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620"/>
  </bookViews>
  <sheets>
    <sheet name="Abstract  (2)" sheetId="7" r:id="rId1"/>
    <sheet name="Detail" sheetId="6" r:id="rId2"/>
    <sheet name="Lead" sheetId="10" r:id="rId3"/>
    <sheet name="data" sheetId="8" r:id="rId4"/>
    <sheet name="Check list" sheetId="11" r:id="rId5"/>
    <sheet name="Sheet3" sheetId="3" state="hidden" r:id="rId6"/>
    <sheet name="Report" sheetId="9" state="hidden" r:id="rId7"/>
  </sheets>
  <definedNames>
    <definedName name="_xlnm.Print_Area" localSheetId="0">'Abstract  (2)'!$A$1:$F$70</definedName>
    <definedName name="_xlnm.Print_Area" localSheetId="3">data!$A$1:$G$596</definedName>
    <definedName name="_xlnm.Print_Area" localSheetId="1">Detail!$A$1:$J$548</definedName>
    <definedName name="_xlnm.Print_Titles" localSheetId="0">'Abstract  (2)'!$6:$6</definedName>
    <definedName name="_xlnm.Print_Titles" localSheetId="1">Detail!$5:$5</definedName>
  </definedNames>
  <calcPr calcId="124519"/>
</workbook>
</file>

<file path=xl/calcChain.xml><?xml version="1.0" encoding="utf-8"?>
<calcChain xmlns="http://schemas.openxmlformats.org/spreadsheetml/2006/main">
  <c r="F63" i="7"/>
  <c r="F62"/>
  <c r="I43" i="6"/>
  <c r="I42"/>
  <c r="I143"/>
  <c r="I144"/>
  <c r="I145"/>
  <c r="I146"/>
  <c r="D14" i="7"/>
  <c r="I147" i="6" l="1"/>
  <c r="I148" s="1"/>
  <c r="B18" i="7" s="1"/>
  <c r="A14"/>
  <c r="A15"/>
  <c r="I9" i="6"/>
  <c r="I8"/>
  <c r="I7"/>
  <c r="I72"/>
  <c r="I71"/>
  <c r="I73" l="1"/>
  <c r="I74" s="1"/>
  <c r="B14" i="7" l="1"/>
  <c r="F14" s="1"/>
  <c r="G239" i="8" l="1"/>
  <c r="D19" i="7"/>
  <c r="I151" i="6"/>
  <c r="I150"/>
  <c r="D18" i="7"/>
  <c r="I152" i="6" l="1"/>
  <c r="I153" s="1"/>
  <c r="B19" i="7" l="1"/>
  <c r="F19" s="1"/>
  <c r="D20"/>
  <c r="I117" i="6"/>
  <c r="I116"/>
  <c r="I115"/>
  <c r="I114"/>
  <c r="I113"/>
  <c r="I112"/>
  <c r="I111"/>
  <c r="I110"/>
  <c r="D43" i="7"/>
  <c r="A545" i="6" l="1"/>
  <c r="A546" s="1"/>
  <c r="A547" s="1"/>
  <c r="A548" s="1"/>
  <c r="D42" i="7" l="1"/>
  <c r="D58" l="1"/>
  <c r="D57"/>
  <c r="D40"/>
  <c r="D38"/>
  <c r="D37"/>
  <c r="D36"/>
  <c r="I533" i="6"/>
  <c r="I534" s="1"/>
  <c r="B58" i="7" s="1"/>
  <c r="I530" i="6"/>
  <c r="I531" s="1"/>
  <c r="B57" i="7" s="1"/>
  <c r="I524" i="6"/>
  <c r="I525" s="1"/>
  <c r="B55" i="7" s="1"/>
  <c r="F55" s="1"/>
  <c r="I440" i="6"/>
  <c r="I441" s="1"/>
  <c r="B38" i="7" s="1"/>
  <c r="I437" i="6"/>
  <c r="I438" s="1"/>
  <c r="B37" i="7" s="1"/>
  <c r="I434" i="6"/>
  <c r="I435" s="1"/>
  <c r="B36" i="7" s="1"/>
  <c r="I471" i="6"/>
  <c r="I472" s="1"/>
  <c r="I473" s="1"/>
  <c r="B43" i="7" s="1"/>
  <c r="F43" s="1"/>
  <c r="I448" i="6"/>
  <c r="I449" s="1"/>
  <c r="B40" i="7" s="1"/>
  <c r="F37" l="1"/>
  <c r="F36"/>
  <c r="F57"/>
  <c r="F58"/>
  <c r="F40"/>
  <c r="F38"/>
  <c r="D54"/>
  <c r="D59" l="1"/>
  <c r="D41" l="1"/>
  <c r="D39"/>
  <c r="D30"/>
  <c r="D29"/>
  <c r="D28"/>
  <c r="D26"/>
  <c r="D25"/>
  <c r="D27"/>
  <c r="D22"/>
  <c r="D23"/>
  <c r="D21"/>
  <c r="G236" i="8"/>
  <c r="G237"/>
  <c r="G238"/>
  <c r="G235"/>
  <c r="I235"/>
  <c r="D17" i="7"/>
  <c r="D15"/>
  <c r="D16"/>
  <c r="D13"/>
  <c r="D12"/>
  <c r="H36" i="10"/>
  <c r="G242" i="8" l="1"/>
  <c r="A8" i="7"/>
  <c r="A9" s="1"/>
  <c r="A10" s="1"/>
  <c r="A12" s="1"/>
  <c r="A13" s="1"/>
  <c r="A16" s="1"/>
  <c r="A17" s="1"/>
  <c r="A18" s="1"/>
  <c r="A19" s="1"/>
  <c r="A20" s="1"/>
  <c r="A21" s="1"/>
  <c r="I542" i="6"/>
  <c r="I543" s="1"/>
  <c r="B60" i="7" s="1"/>
  <c r="F60" s="1"/>
  <c r="I538" i="6"/>
  <c r="I537"/>
  <c r="I536"/>
  <c r="I527"/>
  <c r="I528" s="1"/>
  <c r="B56" i="7" s="1"/>
  <c r="F56" s="1"/>
  <c r="I514" i="6"/>
  <c r="I521"/>
  <c r="I522" s="1"/>
  <c r="B54" i="7" s="1"/>
  <c r="F54" s="1"/>
  <c r="I518" i="6"/>
  <c r="I519" s="1"/>
  <c r="B53" i="7" s="1"/>
  <c r="A22" l="1"/>
  <c r="A23" s="1"/>
  <c r="A24" s="1"/>
  <c r="A25" s="1"/>
  <c r="A26" s="1"/>
  <c r="A27" s="1"/>
  <c r="A28" s="1"/>
  <c r="A29" s="1"/>
  <c r="A30" s="1"/>
  <c r="A31" s="1"/>
  <c r="A33" s="1"/>
  <c r="A35" s="1"/>
  <c r="A38" s="1"/>
  <c r="A39" s="1"/>
  <c r="A40" s="1"/>
  <c r="A41" s="1"/>
  <c r="A42" s="1"/>
  <c r="I539" i="6"/>
  <c r="I540" s="1"/>
  <c r="B59" i="7" s="1"/>
  <c r="F59" s="1"/>
  <c r="I513" i="6"/>
  <c r="I515" s="1"/>
  <c r="I516" s="1"/>
  <c r="B52" i="7" s="1"/>
  <c r="I510" i="6"/>
  <c r="I511" s="1"/>
  <c r="B51" i="7" s="1"/>
  <c r="I507" i="6"/>
  <c r="I508" s="1"/>
  <c r="B50" i="7" s="1"/>
  <c r="I491" i="6"/>
  <c r="I492" s="1"/>
  <c r="B46" i="7" s="1"/>
  <c r="I503" i="6"/>
  <c r="I502"/>
  <c r="I501"/>
  <c r="I497"/>
  <c r="I496"/>
  <c r="I495"/>
  <c r="I487"/>
  <c r="I486"/>
  <c r="I485"/>
  <c r="I484"/>
  <c r="I483"/>
  <c r="I477"/>
  <c r="I476"/>
  <c r="I478"/>
  <c r="I479"/>
  <c r="I475"/>
  <c r="I467"/>
  <c r="I460"/>
  <c r="I458"/>
  <c r="I457"/>
  <c r="I453"/>
  <c r="I374"/>
  <c r="E364"/>
  <c r="I364" s="1"/>
  <c r="I373"/>
  <c r="I372"/>
  <c r="I371"/>
  <c r="I370"/>
  <c r="I369"/>
  <c r="I368"/>
  <c r="I367"/>
  <c r="I366"/>
  <c r="I365"/>
  <c r="I363"/>
  <c r="I360"/>
  <c r="I361"/>
  <c r="I362"/>
  <c r="I99"/>
  <c r="I92"/>
  <c r="I100"/>
  <c r="I98"/>
  <c r="I97"/>
  <c r="I96"/>
  <c r="I95"/>
  <c r="I94"/>
  <c r="I91"/>
  <c r="I90"/>
  <c r="I89"/>
  <c r="I88"/>
  <c r="I87"/>
  <c r="I86"/>
  <c r="I85"/>
  <c r="I139"/>
  <c r="I138"/>
  <c r="I137"/>
  <c r="I136"/>
  <c r="I135"/>
  <c r="I134"/>
  <c r="I133"/>
  <c r="I132"/>
  <c r="I130"/>
  <c r="I129"/>
  <c r="I128"/>
  <c r="I127"/>
  <c r="I126"/>
  <c r="I125"/>
  <c r="I124"/>
  <c r="I123"/>
  <c r="I122"/>
  <c r="I109"/>
  <c r="I108"/>
  <c r="I107"/>
  <c r="I106"/>
  <c r="I105"/>
  <c r="I104"/>
  <c r="I83"/>
  <c r="I82"/>
  <c r="I81"/>
  <c r="I80"/>
  <c r="I79"/>
  <c r="I78"/>
  <c r="I77"/>
  <c r="I76"/>
  <c r="I118" l="1"/>
  <c r="I119" s="1"/>
  <c r="B16" i="7" s="1"/>
  <c r="F16" s="1"/>
  <c r="A43"/>
  <c r="A44" s="1"/>
  <c r="A45" s="1"/>
  <c r="A46" s="1"/>
  <c r="A47" s="1"/>
  <c r="A49" s="1"/>
  <c r="A50" s="1"/>
  <c r="A51" s="1"/>
  <c r="A52" s="1"/>
  <c r="A53" s="1"/>
  <c r="A54" s="1"/>
  <c r="I498" i="6"/>
  <c r="I499" s="1"/>
  <c r="B48" i="7" s="1"/>
  <c r="I504" i="6"/>
  <c r="I505" s="1"/>
  <c r="B49" i="7" s="1"/>
  <c r="I488" i="6"/>
  <c r="I489" s="1"/>
  <c r="B45" i="7" s="1"/>
  <c r="I480" i="6"/>
  <c r="F18" i="7"/>
  <c r="I101" i="6"/>
  <c r="I102" s="1"/>
  <c r="B15" i="7" s="1"/>
  <c r="F15" s="1"/>
  <c r="I140" i="6"/>
  <c r="I141" s="1"/>
  <c r="B17" i="7" s="1"/>
  <c r="F17" s="1"/>
  <c r="A55" l="1"/>
  <c r="I481" i="6"/>
  <c r="B44" i="7" s="1"/>
  <c r="I352" i="6"/>
  <c r="I351"/>
  <c r="I350"/>
  <c r="I61"/>
  <c r="I60"/>
  <c r="A56" i="7" l="1"/>
  <c r="I353" i="6"/>
  <c r="I354" s="1"/>
  <c r="B22" i="7" s="1"/>
  <c r="F22" s="1"/>
  <c r="I59" i="6"/>
  <c r="I62" s="1"/>
  <c r="I63" s="1"/>
  <c r="B12" i="7" s="1"/>
  <c r="F12" s="1"/>
  <c r="I56" i="6"/>
  <c r="I57" s="1"/>
  <c r="B11" i="7" s="1"/>
  <c r="F11" s="1"/>
  <c r="I51" i="6"/>
  <c r="I49"/>
  <c r="I50"/>
  <c r="I46"/>
  <c r="I48"/>
  <c r="I47"/>
  <c r="I45"/>
  <c r="I41"/>
  <c r="I39"/>
  <c r="I38"/>
  <c r="I40"/>
  <c r="I44"/>
  <c r="I37"/>
  <c r="I36"/>
  <c r="I277"/>
  <c r="I28"/>
  <c r="I27"/>
  <c r="I26"/>
  <c r="I32"/>
  <c r="I31"/>
  <c r="I30"/>
  <c r="I29"/>
  <c r="I25"/>
  <c r="I23"/>
  <c r="I22"/>
  <c r="I21"/>
  <c r="I20"/>
  <c r="I19"/>
  <c r="I18"/>
  <c r="I17"/>
  <c r="I16"/>
  <c r="I15"/>
  <c r="I14"/>
  <c r="I67"/>
  <c r="I66"/>
  <c r="I65"/>
  <c r="I342"/>
  <c r="I346"/>
  <c r="I345"/>
  <c r="I344"/>
  <c r="I343"/>
  <c r="I341"/>
  <c r="I339"/>
  <c r="I340"/>
  <c r="I338"/>
  <c r="I337"/>
  <c r="I336"/>
  <c r="I334"/>
  <c r="I335"/>
  <c r="I333"/>
  <c r="I332"/>
  <c r="I331"/>
  <c r="I330"/>
  <c r="I329"/>
  <c r="I328"/>
  <c r="I327"/>
  <c r="I326"/>
  <c r="I321"/>
  <c r="I318"/>
  <c r="I325"/>
  <c r="I324"/>
  <c r="I323"/>
  <c r="I322"/>
  <c r="I320"/>
  <c r="I319"/>
  <c r="I317"/>
  <c r="I316"/>
  <c r="I315"/>
  <c r="I314"/>
  <c r="I313"/>
  <c r="I312"/>
  <c r="I311"/>
  <c r="I310"/>
  <c r="I278"/>
  <c r="A57" i="7" l="1"/>
  <c r="A58" s="1"/>
  <c r="A59" s="1"/>
  <c r="A60" s="1"/>
  <c r="A62" s="1"/>
  <c r="A64" s="1"/>
  <c r="A65" s="1"/>
  <c r="A67" s="1"/>
  <c r="A68" s="1"/>
  <c r="I52" i="6"/>
  <c r="I53" s="1"/>
  <c r="B9" i="7" s="1"/>
  <c r="F9" s="1"/>
  <c r="I68" i="6"/>
  <c r="I69" s="1"/>
  <c r="I33"/>
  <c r="I34" s="1"/>
  <c r="B8" i="7" s="1"/>
  <c r="F8" s="1"/>
  <c r="I10" i="6"/>
  <c r="I11" s="1"/>
  <c r="B7" i="7" s="1"/>
  <c r="I276" i="6"/>
  <c r="I275"/>
  <c r="I274"/>
  <c r="I272"/>
  <c r="I271"/>
  <c r="I270"/>
  <c r="I273"/>
  <c r="I252"/>
  <c r="I251"/>
  <c r="I269"/>
  <c r="I308"/>
  <c r="I309"/>
  <c r="I307"/>
  <c r="I306"/>
  <c r="I305"/>
  <c r="I304"/>
  <c r="I303"/>
  <c r="I302"/>
  <c r="I301"/>
  <c r="I300"/>
  <c r="I299"/>
  <c r="I298"/>
  <c r="I297"/>
  <c r="I296"/>
  <c r="I295"/>
  <c r="I294"/>
  <c r="I293"/>
  <c r="I292"/>
  <c r="I291"/>
  <c r="I290"/>
  <c r="I289"/>
  <c r="I288"/>
  <c r="I287"/>
  <c r="I286"/>
  <c r="I285"/>
  <c r="I284"/>
  <c r="I283"/>
  <c r="I282"/>
  <c r="I281"/>
  <c r="I268"/>
  <c r="I267"/>
  <c r="I264"/>
  <c r="I262"/>
  <c r="I263"/>
  <c r="I261"/>
  <c r="I256"/>
  <c r="I255"/>
  <c r="I254"/>
  <c r="I266"/>
  <c r="I258"/>
  <c r="I260"/>
  <c r="I259"/>
  <c r="I257"/>
  <c r="I250"/>
  <c r="I249"/>
  <c r="I248"/>
  <c r="I246"/>
  <c r="I245"/>
  <c r="I244"/>
  <c r="I243"/>
  <c r="I242"/>
  <c r="I241"/>
  <c r="I240"/>
  <c r="I233"/>
  <c r="I232"/>
  <c r="I231"/>
  <c r="I230"/>
  <c r="I229"/>
  <c r="I234"/>
  <c r="I224"/>
  <c r="I223"/>
  <c r="I222"/>
  <c r="I228"/>
  <c r="I227"/>
  <c r="I226"/>
  <c r="I225"/>
  <c r="I239"/>
  <c r="I237"/>
  <c r="I238"/>
  <c r="I236"/>
  <c r="I235"/>
  <c r="I215"/>
  <c r="I207"/>
  <c r="I199"/>
  <c r="I216"/>
  <c r="I214"/>
  <c r="I220"/>
  <c r="I219"/>
  <c r="I218"/>
  <c r="I217"/>
  <c r="I212"/>
  <c r="I211"/>
  <c r="I210"/>
  <c r="I209"/>
  <c r="I208"/>
  <c r="I206"/>
  <c r="I204"/>
  <c r="I203"/>
  <c r="I202"/>
  <c r="I201"/>
  <c r="I191"/>
  <c r="I189"/>
  <c r="I175"/>
  <c r="I174"/>
  <c r="I157"/>
  <c r="I158"/>
  <c r="I159"/>
  <c r="I160"/>
  <c r="I161"/>
  <c r="I162"/>
  <c r="I163"/>
  <c r="I164"/>
  <c r="I165"/>
  <c r="I166"/>
  <c r="I167"/>
  <c r="I168"/>
  <c r="I169"/>
  <c r="I170"/>
  <c r="I171"/>
  <c r="I172"/>
  <c r="I173"/>
  <c r="I177"/>
  <c r="I178"/>
  <c r="I179"/>
  <c r="I180"/>
  <c r="I181"/>
  <c r="I182"/>
  <c r="I183"/>
  <c r="I184"/>
  <c r="I185"/>
  <c r="I186"/>
  <c r="I187"/>
  <c r="I188"/>
  <c r="I190"/>
  <c r="I192"/>
  <c r="I156"/>
  <c r="B13" i="7" l="1"/>
  <c r="F13" s="1"/>
  <c r="I193" i="6"/>
  <c r="I194" s="1"/>
  <c r="B20" i="7" s="1"/>
  <c r="F20" s="1"/>
  <c r="I200" i="6" l="1"/>
  <c r="I198"/>
  <c r="I197"/>
  <c r="F359" l="1"/>
  <c r="I359" s="1"/>
  <c r="I466"/>
  <c r="I465"/>
  <c r="I464"/>
  <c r="I459"/>
  <c r="I456"/>
  <c r="I455"/>
  <c r="I454"/>
  <c r="I452"/>
  <c r="I468" l="1"/>
  <c r="I469" s="1"/>
  <c r="B42" i="7" s="1"/>
  <c r="I461" i="6"/>
  <c r="I462" s="1"/>
  <c r="B41" i="7" s="1"/>
  <c r="F52"/>
  <c r="F50"/>
  <c r="F51"/>
  <c r="I357" i="6" l="1"/>
  <c r="I358"/>
  <c r="F45" i="7"/>
  <c r="I445" i="6" l="1"/>
  <c r="I429"/>
  <c r="I428"/>
  <c r="I423"/>
  <c r="I422"/>
  <c r="I417"/>
  <c r="I416"/>
  <c r="I414"/>
  <c r="I413"/>
  <c r="I412"/>
  <c r="I407"/>
  <c r="I406"/>
  <c r="I404"/>
  <c r="I403"/>
  <c r="I398"/>
  <c r="I397"/>
  <c r="I396"/>
  <c r="F48" i="7" l="1"/>
  <c r="I446" i="6"/>
  <c r="B39" i="7" s="1"/>
  <c r="I399" i="6"/>
  <c r="I424"/>
  <c r="I408"/>
  <c r="I418"/>
  <c r="I430"/>
  <c r="I392"/>
  <c r="I390"/>
  <c r="I389"/>
  <c r="I386"/>
  <c r="I387" s="1"/>
  <c r="B26" i="7" s="1"/>
  <c r="I383" i="6"/>
  <c r="I379"/>
  <c r="I378"/>
  <c r="F46" i="7" l="1"/>
  <c r="I425" i="6"/>
  <c r="B32" i="7" s="1"/>
  <c r="F32" s="1"/>
  <c r="F44"/>
  <c r="I419" i="6"/>
  <c r="B30" i="7" s="1"/>
  <c r="I384" i="6"/>
  <c r="B25" i="7" s="1"/>
  <c r="F42"/>
  <c r="I409" i="6"/>
  <c r="B29" i="7" s="1"/>
  <c r="F47"/>
  <c r="I431" i="6"/>
  <c r="B34" i="7" s="1"/>
  <c r="F41"/>
  <c r="I400" i="6"/>
  <c r="B28" i="7" s="1"/>
  <c r="I393" i="6"/>
  <c r="F39" i="7"/>
  <c r="F49"/>
  <c r="I380" i="6"/>
  <c r="I381" s="1"/>
  <c r="B24" i="7" s="1"/>
  <c r="F24" s="1"/>
  <c r="I394" i="6" l="1"/>
  <c r="B27" i="7" s="1"/>
  <c r="F34"/>
  <c r="F25" l="1"/>
  <c r="F27"/>
  <c r="F53"/>
  <c r="I356" i="6"/>
  <c r="I280"/>
  <c r="I205"/>
  <c r="I213"/>
  <c r="I221"/>
  <c r="I247"/>
  <c r="I253"/>
  <c r="I265"/>
  <c r="F26" i="7" l="1"/>
  <c r="I375" i="6"/>
  <c r="I347"/>
  <c r="I348" s="1"/>
  <c r="B21" i="7" s="1"/>
  <c r="F21" s="1"/>
  <c r="F7"/>
  <c r="F28"/>
  <c r="I376" i="6" l="1"/>
  <c r="B23" i="7" s="1"/>
  <c r="F23" s="1"/>
  <c r="F30" l="1"/>
  <c r="F29" l="1"/>
  <c r="F61" s="1"/>
  <c r="F67" s="1"/>
  <c r="F66" l="1"/>
  <c r="F68" l="1"/>
  <c r="F69" l="1"/>
  <c r="E70" s="1"/>
  <c r="E74" s="1"/>
</calcChain>
</file>

<file path=xl/sharedStrings.xml><?xml version="1.0" encoding="utf-8"?>
<sst xmlns="http://schemas.openxmlformats.org/spreadsheetml/2006/main" count="3143" uniqueCount="1450">
  <si>
    <t>NOS</t>
  </si>
  <si>
    <t>L</t>
  </si>
  <si>
    <t>B</t>
  </si>
  <si>
    <t>Total</t>
  </si>
  <si>
    <t>Say</t>
  </si>
  <si>
    <t>RATE</t>
  </si>
  <si>
    <t>PER</t>
  </si>
  <si>
    <t>AMOUNT</t>
  </si>
  <si>
    <t>Rmt</t>
  </si>
  <si>
    <t>Welfare fund 1%</t>
  </si>
  <si>
    <t>Supervision charges 7.5%</t>
  </si>
  <si>
    <t>Kg</t>
  </si>
  <si>
    <t>SI room</t>
  </si>
  <si>
    <t>Station writer</t>
  </si>
  <si>
    <t>Record room</t>
  </si>
  <si>
    <t>Arm room</t>
  </si>
  <si>
    <t>Hall</t>
  </si>
  <si>
    <t>Toilet</t>
  </si>
  <si>
    <t>INS room</t>
  </si>
  <si>
    <t>INS room wc</t>
  </si>
  <si>
    <t>Communication</t>
  </si>
  <si>
    <t>Rest room</t>
  </si>
  <si>
    <t>WC</t>
  </si>
  <si>
    <t>Ground floor</t>
  </si>
  <si>
    <t>First floor</t>
  </si>
  <si>
    <t>MD</t>
  </si>
  <si>
    <t>D1</t>
  </si>
  <si>
    <t>D2</t>
  </si>
  <si>
    <t>D3</t>
  </si>
  <si>
    <t>D4</t>
  </si>
  <si>
    <t>D5</t>
  </si>
  <si>
    <t>W</t>
  </si>
  <si>
    <t>V</t>
  </si>
  <si>
    <t>V1</t>
  </si>
  <si>
    <t>V2</t>
  </si>
  <si>
    <t>V3</t>
  </si>
  <si>
    <t>Building alround</t>
  </si>
  <si>
    <t>Glazed tiles</t>
  </si>
  <si>
    <t>Lockup</t>
  </si>
  <si>
    <t>Restroom toilet</t>
  </si>
  <si>
    <t>Common toilet</t>
  </si>
  <si>
    <t>APP membrane</t>
  </si>
  <si>
    <t>say</t>
  </si>
  <si>
    <t>S &amp; F of 15mm dia Engineering Polymer Tap (long body ) for coastal area only</t>
  </si>
  <si>
    <t>S &amp; F of 15mm dia Engineering Polymer Tap  short body tap for coastal area only</t>
  </si>
  <si>
    <t xml:space="preserve">Ground floor </t>
  </si>
  <si>
    <t>Lockup room</t>
  </si>
  <si>
    <t xml:space="preserve">First floor </t>
  </si>
  <si>
    <t xml:space="preserve">Supply ,laying &amp; jointing the following pipes as per ASTM D 1785 of schedule 40 with  UPVC Specials </t>
  </si>
  <si>
    <t xml:space="preserve">b. 25 mm dia </t>
  </si>
  <si>
    <t>c. 20mm dia PVC water supply ASTM pipe (fully consealed in walls)</t>
  </si>
  <si>
    <t>M.s Grills</t>
  </si>
  <si>
    <t>door between verandah and room</t>
  </si>
  <si>
    <t>Terrace</t>
  </si>
  <si>
    <t>G.F verandah</t>
  </si>
  <si>
    <t>F.F verandah</t>
  </si>
  <si>
    <t>Earth work excavation in all soils 
(including refilling)</t>
  </si>
  <si>
    <t>a. 0 to 2 mt.</t>
  </si>
  <si>
    <t>b. 2 to 3 mt.</t>
  </si>
  <si>
    <t>Earth work excavation in all soils (excluding refilling)</t>
  </si>
  <si>
    <t>Earth work excavation in Soft disintegrated rock  (including refilling)</t>
  </si>
  <si>
    <t>Earth work excavation for Open foundation (including refilling)</t>
  </si>
  <si>
    <t>Earth work excavation for Open foundation (excluding refilling)</t>
  </si>
  <si>
    <t>c. 3 to 4 mt.</t>
  </si>
  <si>
    <t>d. 4 to 5 mt.</t>
  </si>
  <si>
    <t>Earth work excavation for Open foundation  for drains (excluding refilling) width  upto 1.25 m</t>
  </si>
  <si>
    <t>Earth work excavation in Soft disintegrated rock 
(Excluding refilling)</t>
  </si>
  <si>
    <t>Earth work excavation in SDR for Open foundation  (excluding refilling)</t>
  </si>
  <si>
    <t>Providing Driven PILES</t>
  </si>
  <si>
    <t>a.300mm dia</t>
  </si>
  <si>
    <t>b.330mm dia</t>
  </si>
  <si>
    <t>c.375mm dia</t>
  </si>
  <si>
    <t>d.400mm dia</t>
  </si>
  <si>
    <t>e.450mm dia</t>
  </si>
  <si>
    <t>f.500mm dia</t>
  </si>
  <si>
    <t>Filling sand</t>
  </si>
  <si>
    <t>Sand Gravel Mix</t>
  </si>
  <si>
    <t>Supply and filling of 40 mm Brick jelly</t>
  </si>
  <si>
    <t>Supply and filling of 20 mm Brick jelly</t>
  </si>
  <si>
    <t>Gravel soling</t>
  </si>
  <si>
    <t>Supply and filling of 40 mm HBSJ</t>
  </si>
  <si>
    <t>Supply and filling of 20 mm HBSJ</t>
  </si>
  <si>
    <t>C.C.1:5:10 for Foundation &amp; Basement</t>
  </si>
  <si>
    <t>P.C.C. 1:2:4 for Foundation &amp; Basement and other similar works</t>
  </si>
  <si>
    <t>P.C.C. 1:8:16 using 20 mm broken brick jelly</t>
  </si>
  <si>
    <t>Providing  WBM 125  mm consolidated thick with gravel blindage</t>
  </si>
  <si>
    <t>Surface dressing over WBM  25 mm thick</t>
  </si>
  <si>
    <t>Providing  WBM 125  mm consolidated thick with gravel blindage
(IRC 63 to 45mm for 75mm thick and 37.5 to 26.5mm for 50.mm thick)</t>
  </si>
  <si>
    <t>Surface dressing over WBM  25 mm tk.
with pre-coated chips using 11.2mm size IRC</t>
  </si>
  <si>
    <t>R.C.C. 1:2:4 Foundation and Basement</t>
  </si>
  <si>
    <t>R.C.C. 1: 11/2: 3 Foundation and Basement</t>
  </si>
  <si>
    <t>R.R. masonry in C.M. 1:5 Foundation and Basment</t>
  </si>
  <si>
    <t>Brick work in C.M. 1:5 (F&amp; B) using Chamber Burnt brick of size 23 x 11.2 x 7 cm (9" x 4 3/8" x 2 3/4")</t>
  </si>
  <si>
    <t>Brick work in C.M. 1:5 (F&amp; B) using chamber Burnt bricks of size 23 x 11.4 x 7.5 cm (9" x 4 1/2"x 3")</t>
  </si>
  <si>
    <t>Brick work in C.M. 1:5 (F&amp; B) using Chamber Burnt brick of size 23 x 11 x 7 cm (9" x 4 1/4" x 2 3/4")</t>
  </si>
  <si>
    <t>Brick work in C.M. 1:5 (F&amp; B) using Chamber Burnt brick of size 22 x 11 x 7 cm (8 3/4" x 4 1/4" x 2 3/4")</t>
  </si>
  <si>
    <t>Brick work in C.M. 1:5 (F&amp; B) using Kiln Burnt Country bricks of size 22 x 11 x 7 cm (8 3/4" x 4 1/4" x 2 3/4")</t>
  </si>
  <si>
    <t>Brick work in C.M. 1:5 (F&amp; B) using Kiln Burnt Country bricks of size 22 x 11 x 5.7 cm (8 3/4" x 4 1/4" x 2 1/4")</t>
  </si>
  <si>
    <t>Damp Proof Course
in C.M. 1:4, 12 MM thick mixed with Crude oil</t>
  </si>
  <si>
    <t>Supply and fixing of Bituminous filler pad, 20 mm tk. for expansion joint</t>
  </si>
  <si>
    <t>Damp Proof Course in C.M. 1:4, 12 MM thick mixed with Water proofing compound</t>
  </si>
  <si>
    <t>R.C.C.1:2:4</t>
  </si>
  <si>
    <t>a. In Ground floor</t>
  </si>
  <si>
    <t>b. In First floor</t>
  </si>
  <si>
    <t>c. In Second floor</t>
  </si>
  <si>
    <t>d. In Third floor</t>
  </si>
  <si>
    <t>e.  In Fourth floor</t>
  </si>
  <si>
    <t>R.C.C.1: 1 1/2 :3</t>
  </si>
  <si>
    <t>f.  In Fifth floor</t>
  </si>
  <si>
    <t>g.  In sixth floor</t>
  </si>
  <si>
    <t>h.  In seventh floor</t>
  </si>
  <si>
    <t>i.  In eighth floor</t>
  </si>
  <si>
    <t>j.  In Ninth floor</t>
  </si>
  <si>
    <t>k.  In Tenth floor</t>
  </si>
  <si>
    <t>l.  In Eleventh floor</t>
  </si>
  <si>
    <t>m.  In Twelth floor</t>
  </si>
  <si>
    <t>Brick work in C.M. 1:6  using Chamber Burnt brick of size 23 x 11.2 x 7 cm (9" x 4 3/8" x 2 3/4")</t>
  </si>
  <si>
    <t>a. In Ground Floor</t>
  </si>
  <si>
    <t>b. In First Floor</t>
  </si>
  <si>
    <t>c. In Second Floor</t>
  </si>
  <si>
    <t>d. In Third Floor</t>
  </si>
  <si>
    <t>e. In Fourth Floor</t>
  </si>
  <si>
    <t>Brick work in C.M. 1:6 using chamber Burnt bricks of size 23 x 11.4 x 7.5 cm (9" x 4 1/2"x 3")</t>
  </si>
  <si>
    <t>a. In Ground Floor/Stilt floor</t>
  </si>
  <si>
    <t>n. In thirteen floor</t>
  </si>
  <si>
    <t>Brick work in C.M. 1:6  using Chamber Burnt brick of size 23 x 11 x 7 cm (9" x 4 1/4" x 2 3/4")</t>
  </si>
  <si>
    <t>Brick work in C.M. 1:6  using Chamber Burnt brick of size 22 x 11 x 7 cm (8 3/4" x 4 1/4" x 2 3/4")</t>
  </si>
  <si>
    <t>Brick work in C.M. 1:6  using Kiln Burnt Country bricks of size 22 x 11 x 7 cm ( 8 3/4" x 4 1/4" x 2 3/4")</t>
  </si>
  <si>
    <t>Brick work in C.M. 1:6  using Kiln Burnt Country bricks of size 22 x 11 x 5.7 cm (8 3/4" x 4 1/4" x 2 1/4")</t>
  </si>
  <si>
    <t>Brick partition work in C.M. 1:4 
Chamber Burnt brick of size 23 x 11.2 x 7 cm (9" x 4 3/8" x 2 3/4")112 mm tk (B.P.)</t>
  </si>
  <si>
    <t>a. In Foundation and basement</t>
  </si>
  <si>
    <t>b. In Ground Floor</t>
  </si>
  <si>
    <t>c. In First Floor</t>
  </si>
  <si>
    <t>d. In Second Floor</t>
  </si>
  <si>
    <t>e. In Third Floor</t>
  </si>
  <si>
    <t>f. In Fourth Floor</t>
  </si>
  <si>
    <t>Brick partition work in C.M. 1:4 using chamber Burnt bricks of size 23 x 11.4 x 7.5 cm (9" x 4 1/2"x 3") 114 mm tk (B.P.)</t>
  </si>
  <si>
    <t>b. In Ground Floor/stilt floor</t>
  </si>
  <si>
    <t>Brick partition work in C.M. 1:4 Chamber Burnt 
brick of size 23 x 11 x 7 cm (9" x 4 1/4" x 2 3/4") 110 mm tk (B.P.)</t>
  </si>
  <si>
    <t>Brick partition work in C.M. 1:4 
Chamber Burnt brick of size 22 x 11 x 7 cm (8 3/4" x 4 1/4" x 2 3/4") 110 mm tk (B.P.)</t>
  </si>
  <si>
    <t>Brick partition work in C.M. 1:4 Kiln Burnt Country bricks of size 22 x 11 x 7 cm (8 3/4" x 4 1/4" x 2 3/4") 110 mm tk (B.P.)</t>
  </si>
  <si>
    <t>Brick partition work in C.M. 1:4 Kiln Burnt Country bricks of size 22 x 11 x 5.7 cm (8 3/4" x 4 1/4" x 2 1/4") 110 mm tk (B.P.)</t>
  </si>
  <si>
    <t>Brick work in C.M. 1:4 Chamber Burnt brick of size 23 x 11.2 x 7 cm (9" x 4 3/8" x 2 3/4")70 mm tk (B.P.)</t>
  </si>
  <si>
    <t>Brick work in C.M. 1:4 using chamber Burnt bricks of size 23 x 11.4 x 7.5 cm (9" x 4 1/2"x 3") 75 mm tk (B.P.)</t>
  </si>
  <si>
    <t>Brick work in C.M. 1:4 Chamber Burnt brick: 
of size 23 x 11 x 7 cm (9" x 4 1/4" x 2 3/4") 70 mm tk (B.P.)</t>
  </si>
  <si>
    <t>Brick work in C.M. 1:4 Chamber Burnt brick of size 22 x 11 x 7 cm (8 3/4" x 4 1/4" x 2 3/4") 70 mm tk (B.P.)</t>
  </si>
  <si>
    <t>Brick work in C.M. 1:4 Kiln Burnt Country bricks of size 22 x 11 x 7 cm (8 3/4" x 4 1/4" x 2 3/4") 70 mm tk (B.P.)</t>
  </si>
  <si>
    <t>Brick work in C.M. 1:4 Kiln Burnt Country bricks of size 22 x 11 x 5.7 cm (8 3/4" x 4 1/4" x 2 1/4") 57 mm tk (B.P.)</t>
  </si>
  <si>
    <t>Brick partition in C.M. 1:4 using country bricks of size 22 x11x5cm 50 mm thick</t>
  </si>
  <si>
    <t xml:space="preserve">Brick partition in C.M. 1:4 50 mm tk. (B.P.)
Kiln Burnt Country brick: 23 x 11 x 5 cm 
(9" x 4 1/4" x 2") </t>
  </si>
  <si>
    <t>Filling with Excavated Earth</t>
  </si>
  <si>
    <t>Filling with Excavated Earth Mixed with lime in the proporation 1:4 (one of lime &amp; four of earth)</t>
  </si>
  <si>
    <t>Precast Cupboard slab 20 mm tk.</t>
  </si>
  <si>
    <t>Precast cupboard slab 40 mm tk.</t>
  </si>
  <si>
    <t>a. In Foundation &amp; basement</t>
  </si>
  <si>
    <t>b. In Ground floor</t>
  </si>
  <si>
    <t>c. In First floor</t>
  </si>
  <si>
    <t>d. In Second floor</t>
  </si>
  <si>
    <t>e. In Third floor</t>
  </si>
  <si>
    <t>f.  In Fourth floor</t>
  </si>
  <si>
    <t>Cuddappa slab 20 mm tk.</t>
  </si>
  <si>
    <t>Cuddappa slab 40 mm tk.</t>
  </si>
  <si>
    <t>Precast Jally ventilator 50mm tk.</t>
  </si>
  <si>
    <t>Supplying &amp; fixing of Terra cotta jolly (not less than 50mm)</t>
  </si>
  <si>
    <t>Supplying &amp; fixing of Terra cotta jolly (more than  50mm  upto 110 mm)</t>
  </si>
  <si>
    <t>Form work- Lintel (C.W. planks)</t>
  </si>
  <si>
    <t>Form work - M.S. Sheet (slab)</t>
  </si>
  <si>
    <t>Form work - Small quantities  (M.S. Sheet)</t>
  </si>
  <si>
    <t>Form work - Plinth beam (C.W. planks)</t>
  </si>
  <si>
    <t>R.C.C.Door frame</t>
  </si>
  <si>
    <t>a. 900 x 2100 mm</t>
  </si>
  <si>
    <t>b. 700 x 2100 mm</t>
  </si>
  <si>
    <t>c. 1000 x 2100 mm</t>
  </si>
  <si>
    <t>Teak wood Wrought &amp; Put up</t>
  </si>
  <si>
    <t>a. T.W. over 2 m &amp; below 3 m</t>
  </si>
  <si>
    <t>b. T.W. below 2 m length.</t>
  </si>
  <si>
    <t xml:space="preserve">PVC Door frame &amp; shutter  
</t>
  </si>
  <si>
    <t>Teak wood panelled door shutters</t>
  </si>
  <si>
    <t>a. 1000 x 2100 mm</t>
  </si>
  <si>
    <t>b. 900 x 2100 mm</t>
  </si>
  <si>
    <t>c. 700 x 2100 mm</t>
  </si>
  <si>
    <t>d. 1200 x 2100 mm (Single) annexure item</t>
  </si>
  <si>
    <t>Teak wood "Window" &amp;  Ventilator Shutter</t>
  </si>
  <si>
    <t>a. Window: 135 cm ht.</t>
  </si>
  <si>
    <t>b. Window: 120 cm ht.</t>
  </si>
  <si>
    <t>c. Window: 105 cm ht.</t>
  </si>
  <si>
    <t>d. Ventilator: (90 x 60 cm)</t>
  </si>
  <si>
    <t>T.W. double leaf shutters for cup board/ ward robes</t>
  </si>
  <si>
    <t>T.W. single leaf  Door shutters using    9 mm tk. phynol bonded BWR plywood</t>
  </si>
  <si>
    <t>Glass panels with Aluminium beedings</t>
  </si>
  <si>
    <t>S&amp;F of Magnetic door catches</t>
  </si>
  <si>
    <t xml:space="preserve">Supply and fixing of Aluminium window with 3mm thick Glass </t>
  </si>
  <si>
    <t>a. 1.8 x 1.35 mt.window</t>
  </si>
  <si>
    <t>b. 1.35 x 1.35 mt.window</t>
  </si>
  <si>
    <t>c. 1.35 x  1.05 mt window</t>
  </si>
  <si>
    <t>d. 1.2 x 1.35 mt window</t>
  </si>
  <si>
    <t>e. 1.2 x 1.05 mt window</t>
  </si>
  <si>
    <t>f. 1.05 x 1.35 mt window</t>
  </si>
  <si>
    <t>g. 0.9 x 1.35 mt window</t>
  </si>
  <si>
    <t>h. 0.9 x 1.05 mt window</t>
  </si>
  <si>
    <t>i. 0.5 x 1.35 mt window</t>
  </si>
  <si>
    <t>j. 0.45 x 1.35 mt window</t>
  </si>
  <si>
    <t>k.0.90 x 0.60 mt.Ventilator</t>
  </si>
  <si>
    <t>l. 0.60 x 0.60 mt.Ventilator</t>
  </si>
  <si>
    <t>Manufacturing &amp; supply of steel windows (Weight basis)</t>
  </si>
  <si>
    <t>M.S.Holdfast</t>
  </si>
  <si>
    <t>Flooring in C.C.1:5:10</t>
  </si>
  <si>
    <t>B.w. in C.M. 1:4 for staircase steps Chamber
 burnt bricks 23 x 11.2 x 7 cm.</t>
  </si>
  <si>
    <t>B.w. in C.M. 1:4 for staircase steps Chamber
 burnt bricks 23 x 11.4 x 7.5 cm.</t>
  </si>
  <si>
    <t>B.w. in C.M. 1:4 for staircase steps Chamber 
burnt bricks  23 x 11 x 7 cm.</t>
  </si>
  <si>
    <t>B.w. in C.M. 1:4 for staircase steps Chamber
 burnt bricks 22 x 11 x 7 cm.</t>
  </si>
  <si>
    <t>B.w. in C.M. 1:4 for staircase steps Kiln burnt country bricks 22 x 11 x 7 cm.</t>
  </si>
  <si>
    <t>B.w. in C.M. 1:4 for staircase steps Kiln burnt country bricks 22 x 11 x 5.7 cm.</t>
  </si>
  <si>
    <t>Floor plastering in C.M. 1:4, 20 mm tk.</t>
  </si>
  <si>
    <t>Mosaic tiles 20 cm x 20 cm x 2 cm.</t>
  </si>
  <si>
    <t>Mosaic tiles 25 cm x 25 cm x 2 cm.</t>
  </si>
  <si>
    <t>Floor ceramic tiles</t>
  </si>
  <si>
    <t>Floor ceramic tiles (Anti-skid)</t>
  </si>
  <si>
    <t>Ellispattern</t>
  </si>
  <si>
    <t>Weathering course</t>
  </si>
  <si>
    <t>Pressed tiles (23cmx23cmx20mm) mixed with Crude oil</t>
  </si>
  <si>
    <t>Pressed tiles (23cmx23cmx20mm) mixed with Water proofing compound</t>
  </si>
  <si>
    <t>Pressed tiles (23cmx23cmx18mm) mixed with Water proofing compound</t>
  </si>
  <si>
    <t>Plastering in C.M. 1:5, 12 mm tk.</t>
  </si>
  <si>
    <t>Plastering in C.M. 1:4, 12 mm tk.</t>
  </si>
  <si>
    <t>Spl. Ceiling plastering in C.M. 1:3,
 10 mm tk.</t>
  </si>
  <si>
    <t>Cement mortar Border in  C.M. 1:5, 12 mm tk.</t>
  </si>
  <si>
    <t>a. 150 mm wide</t>
  </si>
  <si>
    <t>b. 75 mm wide</t>
  </si>
  <si>
    <t>c. 50 mm wide</t>
  </si>
  <si>
    <t>White washing 3 coats  (slaked)</t>
  </si>
  <si>
    <t>Colour washing  ( slaked)</t>
  </si>
  <si>
    <t>Cement paint</t>
  </si>
  <si>
    <t>Matt paint</t>
  </si>
  <si>
    <t>Painting - New "wood work"</t>
  </si>
  <si>
    <t>Painting - New "iron work"</t>
  </si>
  <si>
    <t>Fabrication of Mild steel / RTS grills
(with cement slurry wash)</t>
  </si>
  <si>
    <t>a. upto 16mm dia rods</t>
  </si>
  <si>
    <t>b. above 16mm dia rods</t>
  </si>
  <si>
    <t xml:space="preserve">Fabrication of Mild steel / RTS grills 
</t>
  </si>
  <si>
    <t>PVC SWR 110 mm dia Rain water pipe</t>
  </si>
  <si>
    <t>Rain Water Harvesting using Defunct borewell method</t>
  </si>
  <si>
    <t>Stucco plastering 12 mm tk.</t>
  </si>
  <si>
    <t>S &amp; F 20 mm dia Alu. Hanger Rod</t>
  </si>
  <si>
    <t>S &amp; F Alu  Towel rail 75 cm long</t>
  </si>
  <si>
    <t>S &amp; F 5 pin Coat stand</t>
  </si>
  <si>
    <t>S &amp; F chromium plated 8 guage Picture Hook</t>
  </si>
  <si>
    <t>Precast slab 50 mm tk.in C.C. 1:3:6</t>
  </si>
  <si>
    <t xml:space="preserve">Providing precast Kerb stone in C.C. 1:3:6,  450 x 300 x 150 mm </t>
  </si>
  <si>
    <t>Supply and planting avenue trees</t>
  </si>
  <si>
    <t>Providing Tree guard</t>
  </si>
  <si>
    <t>Supplying. Fabricating and erection of M.S Scheme Name board</t>
  </si>
  <si>
    <t>HDPE water tank 700 lit capacity with ISI mark</t>
  </si>
  <si>
    <t>PVC Water supply (ASTM)</t>
  </si>
  <si>
    <t xml:space="preserve">a. 32 mm dia </t>
  </si>
  <si>
    <t xml:space="preserve">c. 20 mm dia </t>
  </si>
  <si>
    <t>G.I Pipe 20mm dia for Hot water line (Fully Concealed in walls)</t>
  </si>
  <si>
    <t>Wash basin</t>
  </si>
  <si>
    <t>S &amp; F  of  C.I. Manhole cover 45 x 45 cm
 (20 kg. weight)</t>
  </si>
  <si>
    <t>C.I. Steps ( 5 kg)</t>
  </si>
  <si>
    <t>Brass tap (with ISI mark)</t>
  </si>
  <si>
    <t xml:space="preserve">C.P tap long body </t>
  </si>
  <si>
    <t xml:space="preserve">C.P tap short body </t>
  </si>
  <si>
    <t>Squat Urinal</t>
  </si>
  <si>
    <t>Flat Back Urinal</t>
  </si>
  <si>
    <t xml:space="preserve">S &amp; F of Orissapan  - in G.F.  </t>
  </si>
  <si>
    <t xml:space="preserve">S &amp; F of Orissapan - other than G.F. </t>
  </si>
  <si>
    <t>S &amp; F of E.W.C.(white)</t>
  </si>
  <si>
    <t>S &amp; F of E.W.C.(colour)</t>
  </si>
  <si>
    <t>PVC SWR pipe (Soil line)</t>
  </si>
  <si>
    <t>a. 110 mm dia.</t>
  </si>
  <si>
    <t>b. 75 mm dia.</t>
  </si>
  <si>
    <t>PVC Ventilating shaft with cowl</t>
  </si>
  <si>
    <t>Gully Trap using Chamber burnt bricks 23 x 11.2 x 7 cm.</t>
  </si>
  <si>
    <t>Gully Trap using chamber burnt bricks of size 23x11.4x7.5cm</t>
  </si>
  <si>
    <t>Gully Trap using Chamber burnt bricks 23 x 11 x 7 cm.</t>
  </si>
  <si>
    <t>Gully Trap using Chamber burnt bricks 22 x 11 x 7 cm.</t>
  </si>
  <si>
    <t>Gully Trap using Kiln burnt country bricks 22 x 11 x 7 cm.</t>
  </si>
  <si>
    <t>Gully Trap using Kiln burnt country bricks 22 x 11 x 5.7 cm.</t>
  </si>
  <si>
    <t>PVC Nahani trap (4way/2way)</t>
  </si>
  <si>
    <t>Stoneware pipe</t>
  </si>
  <si>
    <t>a. 100 mm S.W. pipe</t>
  </si>
  <si>
    <t>b. 150 mm S.W. pipe</t>
  </si>
  <si>
    <t>Stoneware pipe dry condition</t>
  </si>
  <si>
    <t>a. 100 mm dia</t>
  </si>
  <si>
    <t>b. 150 mm dia</t>
  </si>
  <si>
    <t>Stoneware bend</t>
  </si>
  <si>
    <t>Stoneware Tee</t>
  </si>
  <si>
    <t>32 mm dia PVC waste pipe</t>
  </si>
  <si>
    <t>Electrical arrangements</t>
  </si>
  <si>
    <t>a. Light point with ceiling rose</t>
  </si>
  <si>
    <t>b. Light point without ceiling rose</t>
  </si>
  <si>
    <t>c. Calling bell point with Buzzer/Calling bell</t>
  </si>
  <si>
    <t xml:space="preserve">Fan point </t>
  </si>
  <si>
    <t>Staircase light point</t>
  </si>
  <si>
    <t>5 amps 5 pin Plug point (Switch board itself)</t>
  </si>
  <si>
    <t>5 amps 5 pin Plug point (Convenient places)</t>
  </si>
  <si>
    <t>15 Amp. Power plug</t>
  </si>
  <si>
    <t>Bulk head fitting</t>
  </si>
  <si>
    <t>S &amp; F of Tube light with fittings</t>
  </si>
  <si>
    <t>S &amp; F of 40/ 60 w bulb</t>
  </si>
  <si>
    <t>S &amp; F of plastic  shade</t>
  </si>
  <si>
    <t>Double pole main switch</t>
  </si>
  <si>
    <t>Box type Fibre Fan hook</t>
  </si>
  <si>
    <t>6 way - D.B.</t>
  </si>
  <si>
    <t>4 way - D.B.</t>
  </si>
  <si>
    <t>Charges for fixing of "Fan"</t>
  </si>
  <si>
    <t>Supply and delivery of Fan</t>
  </si>
  <si>
    <t>a. 48" (1200 mm)</t>
  </si>
  <si>
    <t>b. 42" (1050 mm)</t>
  </si>
  <si>
    <t>8 SWG wire</t>
  </si>
  <si>
    <t>Run of main 2 wires of 1.50 Sqmm.</t>
  </si>
  <si>
    <t>Run of 2 wires of 4 sqmm with continuous earth by means of 2.5sqmm</t>
  </si>
  <si>
    <t>S &amp; F of A/C metal clad switch</t>
  </si>
  <si>
    <t>S&amp;F of TV/Telephone line Socket</t>
  </si>
  <si>
    <t>S&amp;F of 20mm dia PVC pipe for TV/Telephone line</t>
  </si>
  <si>
    <t>Earthing Station IS3043 (Type I)</t>
  </si>
  <si>
    <t>Earthing Station (Type II)</t>
  </si>
  <si>
    <t>1 No.of 30Amps - Fuse Unit</t>
  </si>
  <si>
    <t>3 Nos.of 30Amps - Fuse Unit</t>
  </si>
  <si>
    <t>375 x 300 x 20 mm T.W. plank</t>
  </si>
  <si>
    <t>Meter cupboard</t>
  </si>
  <si>
    <t>Street lights</t>
  </si>
  <si>
    <t>M.S Angle</t>
  </si>
  <si>
    <t>Run of 2 wires of 4 sqmm</t>
  </si>
  <si>
    <t>Supply of G.I pipe 25mm dia</t>
  </si>
  <si>
    <t>Anti termite treatment</t>
  </si>
  <si>
    <t>ELCB Single phase</t>
  </si>
  <si>
    <t>S &amp; F of Exsaust Fan 300 mm dia</t>
  </si>
  <si>
    <t>Anticorrosive treatment for steel grills</t>
  </si>
  <si>
    <t>ANNEXURE</t>
  </si>
  <si>
    <t>Precast Cupboard slab 20 mm tk.using standardised concrete mix M20 (annexure)</t>
  </si>
  <si>
    <t>Precast cupboard slab 40 mm tkusing standardised concrete mix M20 (annexure)</t>
  </si>
  <si>
    <t>Precast Cupboard slab 20 mm tk.using standardised concrete mix M30 (annexure)</t>
  </si>
  <si>
    <t>Precast cupboard slab 40 mm tkusing standardised concrete mix M30 (annexure)</t>
  </si>
  <si>
    <t>Precast Jally ventilator 50mm tk.using standardised concrete mix M30 (annexure) without vibrating charges</t>
  </si>
  <si>
    <t xml:space="preserve">a. In Ground floor </t>
  </si>
  <si>
    <t>Precast Jally ventilator 50mm tk.using standardised concrete mix M20 (annexure) without vibrating charges</t>
  </si>
  <si>
    <t>Standardised concrete Mix M20 Grade Concrete</t>
  </si>
  <si>
    <t>b. Ground Floor</t>
  </si>
  <si>
    <t>f.In fourth floor</t>
  </si>
  <si>
    <t>Standardised concrete Mix M30 Grade Concrete</t>
  </si>
  <si>
    <t>RCC M30 mix using hard broken stone jelly for foundation and basement</t>
  </si>
  <si>
    <t>a. Foundation &amp; basement</t>
  </si>
  <si>
    <t>b.Stilt floor</t>
  </si>
  <si>
    <t>Cement Concrete using desing mix of grade M25 concrete</t>
  </si>
  <si>
    <t>b. In Stilt /Ground Floor</t>
  </si>
  <si>
    <t>g. In Fifth Floor</t>
  </si>
  <si>
    <t>h. In Sixth Floor</t>
  </si>
  <si>
    <t>i. In Seventh Floor</t>
  </si>
  <si>
    <t>j.in Eighth floor</t>
  </si>
  <si>
    <t>k.in Ninth floor</t>
  </si>
  <si>
    <t>l.in Tenth floor</t>
  </si>
  <si>
    <t>n. In Thirteen floor</t>
  </si>
  <si>
    <t>j. In Eighth floor</t>
  </si>
  <si>
    <t xml:space="preserve">Supply and laying of Hard core layer 200mm </t>
  </si>
  <si>
    <t>Supplying and filling stone dust</t>
  </si>
  <si>
    <t>Plastering with CM 1:3, 12mm with WPC</t>
  </si>
  <si>
    <t xml:space="preserve">Supplying and filling with gravel </t>
  </si>
  <si>
    <t>B.W in CM 1:4 in Superstructure for OHT in First floor</t>
  </si>
  <si>
    <t>B.W in CM 1:4 in Superstructure for OHT in Second  floor</t>
  </si>
  <si>
    <t>B.W in CM 1:4 in Superstructure for OHT
In Third  floor</t>
  </si>
  <si>
    <t>B.W in CM 1:4 in Superstructure for OHT In Fourth  floor</t>
  </si>
  <si>
    <t>Earth work excavation in Loose / sandy soils (including refilling)</t>
  </si>
  <si>
    <t>Earth work excavation in Loose / sandy soils (excluding refilling) for open foundation</t>
  </si>
  <si>
    <t>Earth work excavation in Loose / sandy soils (excluding refilling) for drain</t>
  </si>
  <si>
    <t>Providing earth quake resistant for Corner walls</t>
  </si>
  <si>
    <t>c. First Floor</t>
  </si>
  <si>
    <t>d. Second Floor</t>
  </si>
  <si>
    <t>Providing earth quake resistant for Door/window Jambs</t>
  </si>
  <si>
    <t>a. Ground Floor</t>
  </si>
  <si>
    <t>b. First Floor</t>
  </si>
  <si>
    <t>c. Second Floor</t>
  </si>
  <si>
    <t>Bored cast sit piles installation of vertical cast in Situ Bored piles of following dia using Standardised concrete  mix M20 Grade) as per nagapattinam data</t>
  </si>
  <si>
    <t>a.500mm dia pile</t>
  </si>
  <si>
    <t>b.450mm dia pile</t>
  </si>
  <si>
    <t>c.400mm dia pile</t>
  </si>
  <si>
    <t>Chipping of RCC pile head to the required cut of level and clearing way debries with an average lead of 3 km entirely with city limits M20 Grade</t>
  </si>
  <si>
    <t>Conducting routine vertical compression load test CER No.328/2014-15</t>
  </si>
  <si>
    <t>Mobilization charges including transporting to site CER No.328/2014-15</t>
  </si>
  <si>
    <t xml:space="preserve">Red oxide plastering in CM 1:4 </t>
  </si>
  <si>
    <t>P.C.C. 1:3:6  for foundation &amp; basement using 20mm metal</t>
  </si>
  <si>
    <t>P.C.C. 1:4:8 using 40 mm broken brick jelly</t>
  </si>
  <si>
    <t>P. C.C. 1:3:6 for foundation &amp; basement using 40mm metal</t>
  </si>
  <si>
    <t>Formwork using M.S.Sheet</t>
  </si>
  <si>
    <t>a.For Column footings,plinth beam,Grade beam,Raftbeam,Raft slab etc.,</t>
  </si>
  <si>
    <t>b.Plain surfaces such as Roof slab,floorslab,Beams,lintels,lofts,sill slab,staircase,portico slab and other similar works</t>
  </si>
  <si>
    <t>c.For Square and rectangular columns and small quantities</t>
  </si>
  <si>
    <t>d.Vertical wall</t>
  </si>
  <si>
    <t>e.Circular column</t>
  </si>
  <si>
    <t>f.Curved surface</t>
  </si>
  <si>
    <t>g.Double centering portico area</t>
  </si>
  <si>
    <t>R.C.C.Door frames of size 100 x 75mm with one edge grooves size 't' x 20 mm using M20 grade ( with out vibrating charges)</t>
  </si>
  <si>
    <t>c. 1200 x 2100 mm</t>
  </si>
  <si>
    <t>d. 750 x 2100 mm</t>
  </si>
  <si>
    <t>Teak wood "Window" &amp;  Ventilator Shutter with 4mm thick pin headed glasses</t>
  </si>
  <si>
    <t>d. Ventilator: (75 x 75 cm)</t>
  </si>
  <si>
    <t xml:space="preserve"> MDF board (18mm thick) double leaf shutters with TW frame for cup board/ ward robes.</t>
  </si>
  <si>
    <t>T.W. frame &amp; TW styles &amp; rails with BWR double leaf shutters for cup board/ ward robes including two coat enamel paint &amp; one coat primer.</t>
  </si>
  <si>
    <t>MDF board door shutters (35mm thick) exterior grade both side laminated with external lipping.</t>
  </si>
  <si>
    <t>a. 1000X2100mm.</t>
  </si>
  <si>
    <t>b. 900X2100mm.</t>
  </si>
  <si>
    <t>c.1200X2100mm.</t>
  </si>
  <si>
    <t>TW panelled  single door shutter with brass fittings.</t>
  </si>
  <si>
    <t>a. 1000X2100mm.(Single leaf) For Qtrs</t>
  </si>
  <si>
    <t>b.1200x2400mm</t>
  </si>
  <si>
    <t xml:space="preserve">a. 1200X2100mm.(Single leaf)  Four horizontal Panel
</t>
  </si>
  <si>
    <t xml:space="preserve">a. 1200X2100mm.(Single leaf)  Five horizontal Panel
</t>
  </si>
  <si>
    <t>b. 900X2100mm  without Brass fittings ( Single leaf)</t>
  </si>
  <si>
    <t>TW double leaves shutter  with Brass Fittings</t>
  </si>
  <si>
    <t>TW double leaves shutter of size  2000X2400mm.(Double leaves) with Brass fittings</t>
  </si>
  <si>
    <t>TW panelled door double leaves shutter with brass fittings of size . 2000X2100mm. Thiruvarur AR  Garage</t>
  </si>
  <si>
    <t>TW double leaves shutter of size  with brass fittings
a.1800 x 2100mm For PS</t>
  </si>
  <si>
    <t>a. 1500X2400mm.(Double leaves) with Brass  Screws only ( DPO Ariyalur)</t>
  </si>
  <si>
    <t>a. 1500X2100mm.(Double leaves) with Brass fittings</t>
  </si>
  <si>
    <t>TW panelled door double leaves shutter with brass fittings of size . 1200X2100mm.( Crime &amp; Traffic)</t>
  </si>
  <si>
    <t>TW paneled door shutter  size  2400 x 2400mm  with french window  (two end fixed 5.5mm thick glass and doble leaf shutter , Trichy Community hall )</t>
  </si>
  <si>
    <t xml:space="preserve">TW styles &amp; rails with 9mm thick BWR single and Double  leaf shutters  with brass screws </t>
  </si>
  <si>
    <t>TW styles &amp; rails with 9mm thick BWR single leaf shutters  with brass screws size of 1200 x 2100 mm</t>
  </si>
  <si>
    <t>TW styles &amp; rails with 9mm thick BWR single leaf shutters  with brass screws size of 1000 x 2100 mm</t>
  </si>
  <si>
    <t>TW styles &amp; rails with 9mm thick BWR single leaf shutters  with brass screws size of 900 x 2100 mm</t>
  </si>
  <si>
    <t>TW styles &amp; rails with 9mm thick BWR single leaf shutters  with brass screws size of 750 x 2100 mm</t>
  </si>
  <si>
    <t>TW styles &amp; rails with 9mm thick BWR Double leaves shutters  with brass screws size of 1500 x  2100 mm</t>
  </si>
  <si>
    <t>Supply and Fixing Soild UPVC door Shutter with frame</t>
  </si>
  <si>
    <t>4mm thick pin headed Glass panels with Aluminium beedings</t>
  </si>
  <si>
    <t>Cuddappa slab 20 mm tk.for kitchen hearth slab.</t>
  </si>
  <si>
    <t>Cuddappa slab 20 mm tk.for C/B  slab.</t>
  </si>
  <si>
    <t>a. Ground floor</t>
  </si>
  <si>
    <t>Cuddappa slab 40 mm tk.for C/B  slab.</t>
  </si>
  <si>
    <t>Cuddappa slab 40 mm tk.for Sunshade.</t>
  </si>
  <si>
    <t>Glazed tiles using Grout (Tile Joint Filler)</t>
  </si>
  <si>
    <t>Floor ceramic tiles  using Grout (Tile Joint Filler).</t>
  </si>
  <si>
    <t>Floor ceramic tiles (Anti-skid) using Grout (Tile Joint Filler).</t>
  </si>
  <si>
    <t>Two coat of cement paint over one coat white cement</t>
  </si>
  <si>
    <t>One coat white cement for new walls and other similar works.</t>
  </si>
  <si>
    <t>Fabrication of Mild steel / RTS grills
(with cement slurry wash) for all sizes of rods.</t>
  </si>
  <si>
    <t xml:space="preserve">Fabrication of Mild steel / RTS grills (without cement slurry) for all sizes of rods.
</t>
  </si>
  <si>
    <t>PVC SWR 110 mm dia with ISI mark type- A for Rain water down fall pipe</t>
  </si>
  <si>
    <t>Precast slab 50 mm tk.in C.C. 1:3:6 with fibre</t>
  </si>
  <si>
    <t>20mm dia PVC water supply ASTM pipe (fully consealed in walls)</t>
  </si>
  <si>
    <t xml:space="preserve">S&amp;F of C.I Manhole cover 60 x 60 cm (50kg weight ) </t>
  </si>
  <si>
    <t>Wash Hand  Basin of size 550 x 400 mm</t>
  </si>
  <si>
    <t xml:space="preserve">Supplying and fixing of Brass Chromium plated screw down tap 15mm dia (heavy type not less than 430 grms weight)  with ISI mark.
</t>
  </si>
  <si>
    <t xml:space="preserve">S &amp; F of Indian Water closet white glazed (Oriya type) of size 580 x 440mm  - in G.F.  </t>
  </si>
  <si>
    <t xml:space="preserve">S &amp; F of Indian Water closet white glazed (Oriya type) of size 580 x 440mm  - Other than  G.F.  </t>
  </si>
  <si>
    <t>PVC SWR pipe (Soil line) with ISI mark - type 'B'.</t>
  </si>
  <si>
    <t>Supplying, Laying &amp; Concealing the 50mm dia PVC ( SWR) pipe with ISI mark type - 'B' with relevant specials.</t>
  </si>
  <si>
    <t>PVC(SWR) pipe with ISI mark - type 'A' for Ventilating shaft with cowl</t>
  </si>
  <si>
    <t>Wiring with 1.5 sqmm PVC insulated single core multi strand fire retardant flexible copper cable with ISI mark confirming IS: 694:1990.( Ordinary)</t>
  </si>
  <si>
    <t>Wiring with 1.5 sqmm PVC insulated single core multi strand fire retardant flexible copper cable with ISI mark confirming IS: 694:1990 for Fan point.</t>
  </si>
  <si>
    <t>Wiring with 1.5 sqmm PVC insulated single core multi strand fire retardant flexible copper cable with ISI mark confirming IS: 694:1990 for Staircase Light Point.</t>
  </si>
  <si>
    <t>Wiring with 1.5 sqmm PVC insulated single core multi strand fire retardant flexible copper cable with ISI mark confirming IS: 694:1990 for 5 amps 5 pin plug socket point @ Switch Board Itself.</t>
  </si>
  <si>
    <t>Wiring with 1.5 sqmm PVC insulated single core multi strand fire retardant flexible copper cable with ISI mark confirming IS: 694:1990 for 5 amps 5 pin plug socket point @ Convenient Places.</t>
  </si>
  <si>
    <t>S &amp; F of Tube light fitting  (patty  type ) with Electronic ballast and 36 W slim tube light</t>
  </si>
  <si>
    <t>Supply and delivery of  48" (1200 mm) Fan with ISI mark with Eletronic Dimmer</t>
  </si>
  <si>
    <t>Run of 2 Wires of 4 sqmm PVC insulated single core multi strand fire retardant flexible copper cable with ISI mark confirming IS: 694:1990.</t>
  </si>
  <si>
    <t>Run of 2 Wires of 1.5 sqmm PVC insulated single core multi strand fire retardant flexible copper cable with ISI mark confirming IS: 694:1990.</t>
  </si>
  <si>
    <t>Run of 2 Wires of 2.5 sqmm PVC insulated single core multi strand fire retardant flexible copper cable with ISI mark confirming IS: 694:1990.</t>
  </si>
  <si>
    <t>4 x 4  Sq mm copper PVC insulated unsheathed single core cable for 3 phase EB service connection</t>
  </si>
  <si>
    <t xml:space="preserve">Run of 4 Wires of 6 sqmm PVC insulated single core multi strand </t>
  </si>
  <si>
    <t xml:space="preserve">Run of 4 Wires of 10 sqmm PVC insulated single core multi strand </t>
  </si>
  <si>
    <t>S &amp; F of Exsaust Fan 225mm dia</t>
  </si>
  <si>
    <t>Compact Fluoresent Lamp (CFL)</t>
  </si>
  <si>
    <t>a. 14W bulb for Bath &amp; WC</t>
  </si>
  <si>
    <t>b. 18w bulb for Bulk Head fittings</t>
  </si>
  <si>
    <t>S &amp; F of Bulk head fitting suitable for CFL</t>
  </si>
  <si>
    <t>Rain water harvesting using defunct borewell and providing perforated cover slab</t>
  </si>
  <si>
    <t>a). Providing pit</t>
  </si>
  <si>
    <t>b) Augering 30cm dia</t>
  </si>
  <si>
    <t>S&amp;F of M.S. Angle of size 35x35x5mm for staircase steps</t>
  </si>
  <si>
    <t>S&amp;F of Bevelled edge mirror 500 x 400 x 5.5mm</t>
  </si>
  <si>
    <t>S&amp;F of Cuddapah sink 600 x 600 x 200mm</t>
  </si>
  <si>
    <t>Providing nosing to the edges of Granite slab (double)</t>
  </si>
  <si>
    <t>Supply and fixing of PVC water supply (ASTM)
a.50mm dia</t>
  </si>
  <si>
    <t>S&amp;F of PVC flushing cistern</t>
  </si>
  <si>
    <t>S&amp;F of cloth drying arrangement</t>
  </si>
  <si>
    <t>Anticorrosive treatment for window grills</t>
  </si>
  <si>
    <t>Supplying and fixing of 32 AMPS Triple pole main switch</t>
  </si>
  <si>
    <t>450 x 375 x 20 mm   thick TW plank</t>
  </si>
  <si>
    <t>3 Nos.of 32Amps - Fuse Unit</t>
  </si>
  <si>
    <t>1 Nos.of 32Amps - Fuse Unit</t>
  </si>
  <si>
    <t>Supplying and delivery of Three phase ELCB/RCCB</t>
  </si>
  <si>
    <t>Supply of G.I pipe 40mm dia 'B' Class</t>
  </si>
  <si>
    <t>Plastic Emulsion PAINT including primer for outer walls</t>
  </si>
  <si>
    <t xml:space="preserve">Two coat of OBD over one coat white cement for inner walls </t>
  </si>
  <si>
    <t>2 x 4 Sqmm Copper PVC insulated unsheathed single core 1 KV grade cable for EB service single phase.</t>
  </si>
  <si>
    <t>40 mm dia GI pipe "B"class</t>
  </si>
  <si>
    <t>S&amp;F of stainless steel sink 550 x 450 x 200mm ( 1750/112 x100=1562.50 Each)</t>
  </si>
  <si>
    <t xml:space="preserve">Providing PVC Tee with end cap </t>
  </si>
  <si>
    <t>Granite Tiles flooring (Ruby red)</t>
  </si>
  <si>
    <t>Providing wooden Melamine polish for new wood work</t>
  </si>
  <si>
    <t>Supplying and fixing of staineless steel hand rails</t>
  </si>
  <si>
    <t>Vitrified Tiles flooring (Ivory)</t>
  </si>
  <si>
    <t>Vitrified Tiles flooring ( colour)</t>
  </si>
  <si>
    <t>Concrete designer tiles flooring</t>
  </si>
  <si>
    <t xml:space="preserve">Eurocon Tiles flooring </t>
  </si>
  <si>
    <t>Supplying and fixing of Aluminium sliding window</t>
  </si>
  <si>
    <t>a. 1.20x1.35m (Two track )</t>
  </si>
  <si>
    <t>b. 2.40x1.80m (Two track)</t>
  </si>
  <si>
    <t>c. 2.40x1.05m (Two track)</t>
  </si>
  <si>
    <t>d. 0.90x1.35m (Two track)</t>
  </si>
  <si>
    <t>supplying and fixing of colour matt finish floor tiles of size 12"x12" ( for officers)</t>
  </si>
  <si>
    <t>supplying and fixing of colour matt finish floor tiles of size 12"x12" ( for wall tiles)</t>
  </si>
  <si>
    <t>S &amp; F of wall panelling DPO ARIYALUR</t>
  </si>
  <si>
    <t>Supply of material and lab ourfor Mineralfbre 600mmx600mm Grid false ceiling work</t>
  </si>
  <si>
    <t>Supplying, fabricating, erecting and fixing  Gyp board false ceiling using perforated sheet 10mm thk</t>
  </si>
  <si>
    <t>Supplying and fixing of 100mm dia GI pipe</t>
  </si>
  <si>
    <t>Supplying and fixing of Geyser (Data -SD 103)</t>
  </si>
  <si>
    <t>Supplying and fixing of  CP wall mixer two in one (without telephone shower) including cost of all materials and all labour charges etc complete.
CER No.178/13-14</t>
  </si>
  <si>
    <t>Supplying and fixing of shower arm 9" long including cost of all materials and all labour charges etc. complete  
CER No.178/13-14</t>
  </si>
  <si>
    <t>Supplying  and fixing of GM wheel valves ISI mark</t>
  </si>
  <si>
    <t>a.100mm  GM Gate valves</t>
  </si>
  <si>
    <t>b.50mm GM Gate valves</t>
  </si>
  <si>
    <t>c.32mm GM Gate valves</t>
  </si>
  <si>
    <t>Wiring with 1.5 sqmm PVC insulated single core multi strand fire retardant flexible copper cable with ISI mark confirming IS: 694:1990. (Modular)</t>
  </si>
  <si>
    <t>Wiring with 1.5 sqmm PVC insulated single core multi strand fire retardant flexible copper cable with ISI mark confirming IS: 694:1990 for 5 amps 5 pin Modular plug socket point @ Convenient Places.</t>
  </si>
  <si>
    <t>Wiring with 1.5 sqmm PVC insulated single core multi strand fire retardant flexible copper cable with ISI mark confirming IS: 694:1990 for 5 amps 5 pin Modular plug socket point @ Switch Board Itself.</t>
  </si>
  <si>
    <t>Supplying and laying of 3.5 core 70 sq.mm PVC armoured LTUG cable (below GL)</t>
  </si>
  <si>
    <t>S&amp;F 3.5 X 70mm LTUG CABLE Above GL</t>
  </si>
  <si>
    <t>S&amp;F 3.5 X 35mm LTUG CABLE Above GL</t>
  </si>
  <si>
    <t>S&amp;F 3.5 X 25mm LTUG CABLE Above GL</t>
  </si>
  <si>
    <t>S&amp;F 2X6 Sq.mm LTUG CABLE</t>
  </si>
  <si>
    <t>Supplying and fixing of brass cable gland suitable for 3.5 core 70 Sqmm PVC armoured LTUG cable  SD 189</t>
  </si>
  <si>
    <t xml:space="preserve">Supply and fixing of Aluminium openable window with 4mm thick Glass with 'I' max hinges of not less than 3mm thick, 304 grade
</t>
  </si>
  <si>
    <t>FW 1.80 x 1.65 m ( Eight Leaves)</t>
  </si>
  <si>
    <t>1.80 x 1.35 mt.window (Three leaves)</t>
  </si>
  <si>
    <t>KW 1.20 x 1.05 m (Two leaves)</t>
  </si>
  <si>
    <t>1.50 x 1.35 mt.window  (three leaves)</t>
  </si>
  <si>
    <t xml:space="preserve"> 0.75 x 1.35 mt.window  ( single leaf)</t>
  </si>
  <si>
    <t xml:space="preserve">Aluminium window openable 1.35x1.35m (Two leaves)Cochin House </t>
  </si>
  <si>
    <t>Aluminium window openable 1.35x1.05m (Two leaves)</t>
  </si>
  <si>
    <t>Aluminium window openable 1.2x1.35m (Two leaves)</t>
  </si>
  <si>
    <t>Aluminium window openable 1.80 x 1.65 m =2.97m2 FRENCH WINDOW (Reference Data Nagapattinam AR - Ph-xix</t>
  </si>
  <si>
    <t>Supply and fixing of 100 amps TPN sheet double break switch with HRC fuse and neutral on suitable angle iron frame work with MS cable entry boxes and PWD earthing(SR-14-15(p-65)</t>
  </si>
  <si>
    <t>Supply and fixing of 200 amps fuse unit 
SRP-66</t>
  </si>
  <si>
    <t>Supply and fixing of 200 amps TPN switch with HRC fuses sheet steel double break
SRP-65, 3 ©</t>
  </si>
  <si>
    <t>Supply and fixing of 250 amps cubical type panel board</t>
  </si>
  <si>
    <t xml:space="preserve">Supplying and fixing of  SS Soap Tray  including cost of all materials and all labour charges etc complete </t>
  </si>
  <si>
    <t xml:space="preserve">Supplying and fixing of CP Angle valve Stop cock  including cost of all materials and all labour charges etc complete </t>
  </si>
  <si>
    <t>Supplying and fixing of 25x 3mm  Copper flat</t>
  </si>
  <si>
    <t xml:space="preserve">Supply and fixing of Health faucet approved quality with ISI mark </t>
  </si>
  <si>
    <t>S&amp;F TPN 12 way DB encloser (SR-p-80)</t>
  </si>
  <si>
    <t>S&amp;F TPN 8 way DB encloser 
CER No.178/2013-14</t>
  </si>
  <si>
    <t>S&amp;F TPN 6 way DB encloser
CER No.178/2013-14</t>
  </si>
  <si>
    <t>S&amp;F TPN 4 way DB encloser
CER No.178/2013-14</t>
  </si>
  <si>
    <t>Supply and fixing of spot light of approved make and company with ISI CFL bulb  CER No.178/13-14</t>
  </si>
  <si>
    <t>S&amp;F OF UPVC  Windows ( Non  Schedule item )</t>
  </si>
  <si>
    <t>a) FW 900 X 2100</t>
  </si>
  <si>
    <t>b) W 1800 X 1650</t>
  </si>
  <si>
    <t>c) W1 1500 X 1650</t>
  </si>
  <si>
    <t>d) W0 2400 X 1650</t>
  </si>
  <si>
    <t>e) W2 1200 X 1650</t>
  </si>
  <si>
    <t>g) FW1 4800 X 2300</t>
  </si>
  <si>
    <t>h) FW2 4200 X 2300</t>
  </si>
  <si>
    <t>S &amp; F of sodium vapour lamp with fitting 250watts</t>
  </si>
  <si>
    <t>Supplying and fixing in position of UPVC Ventilator louvered ventilator  type for all sizes 
 SR 2018-19 p-57 it-192</t>
  </si>
  <si>
    <t>Supplying and fixing in position of UPVC window of casement type( open) for all sizes Revised SR 2018-19 p-57 it-191</t>
  </si>
  <si>
    <t>Supply and fixing of colour wash basin oval shape CER No.178/2013-14</t>
  </si>
  <si>
    <t>Supplying and Fixing of Rolling shutters of all sizes (Gear Operated)(  from 8m2  to 12m2 )Annex-Vi-P-45   SR 18-19 item -102-A-b</t>
  </si>
  <si>
    <t>Supplying and fixing of solid core flush door shutter of thickness 35mm</t>
  </si>
  <si>
    <t>a) door size 1.80 m x 2.40 (Double leaf)</t>
  </si>
  <si>
    <t>b) door size 1.80 m x 2.10 (Double leaf)</t>
  </si>
  <si>
    <t>c) door size 1.50 m x 2.40 (Double leaf)</t>
  </si>
  <si>
    <t>d).  door size 1.50 m x 2.100 (Double leaf)</t>
  </si>
  <si>
    <t>e). door size 1.200 m x 2.400 (double Leaf)</t>
  </si>
  <si>
    <t>f). door size 1.200m x 2.100 (Double leaf)</t>
  </si>
  <si>
    <t>g).  door size 1.000 m x 2.100 (Single Leaf)</t>
  </si>
  <si>
    <t>h).  door size 1.00 m x 2.400 (Single Leaf)</t>
  </si>
  <si>
    <t>i.  door size 0.900 m x 2.100 (Single Leaf)</t>
  </si>
  <si>
    <t>Providing additional strutting to centering of plain surface.</t>
  </si>
  <si>
    <t>S &amp; F of Granite slab of size 4'x2', 18 to 20mm Thick For kitchen arrangements (jet black)</t>
  </si>
  <si>
    <t>S &amp; F of Granite tile of size 2'x 1', 10mm Thick For kitchen arrangements (jet black)</t>
  </si>
  <si>
    <t>c. In Third floor</t>
  </si>
  <si>
    <t>Aluminum Louvered ventilators</t>
  </si>
  <si>
    <t>a. 1.35 x 0.60 mt ventilators</t>
  </si>
  <si>
    <t>d. 1.0 x 0.60 mt ventilators</t>
  </si>
  <si>
    <t>a. 0.90 x 0.60 mt ventilators</t>
  </si>
  <si>
    <t>c. 0.75 x 0.60 mt ventilators</t>
  </si>
  <si>
    <t>b. 0.60 x 0.60 mt ventilators</t>
  </si>
  <si>
    <t>Supply &amp; Fixing of MS door  (for lockup door )</t>
  </si>
  <si>
    <t>MS door of Size 1000 x 2100mm</t>
  </si>
  <si>
    <t>MS door of Size 750 x 1350mm</t>
  </si>
  <si>
    <t xml:space="preserve">Supply &amp; Fixing of MS ventilator of size 
( lockup)
</t>
  </si>
  <si>
    <t>MS Ventilator of Size 1350 x 600mm</t>
  </si>
  <si>
    <t xml:space="preserve"> MS ventilator of size  1200 x 800 mm
</t>
  </si>
  <si>
    <t xml:space="preserve"> MS ventilator of size  1200 x 600 mm
</t>
  </si>
  <si>
    <t xml:space="preserve"> MS ventilator of size  1000 x 800 mm
</t>
  </si>
  <si>
    <t>MS Ventilator of Size 900 x 600mm</t>
  </si>
  <si>
    <t>MS Ventilator of Size 600 x 600mm</t>
  </si>
  <si>
    <t>MS Ventilator of Size 1285 x 600mm</t>
  </si>
  <si>
    <t>Supply and fixing of 19mm dia steam pipe for down rod of fan (SD 106)</t>
  </si>
  <si>
    <t>Supply and fixing of  SS Towel rail (75cm length) CER No.178/13-14</t>
  </si>
  <si>
    <t>Supply and fixing of weld mesh of size 7.5x2.5cmx10gauge</t>
  </si>
  <si>
    <t>Supply and fixing of Chicken mesh</t>
  </si>
  <si>
    <t xml:space="preserve">S &amp; F of CFL road way lighting luminaries suitable for fixing 36w CFL lamp </t>
  </si>
  <si>
    <t>Augering  30 cm dia for compound wall</t>
  </si>
  <si>
    <t>Finshing the top of Terrace floor with one course of solar reflective Ceramic tiles without base concrete</t>
  </si>
  <si>
    <t>HDPE water tank 200 lit capacity with ISI mark</t>
  </si>
  <si>
    <t>UPVC Non Pressure  pipe of SN8 SDR 34
( S 16.5) as per IS 15328/2003</t>
  </si>
  <si>
    <t>a. 110 mm UPVC Non Pressure  pipe</t>
  </si>
  <si>
    <t>b. 160 mm UPVC Non Pressure  pipe</t>
  </si>
  <si>
    <t>PVC Specials  as per IS 10124/1982 Part II</t>
  </si>
  <si>
    <t>a. 110 mm dia PVC bend (TWAD SR 19-20  P-19 S.No-4 )</t>
  </si>
  <si>
    <t>b. 160 mm dia PVC bend (TWAD SR 19-20 P-19 it-1.5, S.No-4 )</t>
  </si>
  <si>
    <t xml:space="preserve">PVC Equal Tee  as per  BIS 7834/1975 </t>
  </si>
  <si>
    <t>a. 110 mm dia PVC Equal tee(TWAD SR 19-20 P-19 S.No-9 )</t>
  </si>
  <si>
    <t>b. 160 mm dia PVC Equal tee(TWAD SR 19-20 P-19 S.No-9 )</t>
  </si>
  <si>
    <t xml:space="preserve">S &amp; F of Indian Water closet white glazed (Oriya type) of size 580 x 440mm with PVC SWR grade ' P' or "S' trap   - in G.F.  </t>
  </si>
  <si>
    <t xml:space="preserve">S &amp; F of Indian Water closet white glazed (Oriya type) of size 580 x 440mm  with PVC SWR grade ' P' or "S' trap- Other than  G.F.  </t>
  </si>
  <si>
    <t xml:space="preserve">S &amp; F of E.W.C.(White) 500 mm with PVC SWR grade "P" or "S" TRAP </t>
  </si>
  <si>
    <t xml:space="preserve">S &amp; F of E.W.C.( Colour) 500 mm with PVC SWR grade "P" or "S" TRAP </t>
  </si>
  <si>
    <t>French window  ( SP Perambalur)</t>
  </si>
  <si>
    <t xml:space="preserve">a. FW  (2.1 x 2.0 m ) 3 bay openable </t>
  </si>
  <si>
    <t xml:space="preserve">b.FW 1 (1.80 x 2.0 m )3 bay openable </t>
  </si>
  <si>
    <t xml:space="preserve">c. FW 2  (1.20 x 2.0 m ) 2 bay openable </t>
  </si>
  <si>
    <t xml:space="preserve">d.FW 3 (0.75 x 2.0 m ) Single  bay openable </t>
  </si>
  <si>
    <t>e. FD/ FW  (0.57 x 2.0 m )Single  bay openable</t>
  </si>
  <si>
    <t xml:space="preserve">f. 1.50 x 2.00 mt.window  sankar nagar DSP </t>
  </si>
  <si>
    <t>Wiring with 1.5 sqmm PVC insulated single core multi strand fire retardant flexible copper cable with ISI mark confirming IS: 694:1990.
( PVC Box , Fire Retarded Box) For Coastal only</t>
  </si>
  <si>
    <t>Wiring with 1.5 sqmm PVC insulated single core multi strand fire retardant flexible copper cable with ISI mark confirming IS: 694:1990 for Fan point.(PVC Electrical Box )</t>
  </si>
  <si>
    <t>Wiring with 1.5 sqmm PVC insulated single core multi strand fire retardant flexible copper cable with ISI mark confirming IS: 694:1990 for Staircase Light Point.(PVC Electrical Box )</t>
  </si>
  <si>
    <t>Wiring with 1.5 sqmm PVC insulated single core multi strand fire retardant flexible copper cable with ISI mark confirming IS: 694:1990 for 5 amps 5 pin plug socket point @ Convenient Places.(PVC Electrical Box )</t>
  </si>
  <si>
    <t>Supplying and fixing of 15 Amps 3 pin flush type plug using ( PVC Box , Fire Retarded Box)</t>
  </si>
  <si>
    <t xml:space="preserve">Fabrication of Mild steel / RTS grills (without cement slurry) for all sizes of rods.(BINDING WIRE insulated with PVC)
</t>
  </si>
  <si>
    <t>PVC SWR 110 mm dia with ISI mark type- A for Rain water down fall pipe(UPVC SPECIAL CLAMP )</t>
  </si>
  <si>
    <t>Supply and fixing in posistion of 6 rows of 10 guage GI barbed wire 20 guage</t>
  </si>
  <si>
    <t>Providing Colour Marble chips of size 10mm and below using 70.20Kgs of cement and 15 cum of Colour Marble chips for every 10 sqm over the existing plastered surface  ( For coastal area)</t>
  </si>
  <si>
    <t>S &amp; F of 15mm dia half turn CP long body tap</t>
  </si>
  <si>
    <t>S &amp; F of 15mm dia half turn CP short body tap</t>
  </si>
  <si>
    <t xml:space="preserve">S &amp; F of MS angle of size 50x 50x 5mm </t>
  </si>
  <si>
    <t>Granite Tiles flooring in cm1:3,20mm thk sathali steel/ grey</t>
  </si>
  <si>
    <t>Bored cast sit piles installation of vertical cast in Situ Bored piles of following dia using Standardised concrete  mix M30 Grade) as per nagapattinam data For Coastal area</t>
  </si>
  <si>
    <t>Removing of clay from pile inlucing  conveyance charges, loading and unloading charges etc.,all complete</t>
  </si>
  <si>
    <t>Chipping of RCC pile head of 500mm Dia of pile to the required cut off level and clearing away the debris from site with an average lead of 5 km  etc.</t>
  </si>
  <si>
    <t>Mobilization Charges inclusive of Transportation to site assembling and Dismantling the rotary pile equipment employed for the works etc.(Qtn)</t>
  </si>
  <si>
    <t>Conducting Routine vertical compression load test for bored cast in situ RCC piles of various dia by direct loading in accordance with IS 2911(PART IV)1985 excluding cost of pile and dismantling the same after testing, includung finishing pile head etc.(CER .no.60/2016-2017. Est Cochin house)</t>
  </si>
  <si>
    <t>False ceiling with plain gybsum board (as per PWD SR. rate 2017-18, Anx- VI -It- 154 -a)</t>
  </si>
  <si>
    <t>Wiring with 1.5 sqmm PVC insulated single core multi strand fire retardant flexible copper cable with ISI mark confirming IS: 694:1990. (Open wiring)</t>
  </si>
  <si>
    <t>Wiring with 1.5 sqmm PVC insulated single core multi strand fire retardant flexible copper cable with ISI mark confirming IS: 694:1990 for 5 amps 5 pin  plug socket point @ Convenient Places.(Open wiring)</t>
  </si>
  <si>
    <t>Wiring with 1.5 sqmm PVC insulated single core multi strand fire retardant flexible copper cable with ISI mark confirming IS: 694:1990 for 5 amps 5 pin  plug socket point @ Switch Board Itself.(Open wiring)</t>
  </si>
  <si>
    <t>Wiring with 1.5 sqmm PVC insulated single core multi strand fire retardant flexible copper cable with ISI mark confirming IS: 694:1990 for Fan point .(Open wiring)</t>
  </si>
  <si>
    <t>Aluminium Partition wall 1/3 5.5mm thick glass &amp; 2/3 Novapan sheet 12mm thick outer top and bottom</t>
  </si>
  <si>
    <t>Supply and fixing of colour matt finish door 15 microns double leaf door ( 1500 x 2100 mm)</t>
  </si>
  <si>
    <t>Supply and fixing of colour matt finish door 15 microns double leaf door ( 1000 x 2100 mm)</t>
  </si>
  <si>
    <t>supplying and fixing of colour matt finish floor tiles of size 12"x12" floor tiles</t>
  </si>
  <si>
    <t>supplying and fixing of colour matt finish floor tiles of size 12"x18" for wall tiles</t>
  </si>
  <si>
    <t>Supply and fixing of 20 Amps DP plug and socket in sheet enclosure with 32 A DP MCB  in Flush with wall with earth connection ( For AC Plug ) Legrand ( MDS) / Hager( L&amp; T) Equivalent/ Superior variety  
Ele SD -140 /2020-21</t>
  </si>
  <si>
    <t>Supplying nd laying of 1000 x 1000 x 300mm size ms 16 swg powder coated cable terminal box with two compartment with necessary bus bar connected with TNEB etc.,</t>
  </si>
  <si>
    <t>Supplying and fixing of 200 Amps metal clad switch with rewirable fuse units, (Revised PWD SR 18-19Pg.no.80 it-J Part c)</t>
  </si>
  <si>
    <t>Supply and Laying Rubber Moulded Hyraulic Pressed Paver Block 83 mm thick including labour charges for laying etc ( as per DB/1469/2018)</t>
  </si>
  <si>
    <t>Supplying and fixing of 250 Watts Metal halide Flood light etc.,</t>
  </si>
  <si>
    <t>R.C.C.Door frames of size 100 x 75mm with one edge grooves size 't' x 20 mm  ( with out  M20 or M30 grade old  data )</t>
  </si>
  <si>
    <t>9 watts  LED bulb  qtn</t>
  </si>
  <si>
    <t>18 watts  LED  Tube Light</t>
  </si>
  <si>
    <t xml:space="preserve"> Bulk Head fitting for  LED Bulb</t>
  </si>
  <si>
    <t>Providing of Granular Sub Base using Grade-I</t>
  </si>
  <si>
    <t>Providing and laying, spreading and compacting graded stone aggregate to Wet Mix Macadam (WMM)</t>
  </si>
  <si>
    <t>Supply and fixing of Prepainting G.I. Window/ Ventilator  with Grill( PWDSR-18-19)P-56 it-190</t>
  </si>
  <si>
    <t>Wallputty ( one coat)</t>
  </si>
  <si>
    <t>TW double leaves shutter of size 1800 x 2100mm</t>
  </si>
  <si>
    <t>Ornamental TW double leaves panelled shutter of size 1800 x 2100mm</t>
  </si>
  <si>
    <t>Ornamental TW double leaves panelled shutter of size 1800 x 2400mm</t>
  </si>
  <si>
    <t>1500 liters capacity of HDPE Water Tank</t>
  </si>
  <si>
    <t>Providing shahabad stone flooring</t>
  </si>
  <si>
    <t xml:space="preserve">Vetrified Tiles flooring </t>
  </si>
  <si>
    <t xml:space="preserve">kota stone  flooring </t>
  </si>
  <si>
    <t xml:space="preserve">Granite Tiles flooring </t>
  </si>
  <si>
    <t>Plastering with ccccm 1:3, 12mm mixed with WPC</t>
  </si>
  <si>
    <t>HDPE water tank 5000 lit capacity</t>
  </si>
  <si>
    <t>T.W DOOR SHUTTER TWO LEAVES(1200 X 2100 mm ) with Brass Fittings</t>
  </si>
  <si>
    <t>TW Panelled Door 1500 X 2100MM (Double leaves)</t>
  </si>
  <si>
    <t>TW Panelled Door 1500 X 2400MM (Double leaves)</t>
  </si>
  <si>
    <t>TW Panelled Door 1200 X 2400MM (Double leaves)</t>
  </si>
  <si>
    <t>TW Panelled Door 1800 X 2400MM (Double leaves)</t>
  </si>
  <si>
    <t>Partly glazed and partly BWR panelled door shutter (Double leaves) with brass screws.
a. 1500x2400mm</t>
  </si>
  <si>
    <t>Partly glazed and partly TW panelled door shutter (Double leaves) with brass screws.
a. 1200x2400mm</t>
  </si>
  <si>
    <t>T.W DOOR SHUTTER TWO LEAVES(2000 X 2400 mm) WITH BRASS FITINGS</t>
  </si>
  <si>
    <t>BWR door 900 x 2400   single leaf</t>
  </si>
  <si>
    <t>BWR door 1050 x 2400   single leaf</t>
  </si>
  <si>
    <t>BWR door 1200 x 2400   double leaves</t>
  </si>
  <si>
    <t>BWR door 1500 x 2400   double leaves</t>
  </si>
  <si>
    <t>450 x 375 x 20 m   thick TW plank</t>
  </si>
  <si>
    <t>Supplying and fixing of Three phase ELCB</t>
  </si>
  <si>
    <t>MDF 900 x 2100 single</t>
  </si>
  <si>
    <t>MDF 1000 x 2100</t>
  </si>
  <si>
    <t>MDF 1200 x 2100</t>
  </si>
  <si>
    <t>MDF 1500 X 2100MM (Double Leaf)</t>
  </si>
  <si>
    <t>MDF 1200 X 2100MM (Double Leaf)</t>
  </si>
  <si>
    <t>MDF 1500 X 2400MM (Double Leaf)</t>
  </si>
  <si>
    <t>MDF  double leaf shutter with TW alround frame for ward robe / cup board</t>
  </si>
  <si>
    <t>Varnishing one coat</t>
  </si>
  <si>
    <t>Varnishing two coat</t>
  </si>
  <si>
    <t>Red oxide plastering in CM 1:4</t>
  </si>
  <si>
    <t>Under reamed pile (Single)</t>
  </si>
  <si>
    <t>LIGHT POINT WITH CEILING ROSE FOR ADMINISTRATIVE BLOCKS AND COMMUNITY CENTRE</t>
  </si>
  <si>
    <t>LIGHT POINT WITH BAKELITE BATTERN TYPE HOLDER FOR ADMINISTRATIVE BLOCKS AND COMMUNITY CENTRE</t>
  </si>
  <si>
    <t>FAN POINT FOR ADMINISTRATIVE BLOCKS AND COMMUNITY CENTRE</t>
  </si>
  <si>
    <t>STAIRCASE LIGHT POINT FOR ADMINISTRATIVE BLOCKS AND COMMUNITY CENTRE</t>
  </si>
  <si>
    <t>2 X 2.5 Sq mm in fully concealed PVC conduit</t>
  </si>
  <si>
    <t>2 X 4 Sq mm in fully concealed PVC conduit</t>
  </si>
  <si>
    <t>4 X 4 Sq mm in fully concealed PVC conduit</t>
  </si>
  <si>
    <t>32 AMPS DOUBLE POLE MAIN SWITCH ON TEAK WOOD BOARD TOP MES SERVICE CONNECTION / MOTOR PUMP( SINGLE PHASE ) SET</t>
  </si>
  <si>
    <t>Supply and fixing 4 way 250 volt single phase with neutral link metalic distribution board on suitable Teak wood board etc., all complete including connections.</t>
  </si>
  <si>
    <t>16 AMPS TPIC ON TEAK WOOD BOARD FOR 3 PHASE MES SERVICE CONNECTION AND 3 PHASE MOTOR PUMPSETS</t>
  </si>
  <si>
    <t>Supplying and fixing of 32 amps triple pole main switch with fuse and neutral link on a suitable well varnished teak wood board</t>
  </si>
  <si>
    <t>THREE PHASE DISTRIBUTION BOARD WITH 6 WAY PHASE AND 30 AMPS / WAY WITH FUSE AND NEUTRAL LINK ON SUITABLE TW PLANK TOP MES CONNECTION BOARD (FOR 12 IN 1 BLOCKS)</t>
  </si>
  <si>
    <t>THREE PHASE DISTRIBUTION BOARD WITH 4 WAY PHASE AND 3 AMPS/WAY FUSE AND NEUTRAL LINK FOR MES SERVICE CONNECTION ( 6 IN 1  BLOCKS )</t>
  </si>
  <si>
    <t>FIXING OF TUBE LIGHT FITTINGS ON WALL / CEILING</t>
  </si>
  <si>
    <t>FIXING OF TUBE FITTINGS SUSPENDED FROM CEILING</t>
  </si>
  <si>
    <t xml:space="preserve">( to be supplied by the department free of cost ) on suitable well varnished teak wood plank </t>
  </si>
  <si>
    <t xml:space="preserve">Charges for fixing single phase RCCB/ELCB on fully concealed suitable MS BOX </t>
  </si>
  <si>
    <t xml:space="preserve">Charges for fixing three phase RCCB/ ELCB  on suitable well varnished teak wood plank </t>
  </si>
  <si>
    <t xml:space="preserve">Charges for fixing Three  phase RCCB/ELCB  on fully concealed suitable MS BOX </t>
  </si>
  <si>
    <t>Supplying and delivery of Single phase ELCB/RCCB</t>
  </si>
  <si>
    <t xml:space="preserve">Supply of 40 mm dia GI pipe "B"class </t>
  </si>
  <si>
    <t>Laying of U.G. Cable below Ground Level</t>
  </si>
  <si>
    <t>Fixing of UG cables on Walls / Ceiling</t>
  </si>
  <si>
    <t>Fixing of Tube light street light fitting</t>
  </si>
  <si>
    <t>Charges for fixing Mercury, Sodium Vapour lamp street light fittings ( all types ) in the existing pole with required GI pipes 'B' class and accessories ( Street light fittings alone will be supplied departmentally at free of cost ).</t>
  </si>
  <si>
    <t>S &amp; F TNEB Meter Board made up of MS box 600 x 225 mm with door and lock and key arrangements</t>
  </si>
  <si>
    <t>25 mm dia PVC pipe Heavy duty with ISI mark for TV/ Telephone line</t>
  </si>
  <si>
    <t xml:space="preserve">TV/Telephone line junction </t>
  </si>
  <si>
    <t xml:space="preserve">Supply and erection of Tubular lamp, using 65 mm dia GI pipe 'B' class pipe with ISI mark of 6 mt length and 20 mm dia GI pipe 'B' class upto 2 mt with. </t>
  </si>
  <si>
    <t>Tube light -  Box type</t>
  </si>
  <si>
    <t>Open wiring for Light point with ceiling rose for flats/ houses</t>
  </si>
  <si>
    <t>Open wiring Light point with bakelite batern type holder for flats/ houses(Open wiring)</t>
  </si>
  <si>
    <t>Open wiring POINT WIRING FOR CALLING BELL / BUZZER WITH PUSH SWITCH FOR ALL TYPE OF BUILDING (OPEN WIRING)</t>
  </si>
  <si>
    <t>Open wiring FAN POINT FOR ADMINISTRATIVE BLOCKS AND COMMUNITY CENTRE</t>
  </si>
  <si>
    <t>Open wiring STAIRCASE LIGHT POINT FOR ADMINISTRATIVE BLOCKS AND COMMUNITY CENTRE (Open wiring)</t>
  </si>
  <si>
    <t>Open wiring 5 AMPS 5 PIN PLUG SOCKET POINT AT CONVENIENT PLACES (OPEN WIRING)</t>
  </si>
  <si>
    <t>Open wiring 2 X1.5 Sqmm in fully concealed PVC conduit</t>
  </si>
  <si>
    <t xml:space="preserve"> Open wiring 2 X 2.5 Sq mm in fully concealed PVC conduit (open wiring)</t>
  </si>
  <si>
    <t>whitewashing one coat</t>
  </si>
  <si>
    <t>whitewashing one coat for old wall</t>
  </si>
  <si>
    <t>whitewashing two coat for old wall</t>
  </si>
  <si>
    <t>Thorough scrapping the old wall</t>
  </si>
  <si>
    <t>Thorough scrapping the old iron work</t>
  </si>
  <si>
    <t>Thorough scrapping the old wood work</t>
  </si>
  <si>
    <t>Cement paint one coat for old wall</t>
  </si>
  <si>
    <t>Cement paint two coat for old wall</t>
  </si>
  <si>
    <t>painting one coat for old iron work</t>
  </si>
  <si>
    <t>painting two coat for old iron work</t>
  </si>
  <si>
    <t>painting one coat for old wood work</t>
  </si>
  <si>
    <t>painting two coat for old wood work</t>
  </si>
  <si>
    <t>Matt paint one coat for old wall</t>
  </si>
  <si>
    <t>Plastic Emulsion PAINT one coat for old wall</t>
  </si>
  <si>
    <t>Plastic Emulsion PAINT two coat for old wall</t>
  </si>
  <si>
    <t>TOTAL</t>
  </si>
  <si>
    <t>*</t>
  </si>
  <si>
    <t xml:space="preserve">PLASTERED SURFACE WITH </t>
  </si>
  <si>
    <t>OBD</t>
  </si>
  <si>
    <t>-</t>
  </si>
  <si>
    <t>OBD p-50 sl.129</t>
  </si>
  <si>
    <t>NO</t>
  </si>
  <si>
    <t xml:space="preserve">PAINTER I </t>
  </si>
  <si>
    <t>MAZDOOR I</t>
  </si>
  <si>
    <t>MAZDOOR II</t>
  </si>
  <si>
    <t>L.S</t>
  </si>
  <si>
    <t>SUNDRIES FOR BRUSHES,ETC</t>
  </si>
  <si>
    <t xml:space="preserve"> </t>
  </si>
  <si>
    <t>TOTAL FOR 10 SQM</t>
  </si>
  <si>
    <t>RATE PER SQM</t>
  </si>
  <si>
    <t>LIT</t>
  </si>
  <si>
    <t>Plastic Emulsion PAINT</t>
  </si>
  <si>
    <t>Painter I</t>
  </si>
  <si>
    <t>Sqm</t>
  </si>
  <si>
    <t>Thorouh scrapping p28/108</t>
  </si>
  <si>
    <t xml:space="preserve">SUNDRIES </t>
  </si>
  <si>
    <t>ls</t>
  </si>
  <si>
    <t>40.</t>
  </si>
  <si>
    <t>PAINTING TWO COATS OVER NEW             (as per CER-112/2007-08)</t>
  </si>
  <si>
    <t>=</t>
  </si>
  <si>
    <t xml:space="preserve">B.W IN C.M(1:6) using kiln burnt country bricks </t>
  </si>
  <si>
    <t>Bricks of size 22x11x7 cm</t>
  </si>
  <si>
    <t>NOS.</t>
  </si>
  <si>
    <t xml:space="preserve"> 1000NO.</t>
  </si>
  <si>
    <t>CUM</t>
  </si>
  <si>
    <t>CEMENT MORTAR(1:6)</t>
  </si>
  <si>
    <t>NO.</t>
  </si>
  <si>
    <t>MASON I</t>
  </si>
  <si>
    <t>MASON II</t>
  </si>
  <si>
    <t>SUNDRIES</t>
  </si>
  <si>
    <t>TOTAL FOR 10 CUM</t>
  </si>
  <si>
    <t>RATE PER CUM</t>
  </si>
  <si>
    <t>G.F</t>
  </si>
  <si>
    <t>F.F</t>
  </si>
  <si>
    <t>33.</t>
  </si>
  <si>
    <t>PLASTERING C.M(1:5) 12mmTHICK</t>
  </si>
  <si>
    <t>CEMENT MORTAR(1:5)</t>
  </si>
  <si>
    <t>Vertified tile flooring IVORY</t>
  </si>
  <si>
    <t>SQM</t>
  </si>
  <si>
    <t>COST OF Vertified TILES  qtn</t>
  </si>
  <si>
    <t>C.M(1:3)</t>
  </si>
  <si>
    <t>CEMENT</t>
  </si>
  <si>
    <t>M.T</t>
  </si>
  <si>
    <t>Grout joint filler</t>
  </si>
  <si>
    <t>Providing White/Color ceramic floor tiles (Anti-skid)of</t>
  </si>
  <si>
    <t>any size 0f 6mm T.K including pointing etc.,</t>
  </si>
  <si>
    <t>as directed by the Dept.Officers.</t>
  </si>
  <si>
    <t>LABOUR FOR LAYING &amp; POINTING</t>
  </si>
  <si>
    <t>Grout ( qtn)</t>
  </si>
  <si>
    <t>Suppling and laying White/Plain colour</t>
  </si>
  <si>
    <t xml:space="preserve">Glazed tiles in C.M(1:2)  </t>
  </si>
  <si>
    <t>COST OF GLAZED  TILES</t>
  </si>
  <si>
    <t>Grout</t>
  </si>
  <si>
    <t>C.M(1:2)</t>
  </si>
  <si>
    <t>Mazdoor-I</t>
  </si>
  <si>
    <t>TOTAL FOR 1.860 SQM</t>
  </si>
  <si>
    <t>Eurocon tile/ Designer tile flooring (as per CER-112/2007-08)</t>
  </si>
  <si>
    <t>COST OF Eurocon TILES (pwd -p 35/17</t>
  </si>
  <si>
    <t>white/colour cement</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</si>
  <si>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</si>
  <si>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</si>
  <si>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</si>
  <si>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</si>
  <si>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</si>
  <si>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</si>
  <si>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</si>
  <si>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</si>
  <si>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</si>
  <si>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</si>
  <si>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TOTAL FOR ONE NUMBER</t>
  </si>
  <si>
    <t>56.2.</t>
  </si>
  <si>
    <t xml:space="preserve"> IN OTHER THAN G.FLOOR.</t>
  </si>
  <si>
    <t>WEATHERING COURSE</t>
  </si>
  <si>
    <t>USING20mmBRICK JELLY</t>
  </si>
  <si>
    <t>PLASTERING IN C.M(1:3)</t>
  </si>
  <si>
    <t>12mMT.K MIXED WITH W.P.C.</t>
  </si>
  <si>
    <t>BRICK JELLY CONCRETE (1:8:16)</t>
  </si>
  <si>
    <t>USING 40 mm BRICK JELLY</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</si>
  <si>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</si>
  <si>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</si>
  <si>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</si>
  <si>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</si>
  <si>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</si>
  <si>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</si>
  <si>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</si>
  <si>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Deduct rate for "P" &amp; "S" trap</t>
  </si>
  <si>
    <t xml:space="preserve">Add rate for PVC SWR "P" &amp; "S" trap </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</si>
  <si>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</si>
  <si>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</si>
  <si>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</si>
  <si>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</si>
  <si>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</si>
  <si>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 xml:space="preserve"> Angle Valve</t>
  </si>
  <si>
    <t>SUNDRIES FOR PLUGSCREW,PAINT</t>
  </si>
  <si>
    <t>23.2</t>
  </si>
  <si>
    <t>Supplying and fixing 4mm thick pin</t>
  </si>
  <si>
    <t>headed glass panels 450x1350</t>
  </si>
  <si>
    <t xml:space="preserve"> 12x12mm Alu.Beedings ( Qtn)</t>
  </si>
  <si>
    <t>No.</t>
  </si>
  <si>
    <t>Alu. bolts and nuts( Qtn)</t>
  </si>
  <si>
    <t>Each</t>
  </si>
  <si>
    <t>Labour for fixing glass paneles</t>
  </si>
  <si>
    <t>Sundries</t>
  </si>
  <si>
    <t xml:space="preserve"> (1.08SQM LABOUR =.25CARPENTER-II)</t>
  </si>
  <si>
    <t>Total for 0.5334 Sqm</t>
  </si>
  <si>
    <t>Rate for one Sqm.</t>
  </si>
  <si>
    <t>Engineering Polymer Tap  short body tap for coastal area only</t>
  </si>
  <si>
    <t>Sub-Data</t>
  </si>
  <si>
    <t>Labour charge</t>
  </si>
  <si>
    <t>Nos</t>
  </si>
  <si>
    <t>Fitter I class</t>
  </si>
  <si>
    <t xml:space="preserve">Nos </t>
  </si>
  <si>
    <t>Mazdoor I</t>
  </si>
  <si>
    <t>gram</t>
  </si>
  <si>
    <t>Shellac p-49</t>
  </si>
  <si>
    <t>100 gms</t>
  </si>
  <si>
    <t>Thread ball p-49</t>
  </si>
  <si>
    <t>Total/1 No</t>
  </si>
  <si>
    <t>Main Data</t>
  </si>
  <si>
    <t>Long body</t>
  </si>
  <si>
    <t>short body</t>
  </si>
  <si>
    <t>Cost of Tap</t>
  </si>
  <si>
    <t>Labour</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</si>
  <si>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</si>
  <si>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</si>
  <si>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</si>
  <si>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</si>
  <si>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</si>
  <si>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</si>
  <si>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</si>
  <si>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</si>
  <si>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</si>
  <si>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</si>
  <si>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</si>
  <si>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</si>
  <si>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</si>
  <si>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</si>
  <si>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</si>
  <si>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</si>
  <si>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</si>
  <si>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</si>
  <si>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</si>
  <si>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</si>
  <si>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</si>
  <si>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</si>
  <si>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</si>
  <si>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</si>
  <si>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24.</t>
  </si>
  <si>
    <t>STEEL GRILLS FOR WINDOWS &amp; VENTILATER</t>
  </si>
  <si>
    <t>WITH SUITABLE LEDGES including piming coat</t>
  </si>
  <si>
    <t>25.</t>
  </si>
  <si>
    <t>FINISHING TOP OF ROOF WITH</t>
  </si>
  <si>
    <t>ONE  COURSE OF PRESSED TILES</t>
  </si>
  <si>
    <t>OVER A BED OF C.M(1:3),</t>
  </si>
  <si>
    <t>12mmTHICK MIXED WITH WATER PROOF COMPOUND</t>
  </si>
  <si>
    <t>AT 2% BY WEIGHT OF CEMENT</t>
  </si>
  <si>
    <t>PRESSED TILES 23X23X2cm P-15</t>
  </si>
  <si>
    <t>1000 Nos</t>
  </si>
  <si>
    <t>POINTING WITH C.M(1:3)</t>
  </si>
  <si>
    <t>WPC</t>
  </si>
  <si>
    <t>PAINTING ONE COATS OVER OLD</t>
  </si>
  <si>
    <t>IRON WORKS WITH IIND CLASS</t>
  </si>
  <si>
    <t>SYNTHETIC ENAMEL PAINT</t>
  </si>
  <si>
    <t>Lit</t>
  </si>
  <si>
    <t>READY MIXED IIND CLASS PAINT</t>
  </si>
  <si>
    <t>nos</t>
  </si>
  <si>
    <t>LS</t>
  </si>
  <si>
    <t>WHITE WASHING ONE COAT</t>
  </si>
  <si>
    <t>SLACKED SHELL LIME</t>
  </si>
  <si>
    <t>SUNDRIES FOR BRUSH ETC</t>
  </si>
  <si>
    <t>TOTAL FOR 100 SQM</t>
  </si>
  <si>
    <t>ABSTRACT  ESTIMATE</t>
  </si>
  <si>
    <t>Report to accompany for the Special repair for AWPS building Nagercoil in Kanyakumari District</t>
  </si>
  <si>
    <t>Ref :</t>
  </si>
  <si>
    <t>1)</t>
  </si>
  <si>
    <t>LR.no: K2/27589/2021 dtd 06.10.2021</t>
  </si>
  <si>
    <t>2)</t>
  </si>
  <si>
    <t>LR.no: C.No.K2/9476/2021 dtd 10.10.2021</t>
  </si>
  <si>
    <t>the followings provisions are given in the estimate</t>
  </si>
  <si>
    <t xml:space="preserve">Brick work </t>
  </si>
  <si>
    <t>Painting inner</t>
  </si>
  <si>
    <t>Plastic Emulsion Paint outer</t>
  </si>
  <si>
    <t>Plastering</t>
  </si>
  <si>
    <t xml:space="preserve">Vitrified Tiles flooring </t>
  </si>
  <si>
    <t>Glazed tiles using Grout</t>
  </si>
  <si>
    <t xml:space="preserve">Indian Water closet </t>
  </si>
  <si>
    <t>E.W.C</t>
  </si>
  <si>
    <t>15mm dia Engineering Polymer Tap</t>
  </si>
  <si>
    <t>Pressed tiles</t>
  </si>
  <si>
    <t>painting on iron work</t>
  </si>
  <si>
    <t>painting on wood work</t>
  </si>
  <si>
    <t xml:space="preserve">whitewashing </t>
  </si>
  <si>
    <t>With reference to the letter above, the estimate is prepared with the PWD SOR 21-22 and the estimated amount is RS 7,05,000</t>
  </si>
  <si>
    <t>The estimate may kindly sanctioned by the competent authority</t>
  </si>
  <si>
    <t>TAMILNADU  POLICE  HOUSING  CORPORATION LIMITED</t>
  </si>
  <si>
    <t>TIRUNELVELI  DIVISION</t>
  </si>
  <si>
    <t xml:space="preserve">Name of work: </t>
  </si>
  <si>
    <t>Sl.
 No.</t>
  </si>
  <si>
    <t>Description</t>
  </si>
  <si>
    <t>No</t>
  </si>
  <si>
    <t>D</t>
  </si>
  <si>
    <t>Qty</t>
  </si>
  <si>
    <t>Unit</t>
  </si>
  <si>
    <t>C/B  support wall</t>
  </si>
  <si>
    <t>Painting the old walls with one coat of OBD including scrapping</t>
  </si>
  <si>
    <t>Loft top &amp; bottom</t>
  </si>
  <si>
    <t>D/F D1</t>
  </si>
  <si>
    <t>D/F D2</t>
  </si>
  <si>
    <t>D/F W</t>
  </si>
  <si>
    <t>Ground Floor</t>
  </si>
  <si>
    <t>Ceiling of Hall</t>
  </si>
  <si>
    <t>SI</t>
  </si>
  <si>
    <t>Writer room</t>
  </si>
  <si>
    <t>Arms room</t>
  </si>
  <si>
    <t xml:space="preserve">Lock up room </t>
  </si>
  <si>
    <t>Ins</t>
  </si>
  <si>
    <t>Passage</t>
  </si>
  <si>
    <t>Outer passage</t>
  </si>
  <si>
    <t>coping area</t>
  </si>
  <si>
    <t>Staircase room</t>
  </si>
  <si>
    <t>Waist slab bottom</t>
  </si>
  <si>
    <t>Midlanding in GF bottom</t>
  </si>
  <si>
    <t>First Floor</t>
  </si>
  <si>
    <t>Midlanding in FF bottom</t>
  </si>
  <si>
    <t>Staircase ceiling in FF</t>
  </si>
  <si>
    <t>Inner passage</t>
  </si>
  <si>
    <t>Property room</t>
  </si>
  <si>
    <t>Midlanding bottom</t>
  </si>
  <si>
    <t>m²</t>
  </si>
  <si>
    <t>Beam sides</t>
  </si>
  <si>
    <t>Rest room (W)</t>
  </si>
  <si>
    <t>Special repair works to AWPS building Nagercoil in Kanyakumari District.</t>
  </si>
  <si>
    <t>Sl. No.</t>
  </si>
  <si>
    <t>Qty.</t>
  </si>
  <si>
    <t>Rate</t>
  </si>
  <si>
    <t>Amount</t>
  </si>
  <si>
    <t>Computer room-I</t>
  </si>
  <si>
    <t>Computer room-II</t>
  </si>
  <si>
    <t>S/C area</t>
  </si>
  <si>
    <t>Soffits of D1</t>
  </si>
  <si>
    <t>Soffits of D2</t>
  </si>
  <si>
    <t>Soffits of W</t>
  </si>
  <si>
    <t>D/F V1</t>
  </si>
  <si>
    <t>Soffits of V1</t>
  </si>
  <si>
    <t>C/B slab top &amp; bottom</t>
  </si>
  <si>
    <t>D/F MD</t>
  </si>
  <si>
    <t>D/F D3</t>
  </si>
  <si>
    <t>D/F V2</t>
  </si>
  <si>
    <t>Soffits of MD</t>
  </si>
  <si>
    <t>Soffits of D3</t>
  </si>
  <si>
    <t>D/F V</t>
  </si>
  <si>
    <t>Soffits of V</t>
  </si>
  <si>
    <t>Lockup room WC</t>
  </si>
  <si>
    <t>top</t>
  </si>
  <si>
    <t>D/F D4</t>
  </si>
  <si>
    <t>faces</t>
  </si>
  <si>
    <t>D/F D5</t>
  </si>
  <si>
    <t>D/F W1</t>
  </si>
  <si>
    <t>Soffits of D5</t>
  </si>
  <si>
    <t>Soffits of W1</t>
  </si>
  <si>
    <t>D/F V3</t>
  </si>
  <si>
    <t>Soffits of V3</t>
  </si>
  <si>
    <t>Corridor &amp; S/C</t>
  </si>
  <si>
    <t>D/F GD</t>
  </si>
  <si>
    <t>D/F V4</t>
  </si>
  <si>
    <t>Soffits of V4</t>
  </si>
  <si>
    <t>D/F MW</t>
  </si>
  <si>
    <t>Soffits of GD</t>
  </si>
  <si>
    <t>Soffits of MW</t>
  </si>
  <si>
    <t>Handrail</t>
  </si>
  <si>
    <t>Soffits of V2</t>
  </si>
  <si>
    <t>Painting with one coat of Plastic Emulsion paint for old  walls including scrapping</t>
  </si>
  <si>
    <t>Skirting</t>
  </si>
  <si>
    <t xml:space="preserve">Below water tank </t>
  </si>
  <si>
    <t>Supplying and laying of  pressed tiles</t>
  </si>
  <si>
    <t xml:space="preserve">Brick work in C.M. 1:6  using Kiln Burnt Country bricks </t>
  </si>
  <si>
    <t>Dismantling existing damaged One Course of Pressed Tile Roof finish in cement mortar</t>
  </si>
  <si>
    <t>Rear proj.</t>
  </si>
  <si>
    <t>Ins. Toilet</t>
  </si>
  <si>
    <t>GF lock up toilet</t>
  </si>
  <si>
    <t>FF toilet</t>
  </si>
  <si>
    <t>FF lock up toilet</t>
  </si>
  <si>
    <t>GF toilet floor</t>
  </si>
  <si>
    <t>Wall</t>
  </si>
  <si>
    <t>Pvc tank alround</t>
  </si>
  <si>
    <t>m³</t>
  </si>
  <si>
    <t>Plastering in cm 1:5, 12mm thick</t>
  </si>
  <si>
    <t>Parapet inner</t>
  </si>
  <si>
    <t>Below basement level</t>
  </si>
  <si>
    <t>Painting with two coats of Plastic Emulsion paint for new plastered surfaces</t>
  </si>
  <si>
    <t xml:space="preserve">Supplying and fixing of Vitrified tiles flooring </t>
  </si>
  <si>
    <t>Supplying and fixing of Colour glazed  tiles</t>
  </si>
  <si>
    <t xml:space="preserve">GF toilet </t>
  </si>
  <si>
    <t>Supplying and laying of Ceramic tiles (Anti-skid) for flooring</t>
  </si>
  <si>
    <t>Supplying and laying of Concrete designer tiles flooring</t>
  </si>
  <si>
    <t>S/C</t>
  </si>
  <si>
    <t>Mid landing</t>
  </si>
  <si>
    <t>Steps</t>
  </si>
  <si>
    <t>FF S/C roof landing</t>
  </si>
  <si>
    <t>Entrance step</t>
  </si>
  <si>
    <t>Right Side step</t>
  </si>
  <si>
    <t>Outer Verandah</t>
  </si>
  <si>
    <t>S/S over W</t>
  </si>
  <si>
    <t>Combined</t>
  </si>
  <si>
    <t>D/F O</t>
  </si>
  <si>
    <t>D/F Verandah O</t>
  </si>
  <si>
    <t>Sides</t>
  </si>
  <si>
    <t>Water tank support wall</t>
  </si>
  <si>
    <t>Lockup &amp; Rest room toilet</t>
  </si>
  <si>
    <t>W1</t>
  </si>
  <si>
    <t>MW</t>
  </si>
  <si>
    <t>Supplying and fixing MS Grills</t>
  </si>
  <si>
    <t>Painting one coat for old iron work</t>
  </si>
  <si>
    <t>V4</t>
  </si>
  <si>
    <t>Elavation</t>
  </si>
  <si>
    <t>Meter cup board</t>
  </si>
  <si>
    <t>Supplying and fixing of 5Amps switches</t>
  </si>
  <si>
    <t>For Hall</t>
  </si>
  <si>
    <t>Computer room</t>
  </si>
  <si>
    <t>Supplying and fixing of regulator of fan</t>
  </si>
  <si>
    <t>Supply and delivery of   following ceiling Fan with ISI mark with Eletronic Dimmer</t>
  </si>
  <si>
    <t>a)  48" Eletronic Fan 1200mm sweep</t>
  </si>
  <si>
    <t>Charges for assembling and fixing of ceiling fan</t>
  </si>
  <si>
    <t>GF &amp; FF</t>
  </si>
  <si>
    <t>Supplying and fixing of 9 watts  LED bulb</t>
  </si>
  <si>
    <t xml:space="preserve">Supplying and fixing of 25W LED Street light Fittings </t>
  </si>
  <si>
    <t xml:space="preserve">Supplying and fixing of 4'18 Watts Crystal LED Tube Light </t>
  </si>
  <si>
    <t>Outer</t>
  </si>
  <si>
    <t xml:space="preserve">Supplying and fixing of Focus light Fittings </t>
  </si>
  <si>
    <t>Supply and erection of Tubular lamp, using 65 mm dia GI pipe 'B' class pipe with ISI mark</t>
  </si>
  <si>
    <t>Front side</t>
  </si>
  <si>
    <t>Run off mains with 2 wires of 6 Sqmm copper PVC insulated unsheathed single core cable</t>
  </si>
  <si>
    <t>Supply and fixing of UPVC doors</t>
  </si>
  <si>
    <t>Supply and fixing of PVC tank</t>
  </si>
  <si>
    <t>For Toilet door- D3</t>
  </si>
  <si>
    <t>Pvc tank</t>
  </si>
  <si>
    <t>Cum</t>
  </si>
  <si>
    <t>S &amp; F of Indian Water closet white glazed (Oriya type) of size 580 x 440mm  with PVC SWR grade ' P' or "S' trap- Other than  G.F</t>
  </si>
  <si>
    <t>S/F of Wash basin</t>
  </si>
  <si>
    <t>Supply ,laying &amp; jointing the following pipes as per ASTM D 1785 of schedule 40 with  UPVC Specials</t>
  </si>
  <si>
    <t>Painting one coat for old wood work</t>
  </si>
  <si>
    <t>Sub Total-I</t>
  </si>
  <si>
    <t>CGST &amp; SGST @ 18%</t>
  </si>
  <si>
    <t>Lakhs</t>
  </si>
  <si>
    <t>Sub Total-II</t>
  </si>
  <si>
    <t>Tamil Nadu Police Housing Corparation Ltd.</t>
  </si>
  <si>
    <t>==========================================================</t>
  </si>
  <si>
    <t>PLACE:-</t>
  </si>
  <si>
    <t>NAGERCOIL</t>
  </si>
  <si>
    <t>Sl.No</t>
  </si>
  <si>
    <t>Description of Material</t>
  </si>
  <si>
    <t>Source</t>
  </si>
  <si>
    <t>Total Lead</t>
  </si>
  <si>
    <t>Cost of Material</t>
  </si>
  <si>
    <t>Lead charge</t>
  </si>
  <si>
    <t>Material Cost @ Site</t>
  </si>
  <si>
    <t>LABOUR RATE</t>
  </si>
  <si>
    <t>1.</t>
  </si>
  <si>
    <t>ROUGH STONE</t>
  </si>
  <si>
    <t>CUM.</t>
  </si>
  <si>
    <t>Kaliyankadu</t>
  </si>
  <si>
    <t>2.</t>
  </si>
  <si>
    <t>BOND STONE</t>
  </si>
  <si>
    <t>3.</t>
  </si>
  <si>
    <t>HARD BROKEN STONE JELLY 3mm To 10mm</t>
  </si>
  <si>
    <t>4.</t>
  </si>
  <si>
    <t>HARD BROKEN STONE JELLY 10mm</t>
  </si>
  <si>
    <t>5.</t>
  </si>
  <si>
    <t>HARD BROKEN STONE JELLY 12mm</t>
  </si>
  <si>
    <t>6.</t>
  </si>
  <si>
    <t>HARD BROKEN STONE JELLY 20mm</t>
  </si>
  <si>
    <t>7.</t>
  </si>
  <si>
    <t>HARD BROKEN STONE JELLY 40mm</t>
  </si>
  <si>
    <t>8.</t>
  </si>
  <si>
    <t>SAND FOR MORTAR</t>
  </si>
  <si>
    <t>Thazhakudy</t>
  </si>
  <si>
    <t>9.</t>
  </si>
  <si>
    <t>SAND FOR FILLING</t>
  </si>
  <si>
    <t>10.</t>
  </si>
  <si>
    <t>Kiln Burnt Country Bricks  SIZE 22x11x7Cm</t>
  </si>
  <si>
    <t>1000nos.</t>
  </si>
  <si>
    <t>Thovalai</t>
  </si>
  <si>
    <t>11.</t>
  </si>
  <si>
    <t>BRICK JELLY 40mmGAUGE</t>
  </si>
  <si>
    <t>12.</t>
  </si>
  <si>
    <t>BRICK JELLY 20mmGAUGE</t>
  </si>
  <si>
    <t>13.</t>
  </si>
  <si>
    <t>MACHINE PRESSED TILES 23x 23x 2 Cm</t>
  </si>
  <si>
    <t>Local</t>
  </si>
  <si>
    <t>14.</t>
  </si>
  <si>
    <t>15.</t>
  </si>
  <si>
    <t>SLACKED &amp;SREENED LIME STONE</t>
  </si>
  <si>
    <t>16.</t>
  </si>
  <si>
    <t>C.W SCANTLING UPTO 4M LONG</t>
  </si>
  <si>
    <t>17.</t>
  </si>
  <si>
    <t>C.W. PLANK UPTO 40mmTHICK UPTO 30 Cm WIDTH</t>
  </si>
  <si>
    <t>18.</t>
  </si>
  <si>
    <t>T.W SCANTLING 2M TO 3M LONG 108/73 p-19</t>
  </si>
  <si>
    <t>19.</t>
  </si>
  <si>
    <t>T.W.SCANTLING BELOW 2M LONG 109/74 p-21</t>
  </si>
  <si>
    <t>20.</t>
  </si>
  <si>
    <t>T.W.PLANKS 15TO30cm WIDTH &amp; 12to25mm Thick</t>
  </si>
  <si>
    <t>21.</t>
  </si>
  <si>
    <t>Country BricksKiln Burnt of SIZE 22x11x5Cm</t>
  </si>
  <si>
    <t>22.</t>
  </si>
  <si>
    <t>MOSAIC TILES GRAY 25X25X2cm.</t>
  </si>
  <si>
    <t>23.</t>
  </si>
  <si>
    <t>CEMENT (supply at site)</t>
  </si>
  <si>
    <t>R.T.S. / M.S upto 16mm</t>
  </si>
  <si>
    <t>M.S./ R.T.S above 16mm</t>
  </si>
  <si>
    <t>26.</t>
  </si>
  <si>
    <t>Country BricksKiln Burnt  SIZE 22x11x5Cm</t>
  </si>
  <si>
    <t>27.</t>
  </si>
  <si>
    <t>HBSJ 11.2mm IRC metal (HW)</t>
  </si>
  <si>
    <t>28.</t>
  </si>
  <si>
    <t>HBSJ 37.5mm to 26.5mm IRC metal</t>
  </si>
  <si>
    <t>29.</t>
  </si>
  <si>
    <t>HBSJ 63mm to 45mm IRC metal</t>
  </si>
  <si>
    <t>30.</t>
  </si>
  <si>
    <t xml:space="preserve"> Gravel</t>
  </si>
  <si>
    <t>Kavalkinaru</t>
  </si>
  <si>
    <t>Stone dust p20 96-58a</t>
  </si>
  <si>
    <t>1. Certified that the lead particulars furnished above are correct to the best of my knowledge.</t>
  </si>
  <si>
    <t>AWPS NAGERCOIL</t>
  </si>
  <si>
    <t>2. Certified that Presently M sand from the approved source of Thazhakudy which is nearest and 9 Km from the site.</t>
  </si>
  <si>
    <t>MASON-I Brick / Stone work p10 /37</t>
  </si>
  <si>
    <t>MASON-II Brick / Stone work p11/37 a</t>
  </si>
  <si>
    <t>MAZDOOR-I p11/74</t>
  </si>
  <si>
    <t>MAZDOOR-II p11/39B</t>
  </si>
  <si>
    <t>PAINTER-I p10/44</t>
  </si>
  <si>
    <t>PAINTER-II p14/44A</t>
  </si>
  <si>
    <t>PLUMBER-I p10/47</t>
  </si>
  <si>
    <t>PLUMBER-II p14/47A</t>
  </si>
  <si>
    <t>FITTER-I  p10/19</t>
  </si>
  <si>
    <t>FITTER-II p11/19A</t>
  </si>
  <si>
    <t>CARPENTER-I p10/11</t>
  </si>
  <si>
    <t>CARPENTER-II p12/12</t>
  </si>
  <si>
    <t>STONE CUTTER-I p10/56</t>
  </si>
  <si>
    <t>STONE CUTTER-II p11/56A</t>
  </si>
  <si>
    <t>FLOOR POLISHER p9/21</t>
  </si>
  <si>
    <t>Mortar mix charges manual  sl.125(Ann3 p-29)</t>
  </si>
  <si>
    <t>Vibrat-charges(R.C.C) sl.71/2 p25</t>
  </si>
  <si>
    <t>Vibrat-charges(P.C.C) sl.70 /1 P 25</t>
  </si>
  <si>
    <t>Sand filling charges sl.46 p-23</t>
  </si>
  <si>
    <t>Earth filling charges sl.47 p-23</t>
  </si>
  <si>
    <t>E.W.  40/62 p-22</t>
  </si>
  <si>
    <t>L.C.T.W.Door- 104/2 p-27</t>
  </si>
  <si>
    <t>L.C.marine doors-105/3 p-27</t>
  </si>
  <si>
    <t>TW glazed window 109/8 p-27</t>
  </si>
  <si>
    <t>Wrought&amp;putup 103/1 p-27</t>
  </si>
  <si>
    <t>Ventilator 107/6 p-27</t>
  </si>
  <si>
    <t>Meter- Cupboard Weldmesh 118/23 p-28</t>
  </si>
  <si>
    <t>E.W (SDR) 41/67 p-23</t>
  </si>
  <si>
    <t>FITTER-II (Pipe &amp; Bar Bend) 57/20a p-11</t>
  </si>
  <si>
    <t>FITTER-I (Pipe &amp; Bar Bend) 16/20 p-9</t>
  </si>
  <si>
    <t>TAMIL NADU POLICE HOUSING CORPORATION</t>
  </si>
  <si>
    <t>======================================</t>
  </si>
  <si>
    <t>QTY</t>
  </si>
  <si>
    <t>COST OF MATERIALS</t>
  </si>
  <si>
    <t>CEMENT MORTAR(1:1.5)</t>
  </si>
  <si>
    <t>SAND</t>
  </si>
  <si>
    <t>MIXING OF MORTAR</t>
  </si>
  <si>
    <t>TOTAL FOR 1 CUM</t>
  </si>
  <si>
    <t>CEMENT MORTAR(1:2)</t>
  </si>
  <si>
    <t>CEMENT MORTAR(1:3)</t>
  </si>
  <si>
    <t>CEMENT MORTAR(1:4)</t>
  </si>
  <si>
    <t>Cement</t>
  </si>
  <si>
    <t>S.F</t>
  </si>
  <si>
    <t>Solid panel PVC door with frame (Rajeshree) p-49 it-122 A</t>
  </si>
  <si>
    <t>litre</t>
  </si>
  <si>
    <t xml:space="preserve"> Rmt</t>
  </si>
  <si>
    <t>PVC rigid conduit pipe 19 mm / 20mm heavy duty with ISI mark</t>
  </si>
  <si>
    <t>Dozen</t>
  </si>
  <si>
    <t>Bag</t>
  </si>
  <si>
    <t>Litre</t>
  </si>
  <si>
    <t>Labour charges</t>
  </si>
  <si>
    <t>Helper</t>
  </si>
  <si>
    <t>Supply of ceiling fan 1200mm</t>
  </si>
  <si>
    <t xml:space="preserve">Rate for each </t>
  </si>
  <si>
    <t>T.F</t>
  </si>
  <si>
    <t>Forth floor</t>
  </si>
  <si>
    <t>d448</t>
  </si>
  <si>
    <t>Supplying and fixing of Hylem sheet 3 mm thick</t>
  </si>
  <si>
    <t>DATA   - 14</t>
  </si>
  <si>
    <t>2 X 6 Sq mm in fully concealed PVC conduit</t>
  </si>
  <si>
    <t>Run off mains with 2 wires of 6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</si>
  <si>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Total for 90 Metres</t>
  </si>
  <si>
    <t>Rate for 1 Rmt</t>
  </si>
  <si>
    <t>DATA   - 52</t>
  </si>
  <si>
    <t xml:space="preserve">Supply and erection of Tubular lamp, using 65 mm dia GI pipe 'B' class pipe with ISI mark of 6 mt length and 20 mm dia GI pipe 'B' class upto 2 mt with necessary reducer couplings and pipe firmly fixed with MS plate of 45 cm x 45 cm x 6 mm thick at the  bottom and MS box with 8" x 6" with locking arrangements fixed with lamp post for providing looping in and loopin out connection to the street light fittings and supply and fixing of 15 Amps fuse unit and 15 Amps copper neautral link plate with brass bolts &amp; nuts including concreting using C.C 1:2:4 using 20 mm HBSJ for 1.2 mt below Ground level and 0.3 mt above Ground level and  a diameter of 45 cm with necessary earthing civil loop including labour charges for fixing the street light fittings. Earth  work excavation, 2 coats of painting over 1 coat of Anti corrosion painting, welding inter connection using 1.5 sqmm copper cable etc., all complete and as directed by the departmental officers. </t>
  </si>
  <si>
    <t>MS box 8" x 6" with cover p-126  Fc</t>
  </si>
  <si>
    <t xml:space="preserve">Transportation charges welding GI reducer all incidential charges, painting etc., all complete. </t>
  </si>
  <si>
    <t>1 No fuse unit 15 A 230 V and on suitable TW plank ( to house it is MS box 8" x 6") with 1 No copper neutral link with brass bolts &amp; nuts with Washers  (11+28+21)</t>
  </si>
  <si>
    <t xml:space="preserve">1.50 Sqmm copper PVC insulated unsheathed single core cable. </t>
  </si>
  <si>
    <t>Rate for Each</t>
  </si>
  <si>
    <t>Labour Charges</t>
  </si>
  <si>
    <t>Wiremen Grade I</t>
  </si>
  <si>
    <t>Wiremen Grade II</t>
  </si>
  <si>
    <t>Painting twos coat for new iron work</t>
  </si>
  <si>
    <t>Supply &amp; laying of the following dia PVC SWR pipes</t>
  </si>
  <si>
    <t>a. 110 mm dia pvc SWR pipe</t>
  </si>
  <si>
    <t>For Toilets</t>
  </si>
  <si>
    <t>b. 75 mm dia pvc SWR pipe</t>
  </si>
  <si>
    <t>For wash basin</t>
  </si>
  <si>
    <t>Supplying &amp; laying of 25 mm dia pvc pipe</t>
  </si>
  <si>
    <t>Run off mains with 2 wires of 1.5 Sqmm copper PVC insulated unsheathed single core cable</t>
  </si>
  <si>
    <t>Switch boards inner</t>
  </si>
  <si>
    <t>Run off mains with 2 wires of 2.5 Sqmm copper PVC insulated unsheathed single core cable</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</si>
  <si>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</si>
  <si>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</si>
  <si>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</si>
  <si>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</si>
  <si>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</si>
  <si>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</si>
  <si>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</si>
  <si>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</si>
  <si>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</si>
  <si>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</si>
  <si>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</si>
  <si>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</si>
  <si>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</si>
  <si>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</si>
  <si>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EACH</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</si>
  <si>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</si>
  <si>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</si>
  <si>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</si>
  <si>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</si>
  <si>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</si>
  <si>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</si>
  <si>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</si>
  <si>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</si>
  <si>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</si>
  <si>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</si>
  <si>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</si>
  <si>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</si>
  <si>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</si>
  <si>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</si>
  <si>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</si>
  <si>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</si>
  <si>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</si>
  <si>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</si>
  <si>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 xml:space="preserve">Supply,Laying &amp; Concealing the 50mm dia PVC (SWR) pipe </t>
  </si>
  <si>
    <t xml:space="preserve"> with ISI mark confirming to 13952:1992-type 'B'</t>
  </si>
  <si>
    <t>PVC bend</t>
  </si>
  <si>
    <t>sundries for finishing dismantled portion</t>
  </si>
  <si>
    <t>Rate for 2Rmt.</t>
  </si>
  <si>
    <t>Rate per 1Rmt.</t>
  </si>
  <si>
    <t>PAINTING TWO COATS OVER NEW</t>
  </si>
  <si>
    <t>38.2</t>
  </si>
  <si>
    <t>Matt paint one coat</t>
  </si>
  <si>
    <t>===========</t>
  </si>
  <si>
    <t>Lts</t>
  </si>
  <si>
    <t>Painter Ist</t>
  </si>
  <si>
    <t>Mazdoor Ist</t>
  </si>
  <si>
    <t>Mazdoor IInd</t>
  </si>
  <si>
    <t>Thorough scrapping</t>
  </si>
  <si>
    <t>sqm</t>
  </si>
  <si>
    <t>Total for 10 Sqm</t>
  </si>
  <si>
    <t>RUN OF MAIN WITH 2NO OF 1.50sq.mm WIRE</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</si>
  <si>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</si>
  <si>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</si>
  <si>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</si>
  <si>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1.5 sqmm copper PVC insulated unsheathed single core cable</t>
  </si>
  <si>
    <t>1.5 sqmm copper PVC insulated unsheathed single core cable for continuous earth connection</t>
  </si>
  <si>
    <t>DATA   - 13</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</si>
  <si>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</si>
  <si>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</si>
  <si>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</si>
  <si>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Total for 90 metres</t>
  </si>
  <si>
    <t>Labour welfarefund @ 1%</t>
  </si>
  <si>
    <t>Supervision charges @ 7.5%</t>
  </si>
  <si>
    <t>PAINTING ONE COAT OVER OLD           (as per PWD Standard Data)</t>
  </si>
  <si>
    <t>WOOD WORKS WITH IIND CLASS</t>
  </si>
  <si>
    <t>Thorouh scrapping (p-31 slno.112)</t>
  </si>
  <si>
    <t>Rest room toilet</t>
  </si>
  <si>
    <t>Provision for Maintanance of  windows</t>
  </si>
  <si>
    <t>Painting one coat of Matt paint</t>
  </si>
  <si>
    <t>White washing with one coat using shell lime</t>
  </si>
  <si>
    <t>Dismantling existing damaged   Floor finish and dadooing walls in cement mortar with
Mosaic Tiles / Glazed Tiles / Clay Tiles / Cuddapah Slabs</t>
  </si>
  <si>
    <t>S/F 4mm thick pin headed Glass panels with Aluminium beedings</t>
  </si>
  <si>
    <t>TAMIL NADU POLICE HOUSING CORPORATION LTD.</t>
  </si>
  <si>
    <t xml:space="preserve"> ESTIMATE SCRUTINY CHECK LIST - DB / CL / 01</t>
  </si>
  <si>
    <t>CHECK LIST TO ACCOMPANY THE DETAILED ESTIMATE</t>
  </si>
  <si>
    <t>Name of Work</t>
  </si>
  <si>
    <t>:</t>
  </si>
  <si>
    <t>Reference To Administrative Sanction (A.S) and Amount</t>
  </si>
  <si>
    <t>Whether Rough cost Estimate based on which A.S was obtained is enclosed</t>
  </si>
  <si>
    <t>__</t>
  </si>
  <si>
    <t>If there are omission in the provision as Sanctioned , reason to be substantiated</t>
  </si>
  <si>
    <t>Nil</t>
  </si>
  <si>
    <t>Whether objective report accompany estimate is prepared</t>
  </si>
  <si>
    <t>Yes</t>
  </si>
  <si>
    <t>Whether Layout Plan is enclosed</t>
  </si>
  <si>
    <t>Whether Trail Pit Particulars are enclosed</t>
  </si>
  <si>
    <t>If the Proposal is for Additional Floors,</t>
  </si>
  <si>
    <t>____</t>
  </si>
  <si>
    <t>Year(s) of Construction of Exiting Floors and the ultimate number of floors designed for .</t>
  </si>
  <si>
    <t>Whether there any spliting up of the Sanction is involved</t>
  </si>
  <si>
    <t>Does the site require Filling and if so whether Provision is made in the Estimate</t>
  </si>
  <si>
    <t>___</t>
  </si>
  <si>
    <t>If the cost of the filling is the high , has it been examined as to whether the building can be constructed without resorting to filling at a high cost .</t>
  </si>
  <si>
    <t>Whether the list is submitted in Duplicate</t>
  </si>
  <si>
    <t>In the case of Load bearing structures, whether stress at critical section has been worked out .</t>
  </si>
  <si>
    <t>Reason for delay over and above the stipulated time to prepare the detailed estimate from the date of receipt of A.S.</t>
  </si>
  <si>
    <t>Proposal for Additional Staff</t>
  </si>
  <si>
    <t>Monuments , Memorial Pillars , Museums and other building with in 100 m radius of the proposed site , coming under department of Archaelogy .</t>
  </si>
  <si>
    <t>NIL</t>
  </si>
  <si>
    <t>Further if such structures exists beyond 100 m - 300 m radius of the proposed site , approval should be obtained from " National Commission for Museum and Monuments " .</t>
  </si>
  <si>
    <t>TIRUNELVELI DIVISION</t>
  </si>
  <si>
    <t>PROFORMA</t>
  </si>
  <si>
    <t>PART - I</t>
  </si>
  <si>
    <t>A Site plan of the Site for a scale of 1/500 with the following Details</t>
  </si>
  <si>
    <t xml:space="preserve"> Enclosed.</t>
  </si>
  <si>
    <t>i) North Point</t>
  </si>
  <si>
    <t>Marked.</t>
  </si>
  <si>
    <t>ii ) Survey No. Sub division etc</t>
  </si>
  <si>
    <t>iii ) Measurement of the Site</t>
  </si>
  <si>
    <t>Enmarked</t>
  </si>
  <si>
    <t>Classification of the Land such as Patta / Poramboke , Wet / Dry .</t>
  </si>
  <si>
    <t>Extent of Land</t>
  </si>
  <si>
    <t>Nature of Site (ie) Whether low lying , sloping or level ground  .</t>
  </si>
  <si>
    <t>Whether there are LT / HT Power lines running across the site and if so the capacity of the Power lines</t>
  </si>
  <si>
    <t>Whether there are any Telephone lines with in the Sites.</t>
  </si>
  <si>
    <t xml:space="preserve">Water table Level    (1) Present                                     </t>
  </si>
  <si>
    <t xml:space="preserve">                              (2) Maximum</t>
  </si>
  <si>
    <t>Maximum Flood level of the nearest Water course if any</t>
  </si>
  <si>
    <t>Whether there are any Water supply and Drainage  lines with in the Site, requiring diversion .</t>
  </si>
  <si>
    <t>Whether there are any Wells with in the Site and if so the size of the well, Depth and nature of water .</t>
  </si>
  <si>
    <t>Whether there are rock outcrop  with in the Site and if so location may be indicated in the Site plan .</t>
  </si>
  <si>
    <t xml:space="preserve">Nature of Soil at the site with Trail pit details for a Depth of 4.00 metre ( Soil classification to be as per Chief Engineer/TNPHC Circular No WKS. 11(2) 2821 /A / 79 - CR dt 24.10.79. </t>
  </si>
  <si>
    <t>Lead for Materials</t>
  </si>
  <si>
    <t>Enclosed</t>
  </si>
  <si>
    <t>Local rates for the Materials not covered under Schedule of Rates</t>
  </si>
  <si>
    <t>PART - II</t>
  </si>
  <si>
    <t>A site plan of the site for a scale of  1 / 500 with the following Details</t>
  </si>
  <si>
    <t>a</t>
  </si>
  <si>
    <t>Spot level with contours at an intervals of 15 metres indicating the referance to bench mark and its locations</t>
  </si>
  <si>
    <t>_____</t>
  </si>
  <si>
    <t>b</t>
  </si>
  <si>
    <t>Trees with in the site indiating their girth , height , area of spread and age</t>
  </si>
  <si>
    <t>Marked in the layout</t>
  </si>
  <si>
    <t>c</t>
  </si>
  <si>
    <t>Existing roads , pathways , Streams , odais and structures with measurements with in the site and in the adjoining land</t>
  </si>
  <si>
    <t>d</t>
  </si>
  <si>
    <t>Power lines , Telephone lines , Water supply and Drainage line with in the site if any</t>
  </si>
  <si>
    <t xml:space="preserve">Test results of the soil at the site </t>
  </si>
  <si>
    <t>Soil test report from authorised Institution / Agency enclosed</t>
  </si>
  <si>
    <t>Dismantling of existing damaged Mosaic-in-situ finish in cement mortar in flooring and in wall surface</t>
  </si>
  <si>
    <t>LABOUR CHARGE FOR FIXING FAN</t>
  </si>
  <si>
    <t>2023-2024</t>
  </si>
  <si>
    <t>Dismantling existing damaged One Course of Pressed Tile Roof finish in cement mortar (P.22/PWD SR 2023-24)</t>
  </si>
  <si>
    <t>Dismantling of existing damaged Mosaic-in-situ finish in cement mortar in flooring and in wall surface (P.22/PWD SR 2023-24)</t>
  </si>
  <si>
    <t>Dismantling existing damaged  Floor finish and dadooing walls in cement mortar with Mosaic Tiles / Glazed Tiles / Clay Tiles / Cuddapah Slabs (P.22/PWD SR 2023-24)</t>
  </si>
  <si>
    <t>COST OF CERAMIC FLOOR TILES</t>
  </si>
  <si>
    <t>Providing Shahabad stone flooring, C.M 1:3, 20mm tk</t>
  </si>
  <si>
    <t>GF lock up</t>
  </si>
  <si>
    <t>D/F WC</t>
  </si>
  <si>
    <t>29.2</t>
  </si>
  <si>
    <t xml:space="preserve">              Providing shahabad stone grey colour of 20mm thick in C.M 1:3</t>
  </si>
  <si>
    <t>COST OF Shahabad stone grey colour (Polished Shahabad stone 20mm thick with machine cut edges of size 2' x 2' below) p -36/ 34</t>
  </si>
  <si>
    <t>Cement slurry</t>
  </si>
  <si>
    <t>1000 Kg</t>
  </si>
  <si>
    <t>Pigment (20.03+23.13)/2 =21.58 p37 ( 9 &amp;10/2)</t>
  </si>
  <si>
    <t xml:space="preserve">Mason II </t>
  </si>
  <si>
    <t>Mazdoor II</t>
  </si>
  <si>
    <t>============</t>
  </si>
  <si>
    <t>==========</t>
  </si>
  <si>
    <t>Plastic Emulsion PAINT  (LMR item 113) p-45 143( First qty</t>
  </si>
  <si>
    <t>Primer     (LMR item 142) p45</t>
  </si>
  <si>
    <t>deduct rate for 15mm dia GM wheel valve p -48 /157(v)</t>
  </si>
  <si>
    <t xml:space="preserve">4mm glass frosted </t>
  </si>
  <si>
    <t>RATE AS PER  PWD LR For Window  p 38/ it 82</t>
  </si>
  <si>
    <t>Steel grill for Verandah Enclousure PWD SR p20/ Item 138/131</t>
  </si>
  <si>
    <t>Thorouh scrapping (p-26 slno.357 d)</t>
  </si>
  <si>
    <t>1200mm A.C ceiling fan (without regulator)( Part- B 1 a p-117</t>
  </si>
  <si>
    <t>Cost of electronic regulator( Part- B 1 d p-117</t>
  </si>
  <si>
    <t>Supplying and fixing of 9 watts  LED bulb (P.121/PWD SR 2023-24)</t>
  </si>
  <si>
    <t>Supplying and fixing of 48W Focus light Fittings  (P.122/PWD SR 2023-24)</t>
  </si>
  <si>
    <t>6 sqmm copper PVC insulated unsheathed single core cable p 125 , 2  part -E</t>
  </si>
  <si>
    <t>4 sqmm copper PVC insulated unsheathed single core cable for continuous earth connectionp  P-125 2 d</t>
  </si>
  <si>
    <t>Supplying and fixing of 5Amps switches (P.125/PWD SR 2023-24)</t>
  </si>
  <si>
    <t>Supplying and fixing of Hylem sheet 3 mm thick (P.138/PWD SR 2023-24)</t>
  </si>
  <si>
    <t>Supplying and fixing of regulator of fan (P.125/PWD SR 2023-24)</t>
  </si>
  <si>
    <t>65 mm dia GI pipe ' B' class p45,154-i</t>
  </si>
  <si>
    <t>20 mm dia 'B' class GI pipe p- 50 it-142 iv</t>
  </si>
  <si>
    <t>Base plate 45 cm x45 cm x 6mm thick [SD 98]</t>
  </si>
  <si>
    <t>conrete 1:2:4 using 20 mm HBSJ ( 0.45 x 1.5 mt) Appx.</t>
  </si>
  <si>
    <t>50 mm dia PVC (SWR) pipe ( qtn) (p-99)</t>
  </si>
  <si>
    <t>Supplying &amp; laying of 25 mm dia pvc pipe (P.104/PWD SR 2023-24)</t>
  </si>
  <si>
    <t>Add 180 mt 2.5 Sqmm copper PVC insulated unsheathed S.C. cable p-125, it- 2 c</t>
  </si>
  <si>
    <t>Supply and fixing of PVC tank  (P.54/PWD SR 2023-24)</t>
  </si>
  <si>
    <t>Special repair works to AWPS building at Nagercoil in Kanyakumari District.</t>
  </si>
  <si>
    <t>Provision for Septic tank cleaning</t>
  </si>
  <si>
    <t>Pointing with CM 1:3 for pressed tiles</t>
  </si>
  <si>
    <t>**</t>
  </si>
  <si>
    <t>POINTING WITH C.M.(1:3)FOR</t>
  </si>
  <si>
    <t>PRESSED TILES</t>
  </si>
  <si>
    <t>CEMENT MORTER(1:3)</t>
  </si>
</sst>
</file>

<file path=xl/styles.xml><?xml version="1.0" encoding="utf-8"?>
<styleSheet xmlns="http://schemas.openxmlformats.org/spreadsheetml/2006/main">
  <numFmts count="3">
    <numFmt numFmtId="164" formatCode="0.00_)"/>
    <numFmt numFmtId="165" formatCode="0.000"/>
    <numFmt numFmtId="166" formatCode="0.0000"/>
  </numFmts>
  <fonts count="22">
    <font>
      <sz val="11"/>
      <color theme="1"/>
      <name val="Calibri"/>
      <family val="2"/>
      <scheme val="minor"/>
    </font>
    <font>
      <b/>
      <sz val="14"/>
      <color theme="1"/>
      <name val="Times New Roman"/>
      <family val="1"/>
    </font>
    <font>
      <b/>
      <u/>
      <sz val="14"/>
      <color theme="1"/>
      <name val="Times New Roman"/>
      <family val="1"/>
    </font>
    <font>
      <sz val="14"/>
      <color theme="1"/>
      <name val="Times New Roman"/>
      <family val="1"/>
    </font>
    <font>
      <sz val="14"/>
      <name val="Times New Roman"/>
      <family val="1"/>
    </font>
    <font>
      <b/>
      <u/>
      <sz val="12"/>
      <color theme="1"/>
      <name val="Times New Roman"/>
      <family val="1"/>
    </font>
    <font>
      <sz val="12"/>
      <name val="Times New Roman"/>
      <family val="1"/>
    </font>
    <font>
      <b/>
      <u/>
      <sz val="14"/>
      <name val="Times New Roman"/>
      <family val="1"/>
    </font>
    <font>
      <b/>
      <sz val="14"/>
      <name val="Times New Roman"/>
      <family val="1"/>
    </font>
    <font>
      <i/>
      <sz val="14"/>
      <name val="Times New Roman"/>
      <family val="1"/>
    </font>
    <font>
      <sz val="11"/>
      <name val="Times New Roman"/>
      <family val="1"/>
    </font>
    <font>
      <sz val="12"/>
      <color theme="1"/>
      <name val="Times New Roman"/>
      <family val="1"/>
    </font>
    <font>
      <sz val="11"/>
      <color theme="1"/>
      <name val="Times New Roman"/>
      <family val="1"/>
    </font>
    <font>
      <sz val="12"/>
      <color rgb="FF000000"/>
      <name val="Times New Roman"/>
      <family val="1"/>
    </font>
    <font>
      <b/>
      <sz val="13"/>
      <color theme="1"/>
      <name val="Times New Roman"/>
      <family val="1"/>
    </font>
    <font>
      <u val="double"/>
      <sz val="12"/>
      <name val="Arial Narrow"/>
      <family val="2"/>
    </font>
    <font>
      <u/>
      <sz val="12"/>
      <name val="Arial Narrow"/>
      <family val="2"/>
    </font>
    <font>
      <sz val="12"/>
      <name val="Arial Narrow"/>
      <family val="2"/>
    </font>
    <font>
      <sz val="11"/>
      <name val="Arial Narrow"/>
      <family val="2"/>
    </font>
    <font>
      <sz val="11"/>
      <color theme="1"/>
      <name val="Arial Narrow"/>
      <family val="2"/>
    </font>
    <font>
      <b/>
      <sz val="11"/>
      <name val="Arial Narrow"/>
      <family val="2"/>
    </font>
    <font>
      <sz val="13"/>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1">
    <xf numFmtId="0" fontId="0" fillId="0" borderId="0"/>
  </cellStyleXfs>
  <cellXfs count="140">
    <xf numFmtId="0" fontId="0" fillId="0" borderId="0" xfId="0"/>
    <xf numFmtId="0" fontId="0" fillId="0" borderId="0" xfId="0" applyAlignment="1"/>
    <xf numFmtId="2" fontId="4" fillId="2"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0" fontId="11" fillId="0" borderId="0" xfId="0" applyFont="1" applyAlignment="1">
      <alignment vertical="center"/>
    </xf>
    <xf numFmtId="164" fontId="6" fillId="0" borderId="1" xfId="0" applyNumberFormat="1" applyFont="1" applyBorder="1" applyAlignment="1">
      <alignment vertical="center"/>
    </xf>
    <xf numFmtId="164" fontId="6" fillId="0" borderId="1" xfId="0" applyNumberFormat="1" applyFont="1" applyBorder="1" applyAlignment="1">
      <alignment vertical="center" wrapText="1"/>
    </xf>
    <xf numFmtId="164" fontId="6" fillId="0" borderId="1" xfId="0" applyNumberFormat="1" applyFont="1" applyBorder="1" applyAlignment="1">
      <alignment horizontal="center" vertical="center" wrapText="1"/>
    </xf>
    <xf numFmtId="0" fontId="11" fillId="0" borderId="0" xfId="0" applyFont="1" applyAlignment="1">
      <alignment horizontal="center" vertical="center"/>
    </xf>
    <xf numFmtId="0" fontId="12" fillId="0" borderId="1" xfId="0" applyFont="1" applyBorder="1" applyAlignment="1">
      <alignment vertical="center"/>
    </xf>
    <xf numFmtId="164" fontId="11" fillId="0" borderId="1" xfId="0" applyNumberFormat="1" applyFont="1" applyBorder="1" applyAlignment="1" applyProtection="1">
      <alignment horizontal="center" vertical="center"/>
    </xf>
    <xf numFmtId="164" fontId="6" fillId="0" borderId="1" xfId="0" applyNumberFormat="1" applyFont="1" applyBorder="1" applyAlignment="1" applyProtection="1">
      <alignment horizontal="center" vertical="center"/>
    </xf>
    <xf numFmtId="164" fontId="11" fillId="0" borderId="1" xfId="0" applyNumberFormat="1" applyFont="1" applyFill="1" applyBorder="1" applyAlignment="1" applyProtection="1">
      <alignment horizontal="center" vertical="center"/>
    </xf>
    <xf numFmtId="0" fontId="11" fillId="0" borderId="1" xfId="0" applyFont="1" applyBorder="1" applyAlignment="1">
      <alignment horizontal="center" vertical="center"/>
    </xf>
    <xf numFmtId="164" fontId="6" fillId="2" borderId="1" xfId="0" applyNumberFormat="1" applyFont="1" applyFill="1" applyBorder="1" applyAlignment="1" applyProtection="1">
      <alignment horizontal="center" vertical="center"/>
    </xf>
    <xf numFmtId="164" fontId="6" fillId="0" borderId="1" xfId="0" applyNumberFormat="1" applyFont="1" applyFill="1" applyBorder="1" applyAlignment="1" applyProtection="1">
      <alignment horizontal="center" vertical="center"/>
    </xf>
    <xf numFmtId="0" fontId="11" fillId="0" borderId="1" xfId="0" applyFont="1" applyBorder="1" applyAlignment="1">
      <alignment vertical="center" wrapText="1"/>
    </xf>
    <xf numFmtId="164" fontId="6" fillId="0" borderId="1" xfId="0" applyNumberFormat="1" applyFont="1" applyBorder="1" applyAlignment="1" applyProtection="1">
      <alignment vertical="center"/>
    </xf>
    <xf numFmtId="164" fontId="6" fillId="0" borderId="0" xfId="0" applyNumberFormat="1" applyFont="1" applyBorder="1" applyAlignment="1">
      <alignment horizontal="center" vertical="center"/>
    </xf>
    <xf numFmtId="164" fontId="6" fillId="0" borderId="0" xfId="0" applyNumberFormat="1" applyFont="1" applyBorder="1" applyAlignment="1">
      <alignment vertical="center"/>
    </xf>
    <xf numFmtId="164" fontId="6" fillId="0" borderId="0" xfId="0" applyNumberFormat="1" applyFont="1" applyBorder="1" applyAlignment="1">
      <alignment vertical="center" wrapText="1"/>
    </xf>
    <xf numFmtId="164" fontId="6" fillId="0" borderId="0" xfId="0" applyNumberFormat="1" applyFont="1" applyAlignment="1">
      <alignment vertical="center"/>
    </xf>
    <xf numFmtId="164" fontId="6" fillId="0" borderId="0" xfId="0" applyNumberFormat="1" applyFont="1" applyAlignment="1">
      <alignment horizontal="center" vertical="center"/>
    </xf>
    <xf numFmtId="164" fontId="6" fillId="0" borderId="0" xfId="0" applyNumberFormat="1" applyFont="1" applyAlignment="1">
      <alignment vertical="center" wrapText="1"/>
    </xf>
    <xf numFmtId="0" fontId="6" fillId="0" borderId="0" xfId="0" applyFont="1" applyAlignment="1">
      <alignment horizontal="center" vertical="center"/>
    </xf>
    <xf numFmtId="0" fontId="11" fillId="0" borderId="0" xfId="0" applyFont="1" applyAlignment="1">
      <alignment vertical="center" wrapText="1"/>
    </xf>
    <xf numFmtId="0" fontId="13" fillId="0" borderId="0" xfId="0" applyFont="1" applyAlignment="1">
      <alignment vertical="center"/>
    </xf>
    <xf numFmtId="0" fontId="13" fillId="0" borderId="1" xfId="0" applyFont="1" applyBorder="1" applyAlignment="1">
      <alignment horizontal="center" vertical="center"/>
    </xf>
    <xf numFmtId="0" fontId="13" fillId="0" borderId="1" xfId="0" applyFont="1" applyBorder="1" applyAlignment="1">
      <alignment vertical="center"/>
    </xf>
    <xf numFmtId="2" fontId="13" fillId="0" borderId="1" xfId="0" applyNumberFormat="1" applyFont="1" applyBorder="1" applyAlignment="1">
      <alignment horizontal="center" vertical="center"/>
    </xf>
    <xf numFmtId="2" fontId="13" fillId="0" borderId="1" xfId="0" applyNumberFormat="1" applyFont="1" applyBorder="1" applyAlignment="1">
      <alignment vertical="center"/>
    </xf>
    <xf numFmtId="2" fontId="13" fillId="0" borderId="1" xfId="0" applyNumberFormat="1" applyFont="1" applyBorder="1" applyAlignment="1">
      <alignment vertical="center" wrapText="1"/>
    </xf>
    <xf numFmtId="2" fontId="13" fillId="0" borderId="1" xfId="0" applyNumberFormat="1" applyFont="1" applyBorder="1" applyAlignment="1">
      <alignment horizontal="left" vertical="center"/>
    </xf>
    <xf numFmtId="0" fontId="13" fillId="0" borderId="0" xfId="0" applyFont="1" applyAlignment="1">
      <alignment horizontal="center" vertical="center"/>
    </xf>
    <xf numFmtId="2" fontId="13" fillId="0" borderId="0" xfId="0" applyNumberFormat="1" applyFont="1" applyAlignment="1">
      <alignment vertical="center"/>
    </xf>
    <xf numFmtId="0" fontId="13" fillId="0" borderId="1" xfId="0" applyFont="1" applyBorder="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2" fontId="3" fillId="2" borderId="1" xfId="0" applyNumberFormat="1"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wrapText="1"/>
    </xf>
    <xf numFmtId="4" fontId="3" fillId="2" borderId="1" xfId="0" applyNumberFormat="1" applyFont="1" applyFill="1" applyBorder="1" applyAlignment="1">
      <alignment horizontal="center" vertical="center"/>
    </xf>
    <xf numFmtId="0" fontId="3" fillId="2" borderId="1" xfId="0" applyFont="1" applyFill="1" applyBorder="1" applyAlignment="1">
      <alignment horizontal="left" vertical="center" wrapText="1"/>
    </xf>
    <xf numFmtId="4" fontId="3" fillId="2" borderId="1" xfId="0" applyNumberFormat="1" applyFont="1" applyFill="1" applyBorder="1" applyAlignment="1">
      <alignmen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1" fillId="2" borderId="1" xfId="0" applyFont="1" applyFill="1" applyBorder="1" applyAlignment="1">
      <alignment vertical="center"/>
    </xf>
    <xf numFmtId="4" fontId="1" fillId="2" borderId="1" xfId="0" applyNumberFormat="1" applyFont="1" applyFill="1" applyBorder="1" applyAlignment="1">
      <alignment horizontal="right" vertical="center"/>
    </xf>
    <xf numFmtId="0" fontId="3" fillId="2" borderId="0" xfId="0" applyFont="1" applyFill="1" applyAlignment="1">
      <alignment horizontal="center" vertical="center"/>
    </xf>
    <xf numFmtId="4" fontId="3" fillId="2" borderId="1" xfId="0" applyNumberFormat="1" applyFont="1" applyFill="1" applyBorder="1" applyAlignment="1">
      <alignment horizontal="right" vertical="center"/>
    </xf>
    <xf numFmtId="4" fontId="1" fillId="2" borderId="1" xfId="0" applyNumberFormat="1" applyFont="1" applyFill="1" applyBorder="1" applyAlignment="1">
      <alignment vertical="center"/>
    </xf>
    <xf numFmtId="4" fontId="14" fillId="2" borderId="1" xfId="0" applyNumberFormat="1" applyFont="1" applyFill="1" applyBorder="1" applyAlignment="1">
      <alignment horizontal="center" vertical="center"/>
    </xf>
    <xf numFmtId="0" fontId="0" fillId="0" borderId="0" xfId="0" applyAlignment="1">
      <alignment vertical="center"/>
    </xf>
    <xf numFmtId="0" fontId="16" fillId="0" borderId="0" xfId="0" applyFont="1" applyBorder="1" applyAlignment="1">
      <alignment horizontal="center"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xf>
    <xf numFmtId="4" fontId="17" fillId="0" borderId="0" xfId="0" applyNumberFormat="1" applyFont="1" applyBorder="1" applyAlignment="1">
      <alignment horizontal="right" vertical="center"/>
    </xf>
    <xf numFmtId="0" fontId="18" fillId="0" borderId="0" xfId="0" applyFont="1" applyBorder="1" applyAlignment="1">
      <alignment horizontal="center" vertical="center"/>
    </xf>
    <xf numFmtId="0" fontId="18" fillId="0" borderId="0" xfId="0" applyFont="1" applyAlignment="1">
      <alignment horizontal="center" vertical="center"/>
    </xf>
    <xf numFmtId="0" fontId="19" fillId="0" borderId="0" xfId="0" applyFont="1" applyAlignment="1">
      <alignment horizontal="justify" vertical="center" wrapText="1"/>
    </xf>
    <xf numFmtId="0" fontId="19" fillId="0" borderId="0" xfId="0" applyFont="1" applyAlignment="1">
      <alignment horizontal="center" vertical="center"/>
    </xf>
    <xf numFmtId="0" fontId="18" fillId="0" borderId="0" xfId="0" applyFont="1" applyBorder="1" applyAlignment="1">
      <alignment horizontal="left" vertical="center"/>
    </xf>
    <xf numFmtId="165" fontId="18" fillId="0" borderId="0" xfId="0" applyNumberFormat="1" applyFont="1" applyBorder="1" applyAlignment="1">
      <alignment horizontal="center" vertical="center" wrapText="1"/>
    </xf>
    <xf numFmtId="0" fontId="20" fillId="0" borderId="0" xfId="0" applyFont="1" applyBorder="1" applyAlignment="1">
      <alignment horizontal="center" vertical="center"/>
    </xf>
    <xf numFmtId="0" fontId="18" fillId="0" borderId="0" xfId="0" applyFont="1" applyBorder="1" applyAlignment="1">
      <alignment vertical="center"/>
    </xf>
    <xf numFmtId="0" fontId="20" fillId="0" borderId="0" xfId="0" applyFont="1" applyBorder="1" applyAlignment="1">
      <alignment horizontal="right" vertical="center"/>
    </xf>
    <xf numFmtId="0" fontId="18" fillId="0" borderId="0" xfId="0" applyFont="1" applyAlignment="1">
      <alignment vertical="center"/>
    </xf>
    <xf numFmtId="0" fontId="18" fillId="0" borderId="0" xfId="0" applyFont="1" applyAlignment="1">
      <alignment horizontal="justify" vertical="center" wrapText="1"/>
    </xf>
    <xf numFmtId="0" fontId="20" fillId="0" borderId="0" xfId="0" applyFont="1" applyAlignment="1">
      <alignment horizontal="right" vertical="center"/>
    </xf>
    <xf numFmtId="0" fontId="18" fillId="0" borderId="0" xfId="0" applyFont="1" applyAlignment="1">
      <alignment horizontal="justify" vertical="center"/>
    </xf>
    <xf numFmtId="0" fontId="18" fillId="0" borderId="0" xfId="0" applyFont="1" applyAlignment="1">
      <alignment horizontal="left" vertical="center"/>
    </xf>
    <xf numFmtId="0" fontId="19" fillId="0" borderId="0" xfId="0" applyFont="1" applyAlignment="1">
      <alignment vertical="center"/>
    </xf>
    <xf numFmtId="164" fontId="21" fillId="0" borderId="1" xfId="0" applyNumberFormat="1" applyFont="1" applyBorder="1" applyAlignment="1">
      <alignment horizontal="center" vertical="center" wrapText="1"/>
    </xf>
    <xf numFmtId="164" fontId="21" fillId="0" borderId="1" xfId="0" applyNumberFormat="1" applyFont="1" applyBorder="1" applyAlignment="1">
      <alignment vertical="center"/>
    </xf>
    <xf numFmtId="0" fontId="6" fillId="2" borderId="0" xfId="0" applyFont="1" applyFill="1" applyAlignment="1">
      <alignment vertical="center"/>
    </xf>
    <xf numFmtId="0" fontId="4" fillId="2" borderId="0" xfId="0" applyFont="1" applyFill="1" applyAlignment="1">
      <alignment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2" borderId="1" xfId="0" applyNumberFormat="1" applyFont="1" applyFill="1" applyBorder="1" applyAlignment="1">
      <alignment horizontal="center" vertical="center"/>
    </xf>
    <xf numFmtId="0" fontId="4" fillId="2" borderId="0" xfId="0" applyFont="1" applyFill="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xf>
    <xf numFmtId="2" fontId="10" fillId="2" borderId="1" xfId="0" applyNumberFormat="1" applyFont="1" applyFill="1" applyBorder="1" applyAlignment="1">
      <alignment horizontal="center" vertical="center"/>
    </xf>
    <xf numFmtId="164" fontId="8" fillId="2" borderId="0" xfId="0" applyNumberFormat="1" applyFont="1" applyFill="1" applyAlignment="1" applyProtection="1">
      <alignment horizontal="left" vertical="center" wrapText="1"/>
    </xf>
    <xf numFmtId="0" fontId="8" fillId="2" borderId="1" xfId="0" applyFont="1" applyFill="1" applyBorder="1" applyAlignment="1">
      <alignment vertical="center"/>
    </xf>
    <xf numFmtId="0" fontId="4" fillId="2" borderId="1" xfId="0" applyFont="1" applyFill="1" applyBorder="1" applyAlignment="1">
      <alignment horizontal="center" vertical="center" wrapText="1"/>
    </xf>
    <xf numFmtId="2" fontId="4" fillId="2" borderId="1" xfId="0" applyNumberFormat="1" applyFont="1" applyFill="1" applyBorder="1" applyAlignment="1">
      <alignment vertical="center"/>
    </xf>
    <xf numFmtId="0" fontId="8" fillId="2" borderId="1" xfId="0" applyFont="1" applyFill="1" applyBorder="1" applyAlignment="1">
      <alignment horizontal="left" vertical="center"/>
    </xf>
    <xf numFmtId="165" fontId="4" fillId="2" borderId="1" xfId="0" applyNumberFormat="1" applyFont="1" applyFill="1" applyBorder="1" applyAlignment="1">
      <alignment horizontal="center" vertical="center"/>
    </xf>
    <xf numFmtId="0" fontId="9" fillId="2" borderId="1" xfId="0" applyFont="1" applyFill="1" applyBorder="1" applyAlignment="1">
      <alignment horizontal="left" vertical="center"/>
    </xf>
    <xf numFmtId="0" fontId="6" fillId="2" borderId="1" xfId="0" applyFont="1" applyFill="1" applyBorder="1" applyAlignment="1">
      <alignment vertical="center"/>
    </xf>
    <xf numFmtId="2" fontId="4" fillId="2" borderId="0" xfId="0" applyNumberFormat="1" applyFont="1" applyFill="1" applyAlignment="1">
      <alignment vertical="center"/>
    </xf>
    <xf numFmtId="2" fontId="13" fillId="0" borderId="1" xfId="0" applyNumberFormat="1" applyFont="1" applyBorder="1" applyAlignment="1">
      <alignment horizontal="right" vertical="center"/>
    </xf>
    <xf numFmtId="4" fontId="3" fillId="2" borderId="0" xfId="0" applyNumberFormat="1" applyFont="1" applyFill="1" applyAlignment="1">
      <alignment vertical="center"/>
    </xf>
    <xf numFmtId="0" fontId="1"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5" fillId="2" borderId="1" xfId="0" applyFont="1" applyFill="1" applyBorder="1" applyAlignment="1">
      <alignment horizontal="center" vertical="center"/>
    </xf>
    <xf numFmtId="0" fontId="2"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left" vertical="center"/>
    </xf>
    <xf numFmtId="0" fontId="8"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left" vertical="center"/>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164" fontId="6" fillId="0" borderId="1" xfId="0" applyNumberFormat="1" applyFont="1" applyBorder="1" applyAlignment="1">
      <alignment horizontal="center" vertical="center"/>
    </xf>
    <xf numFmtId="164" fontId="6" fillId="0" borderId="0" xfId="0" applyNumberFormat="1" applyFont="1" applyAlignment="1">
      <alignment vertical="center" wrapText="1"/>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15" fillId="0" borderId="0" xfId="0" applyFont="1" applyAlignment="1">
      <alignment horizontal="center" vertical="center"/>
    </xf>
    <xf numFmtId="0" fontId="18" fillId="0" borderId="0" xfId="0" applyFont="1" applyBorder="1" applyAlignment="1">
      <alignment horizontal="justify" vertical="center" wrapText="1"/>
    </xf>
    <xf numFmtId="0" fontId="18" fillId="0" borderId="0" xfId="0" applyFont="1" applyBorder="1" applyAlignment="1">
      <alignment vertical="center"/>
    </xf>
    <xf numFmtId="165" fontId="18" fillId="0" borderId="0" xfId="0" applyNumberFormat="1" applyFont="1" applyBorder="1" applyAlignment="1">
      <alignment vertical="center" wrapText="1"/>
    </xf>
    <xf numFmtId="0" fontId="18" fillId="0" borderId="0" xfId="0" applyFont="1" applyAlignment="1">
      <alignment vertical="center" wrapText="1"/>
    </xf>
    <xf numFmtId="0" fontId="18" fillId="0" borderId="0" xfId="0" applyFont="1" applyBorder="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vertical="center" wrapText="1"/>
    </xf>
    <xf numFmtId="0" fontId="19" fillId="0" borderId="0" xfId="0" applyFont="1" applyAlignment="1">
      <alignment horizontal="justify" vertical="center" wrapText="1"/>
    </xf>
    <xf numFmtId="165" fontId="18" fillId="0" borderId="0" xfId="0" applyNumberFormat="1" applyFont="1" applyBorder="1" applyAlignment="1">
      <alignment horizontal="center" vertical="center"/>
    </xf>
    <xf numFmtId="0" fontId="18" fillId="0" borderId="0" xfId="0" applyFont="1" applyBorder="1" applyAlignment="1">
      <alignment horizontal="center" vertical="center"/>
    </xf>
    <xf numFmtId="0" fontId="19" fillId="0" borderId="0" xfId="0" applyFont="1" applyAlignment="1">
      <alignment horizontal="center" vertical="center"/>
    </xf>
    <xf numFmtId="0" fontId="18" fillId="0" borderId="0" xfId="0" applyFont="1" applyFill="1" applyBorder="1" applyAlignment="1">
      <alignment horizontal="justify" vertical="center" wrapText="1"/>
    </xf>
    <xf numFmtId="0" fontId="18" fillId="0" borderId="0" xfId="0" applyFont="1" applyBorder="1" applyAlignment="1">
      <alignment horizontal="justify" vertical="center"/>
    </xf>
    <xf numFmtId="0" fontId="19" fillId="0" borderId="0" xfId="0" applyFont="1" applyAlignment="1">
      <alignment horizontal="justify" vertical="center"/>
    </xf>
    <xf numFmtId="0" fontId="19" fillId="0" borderId="0" xfId="0" applyFont="1" applyBorder="1" applyAlignment="1">
      <alignment horizontal="left" vertical="center" wrapText="1"/>
    </xf>
    <xf numFmtId="0" fontId="19" fillId="0" borderId="0" xfId="0" applyFont="1" applyBorder="1" applyAlignment="1">
      <alignment horizontal="justify" vertical="center" wrapText="1"/>
    </xf>
    <xf numFmtId="165" fontId="18" fillId="0" borderId="0" xfId="0" applyNumberFormat="1" applyFont="1" applyBorder="1" applyAlignment="1">
      <alignment horizontal="center" vertical="center" wrapText="1"/>
    </xf>
    <xf numFmtId="0" fontId="18" fillId="0" borderId="0" xfId="0" applyFont="1" applyBorder="1" applyAlignment="1">
      <alignment horizontal="center" vertical="center" wrapText="1"/>
    </xf>
    <xf numFmtId="166" fontId="18" fillId="0" borderId="0" xfId="0" applyNumberFormat="1" applyFont="1" applyBorder="1" applyAlignment="1">
      <alignment horizontal="center" vertical="center"/>
    </xf>
    <xf numFmtId="0" fontId="19" fillId="0" borderId="0" xfId="0" applyFont="1" applyBorder="1" applyAlignment="1">
      <alignment horizontal="justify" vertical="center"/>
    </xf>
    <xf numFmtId="0" fontId="19" fillId="0" borderId="0" xfId="0" applyFont="1" applyBorder="1" applyAlignment="1">
      <alignment vertical="center"/>
    </xf>
    <xf numFmtId="1" fontId="18" fillId="0" borderId="0" xfId="0" applyNumberFormat="1" applyFont="1" applyBorder="1" applyAlignment="1">
      <alignment horizontal="center" vertical="center"/>
    </xf>
    <xf numFmtId="0" fontId="18" fillId="0" borderId="0" xfId="0" applyFont="1" applyAlignment="1">
      <alignment horizontal="justify"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Border="1" applyAlignment="1">
      <alignment horizontal="left" vertical="center"/>
    </xf>
    <xf numFmtId="165" fontId="18" fillId="0" borderId="0" xfId="0" applyNumberFormat="1"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H74"/>
  <sheetViews>
    <sheetView tabSelected="1" view="pageBreakPreview" topLeftCell="A4" zoomScaleSheetLayoutView="100" workbookViewId="0">
      <selection activeCell="F9" sqref="F9"/>
    </sheetView>
  </sheetViews>
  <sheetFormatPr defaultRowHeight="18.75"/>
  <cols>
    <col min="1" max="1" width="7.7109375" style="48" customWidth="1"/>
    <col min="2" max="2" width="11.5703125" style="39" customWidth="1"/>
    <col min="3" max="3" width="43.42578125" style="39" customWidth="1"/>
    <col min="4" max="4" width="13" style="48" customWidth="1"/>
    <col min="5" max="5" width="8.7109375" style="39" customWidth="1"/>
    <col min="6" max="6" width="16.28515625" style="39" customWidth="1"/>
    <col min="7" max="16384" width="9.140625" style="39"/>
  </cols>
  <sheetData>
    <row r="1" spans="1:6">
      <c r="A1" s="96" t="s">
        <v>946</v>
      </c>
      <c r="B1" s="96"/>
      <c r="C1" s="96"/>
      <c r="D1" s="96"/>
      <c r="E1" s="96"/>
      <c r="F1" s="96"/>
    </row>
    <row r="2" spans="1:6">
      <c r="A2" s="96" t="s">
        <v>947</v>
      </c>
      <c r="B2" s="96"/>
      <c r="C2" s="96"/>
      <c r="D2" s="96"/>
      <c r="E2" s="96"/>
      <c r="F2" s="96"/>
    </row>
    <row r="3" spans="1:6">
      <c r="A3" s="97" t="s">
        <v>948</v>
      </c>
      <c r="B3" s="97"/>
      <c r="C3" s="97"/>
      <c r="D3" s="97"/>
      <c r="E3" s="97"/>
      <c r="F3" s="97"/>
    </row>
    <row r="4" spans="1:6" ht="28.5" customHeight="1">
      <c r="A4" s="99" t="s">
        <v>1443</v>
      </c>
      <c r="B4" s="99"/>
      <c r="C4" s="99"/>
      <c r="D4" s="99"/>
      <c r="E4" s="99"/>
      <c r="F4" s="99"/>
    </row>
    <row r="5" spans="1:6" ht="28.5" customHeight="1">
      <c r="A5" s="100" t="s">
        <v>923</v>
      </c>
      <c r="B5" s="100"/>
      <c r="C5" s="100"/>
      <c r="D5" s="100"/>
      <c r="E5" s="100"/>
      <c r="F5" s="100"/>
    </row>
    <row r="6" spans="1:6" s="40" customFormat="1" ht="51" customHeight="1">
      <c r="A6" s="94" t="s">
        <v>984</v>
      </c>
      <c r="B6" s="94" t="s">
        <v>985</v>
      </c>
      <c r="C6" s="94" t="s">
        <v>950</v>
      </c>
      <c r="D6" s="94" t="s">
        <v>986</v>
      </c>
      <c r="E6" s="94" t="s">
        <v>954</v>
      </c>
      <c r="F6" s="94" t="s">
        <v>987</v>
      </c>
    </row>
    <row r="7" spans="1:6" ht="81.75" customHeight="1">
      <c r="A7" s="36">
        <v>1</v>
      </c>
      <c r="B7" s="41">
        <f>Detail!I11</f>
        <v>52.7</v>
      </c>
      <c r="C7" s="42" t="s">
        <v>1402</v>
      </c>
      <c r="D7" s="41">
        <v>23.2</v>
      </c>
      <c r="E7" s="36" t="s">
        <v>765</v>
      </c>
      <c r="F7" s="43">
        <f t="shared" ref="F7:F60" si="0">D7*B7</f>
        <v>1222.6400000000001</v>
      </c>
    </row>
    <row r="8" spans="1:6" ht="83.25" customHeight="1">
      <c r="A8" s="36">
        <f>SUM(A7)+1</f>
        <v>2</v>
      </c>
      <c r="B8" s="41">
        <f>Detail!I34</f>
        <v>150.80000000000001</v>
      </c>
      <c r="C8" s="42" t="s">
        <v>1403</v>
      </c>
      <c r="D8" s="41">
        <v>57.5</v>
      </c>
      <c r="E8" s="36" t="s">
        <v>765</v>
      </c>
      <c r="F8" s="43">
        <f t="shared" si="0"/>
        <v>8671</v>
      </c>
    </row>
    <row r="9" spans="1:6" ht="104.25" customHeight="1">
      <c r="A9" s="36">
        <f t="shared" ref="A9:A21" si="1">SUM(A8)+1</f>
        <v>3</v>
      </c>
      <c r="B9" s="41">
        <f>Detail!I53</f>
        <v>54.300000000000004</v>
      </c>
      <c r="C9" s="42" t="s">
        <v>1404</v>
      </c>
      <c r="D9" s="41">
        <v>55.7</v>
      </c>
      <c r="E9" s="36" t="s">
        <v>765</v>
      </c>
      <c r="F9" s="43">
        <f t="shared" si="0"/>
        <v>3024.51</v>
      </c>
    </row>
    <row r="10" spans="1:6" ht="43.5" customHeight="1">
      <c r="A10" s="36">
        <f t="shared" si="1"/>
        <v>4</v>
      </c>
      <c r="B10" s="41"/>
      <c r="C10" s="42" t="s">
        <v>1027</v>
      </c>
      <c r="D10" s="41"/>
      <c r="E10" s="36"/>
      <c r="F10" s="43"/>
    </row>
    <row r="11" spans="1:6" ht="30.75" customHeight="1">
      <c r="A11" s="36"/>
      <c r="B11" s="41">
        <f>Detail!I57</f>
        <v>0.70000000000000007</v>
      </c>
      <c r="C11" s="42" t="s">
        <v>104</v>
      </c>
      <c r="D11" s="41">
        <v>6877.3</v>
      </c>
      <c r="E11" s="36" t="s">
        <v>1088</v>
      </c>
      <c r="F11" s="43">
        <f t="shared" si="0"/>
        <v>4814.1100000000006</v>
      </c>
    </row>
    <row r="12" spans="1:6" ht="39" customHeight="1">
      <c r="A12" s="36">
        <f>A10+1</f>
        <v>5</v>
      </c>
      <c r="B12" s="41">
        <f>Detail!I63</f>
        <v>26.900000000000002</v>
      </c>
      <c r="C12" s="42" t="s">
        <v>1038</v>
      </c>
      <c r="D12" s="41">
        <f>data!G91</f>
        <v>247.86</v>
      </c>
      <c r="E12" s="36" t="s">
        <v>765</v>
      </c>
      <c r="F12" s="43">
        <f t="shared" si="0"/>
        <v>6667.4340000000011</v>
      </c>
    </row>
    <row r="13" spans="1:6" ht="39" customHeight="1">
      <c r="A13" s="36">
        <f t="shared" si="1"/>
        <v>6</v>
      </c>
      <c r="B13" s="41">
        <f>Detail!I69</f>
        <v>52.7</v>
      </c>
      <c r="C13" s="42" t="s">
        <v>1026</v>
      </c>
      <c r="D13" s="41">
        <f>data!G111</f>
        <v>1187.82</v>
      </c>
      <c r="E13" s="36" t="s">
        <v>765</v>
      </c>
      <c r="F13" s="43">
        <f t="shared" si="0"/>
        <v>62598.114000000001</v>
      </c>
    </row>
    <row r="14" spans="1:6" ht="39" customHeight="1">
      <c r="A14" s="36">
        <f t="shared" si="1"/>
        <v>7</v>
      </c>
      <c r="B14" s="41">
        <f>Detail!I74</f>
        <v>52.900000000000006</v>
      </c>
      <c r="C14" s="42" t="s">
        <v>1445</v>
      </c>
      <c r="D14" s="41">
        <f>data!G124</f>
        <v>314.16000000000003</v>
      </c>
      <c r="E14" s="36" t="s">
        <v>765</v>
      </c>
      <c r="F14" s="43">
        <f t="shared" ref="F14" si="2">D14*B14</f>
        <v>16619.064000000002</v>
      </c>
    </row>
    <row r="15" spans="1:6" ht="48" customHeight="1">
      <c r="A15" s="36">
        <f t="shared" si="1"/>
        <v>8</v>
      </c>
      <c r="B15" s="41">
        <f>Detail!I102</f>
        <v>56</v>
      </c>
      <c r="C15" s="42" t="s">
        <v>1043</v>
      </c>
      <c r="D15" s="41">
        <f>data!G160</f>
        <v>1373.38</v>
      </c>
      <c r="E15" s="36" t="s">
        <v>765</v>
      </c>
      <c r="F15" s="43">
        <f t="shared" si="0"/>
        <v>76909.279999999999</v>
      </c>
    </row>
    <row r="16" spans="1:6" ht="51" customHeight="1">
      <c r="A16" s="36">
        <f t="shared" si="1"/>
        <v>9</v>
      </c>
      <c r="B16" s="41">
        <f>Detail!I119</f>
        <v>51.400000000000006</v>
      </c>
      <c r="C16" s="42" t="s">
        <v>1045</v>
      </c>
      <c r="D16" s="41">
        <f>data!G146</f>
        <v>1204.3</v>
      </c>
      <c r="E16" s="36" t="s">
        <v>765</v>
      </c>
      <c r="F16" s="43">
        <f t="shared" si="0"/>
        <v>61901.020000000004</v>
      </c>
    </row>
    <row r="17" spans="1:6" ht="48.75" customHeight="1">
      <c r="A17" s="36">
        <f t="shared" si="1"/>
        <v>10</v>
      </c>
      <c r="B17" s="41">
        <f>Detail!I141</f>
        <v>139.70000000000002</v>
      </c>
      <c r="C17" s="42" t="s">
        <v>1042</v>
      </c>
      <c r="D17" s="41">
        <f>data!G180</f>
        <v>1247.74</v>
      </c>
      <c r="E17" s="36" t="s">
        <v>765</v>
      </c>
      <c r="F17" s="43">
        <f t="shared" si="0"/>
        <v>174309.27800000002</v>
      </c>
    </row>
    <row r="18" spans="1:6" ht="48.75" customHeight="1">
      <c r="A18" s="36">
        <f t="shared" si="1"/>
        <v>11</v>
      </c>
      <c r="B18" s="41">
        <f>Detail!I148</f>
        <v>3.6</v>
      </c>
      <c r="C18" s="42" t="s">
        <v>1046</v>
      </c>
      <c r="D18" s="41">
        <f>data!G200</f>
        <v>1477.67</v>
      </c>
      <c r="E18" s="36" t="s">
        <v>765</v>
      </c>
      <c r="F18" s="43">
        <f t="shared" ref="F18" si="3">D18*B18</f>
        <v>5319.6120000000001</v>
      </c>
    </row>
    <row r="19" spans="1:6" ht="48.75" customHeight="1">
      <c r="A19" s="36">
        <f t="shared" si="1"/>
        <v>12</v>
      </c>
      <c r="B19" s="41">
        <f>Detail!I153</f>
        <v>9.7000000000000011</v>
      </c>
      <c r="C19" s="42" t="s">
        <v>1406</v>
      </c>
      <c r="D19" s="41">
        <f>data!G217</f>
        <v>1472.85</v>
      </c>
      <c r="E19" s="36" t="s">
        <v>765</v>
      </c>
      <c r="F19" s="43">
        <f t="shared" ref="F19" si="4">D19*B19</f>
        <v>14286.645</v>
      </c>
    </row>
    <row r="20" spans="1:6" ht="50.1" customHeight="1">
      <c r="A20" s="36">
        <f t="shared" si="1"/>
        <v>13</v>
      </c>
      <c r="B20" s="41">
        <f>Detail!I194</f>
        <v>261.90000000000003</v>
      </c>
      <c r="C20" s="42" t="s">
        <v>1329</v>
      </c>
      <c r="D20" s="41">
        <f>data!G229</f>
        <v>23.04</v>
      </c>
      <c r="E20" s="36" t="s">
        <v>765</v>
      </c>
      <c r="F20" s="43">
        <f t="shared" si="0"/>
        <v>6034.1760000000004</v>
      </c>
    </row>
    <row r="21" spans="1:6" ht="50.1" customHeight="1">
      <c r="A21" s="36">
        <f t="shared" si="1"/>
        <v>14</v>
      </c>
      <c r="B21" s="41">
        <f>Detail!I348</f>
        <v>739.30000000000007</v>
      </c>
      <c r="C21" s="42" t="s">
        <v>956</v>
      </c>
      <c r="D21" s="41">
        <f>data!G244</f>
        <v>124.52</v>
      </c>
      <c r="E21" s="36" t="s">
        <v>765</v>
      </c>
      <c r="F21" s="43">
        <f t="shared" si="0"/>
        <v>92057.635999999999</v>
      </c>
    </row>
    <row r="22" spans="1:6" ht="69.75" customHeight="1">
      <c r="A22" s="36">
        <f t="shared" ref="A22:A53" si="5">SUM(A21)+1</f>
        <v>15</v>
      </c>
      <c r="B22" s="41">
        <f>Detail!I354</f>
        <v>26.900000000000002</v>
      </c>
      <c r="C22" s="42" t="s">
        <v>1041</v>
      </c>
      <c r="D22" s="41">
        <f>data!G266</f>
        <v>231.43</v>
      </c>
      <c r="E22" s="36" t="s">
        <v>765</v>
      </c>
      <c r="F22" s="43">
        <f t="shared" si="0"/>
        <v>6225.4670000000006</v>
      </c>
    </row>
    <row r="23" spans="1:6" ht="71.25" customHeight="1">
      <c r="A23" s="36">
        <f t="shared" si="5"/>
        <v>16</v>
      </c>
      <c r="B23" s="41">
        <f>Detail!I376</f>
        <v>565.70000000000005</v>
      </c>
      <c r="C23" s="42" t="s">
        <v>1023</v>
      </c>
      <c r="D23" s="41">
        <f>data!G253</f>
        <v>83.8</v>
      </c>
      <c r="E23" s="36" t="s">
        <v>765</v>
      </c>
      <c r="F23" s="43">
        <f t="shared" si="0"/>
        <v>47405.66</v>
      </c>
    </row>
    <row r="24" spans="1:6" ht="84" customHeight="1">
      <c r="A24" s="36">
        <f t="shared" si="5"/>
        <v>17</v>
      </c>
      <c r="B24" s="41">
        <f>Detail!I381</f>
        <v>2</v>
      </c>
      <c r="C24" s="42" t="s">
        <v>607</v>
      </c>
      <c r="D24" s="41">
        <v>3319.44</v>
      </c>
      <c r="E24" s="36" t="s">
        <v>951</v>
      </c>
      <c r="F24" s="43">
        <f t="shared" si="0"/>
        <v>6638.88</v>
      </c>
    </row>
    <row r="25" spans="1:6" ht="82.5" customHeight="1">
      <c r="A25" s="36">
        <f t="shared" si="5"/>
        <v>18</v>
      </c>
      <c r="B25" s="41">
        <f>Detail!I384</f>
        <v>3</v>
      </c>
      <c r="C25" s="42" t="s">
        <v>1089</v>
      </c>
      <c r="D25" s="41">
        <f>data!G322</f>
        <v>5168.41</v>
      </c>
      <c r="E25" s="36" t="s">
        <v>951</v>
      </c>
      <c r="F25" s="43">
        <f t="shared" si="0"/>
        <v>15505.23</v>
      </c>
    </row>
    <row r="26" spans="1:6" ht="50.1" customHeight="1">
      <c r="A26" s="36">
        <f t="shared" si="5"/>
        <v>19</v>
      </c>
      <c r="B26" s="41">
        <f>Detail!I387</f>
        <v>1</v>
      </c>
      <c r="C26" s="42" t="s">
        <v>609</v>
      </c>
      <c r="D26" s="41">
        <f>data!G341</f>
        <v>7084.3</v>
      </c>
      <c r="E26" s="36" t="s">
        <v>951</v>
      </c>
      <c r="F26" s="43">
        <f t="shared" si="0"/>
        <v>7084.3</v>
      </c>
    </row>
    <row r="27" spans="1:6" ht="34.5" customHeight="1">
      <c r="A27" s="36">
        <f t="shared" si="5"/>
        <v>20</v>
      </c>
      <c r="B27" s="41">
        <f>Detail!I394</f>
        <v>3</v>
      </c>
      <c r="C27" s="42" t="s">
        <v>1090</v>
      </c>
      <c r="D27" s="41">
        <f>data!G285</f>
        <v>3337.32</v>
      </c>
      <c r="E27" s="36" t="s">
        <v>951</v>
      </c>
      <c r="F27" s="43">
        <f t="shared" si="0"/>
        <v>10011.960000000001</v>
      </c>
    </row>
    <row r="28" spans="1:6" ht="47.25" customHeight="1">
      <c r="A28" s="36">
        <f t="shared" si="5"/>
        <v>21</v>
      </c>
      <c r="B28" s="41">
        <f>Detail!I400</f>
        <v>15.4</v>
      </c>
      <c r="C28" s="42" t="s">
        <v>1331</v>
      </c>
      <c r="D28" s="41">
        <f>data!G355</f>
        <v>835.7</v>
      </c>
      <c r="E28" s="36" t="s">
        <v>765</v>
      </c>
      <c r="F28" s="43">
        <f t="shared" ref="F28" si="6">D28*B28</f>
        <v>12869.78</v>
      </c>
    </row>
    <row r="29" spans="1:6" ht="63.75" customHeight="1">
      <c r="A29" s="36">
        <f t="shared" si="5"/>
        <v>22</v>
      </c>
      <c r="B29" s="41">
        <f>Detail!I409</f>
        <v>4</v>
      </c>
      <c r="C29" s="42" t="s">
        <v>43</v>
      </c>
      <c r="D29" s="41">
        <f>data!E371</f>
        <v>252</v>
      </c>
      <c r="E29" s="36" t="s">
        <v>951</v>
      </c>
      <c r="F29" s="43">
        <f t="shared" si="0"/>
        <v>1008</v>
      </c>
    </row>
    <row r="30" spans="1:6" ht="69.75" customHeight="1">
      <c r="A30" s="36">
        <f t="shared" si="5"/>
        <v>23</v>
      </c>
      <c r="B30" s="41">
        <f>Detail!I419</f>
        <v>5</v>
      </c>
      <c r="C30" s="42" t="s">
        <v>44</v>
      </c>
      <c r="D30" s="41">
        <f>data!F371</f>
        <v>241</v>
      </c>
      <c r="E30" s="36" t="s">
        <v>951</v>
      </c>
      <c r="F30" s="43">
        <f t="shared" si="0"/>
        <v>1205</v>
      </c>
    </row>
    <row r="31" spans="1:6" ht="68.25" customHeight="1">
      <c r="A31" s="36">
        <f t="shared" si="5"/>
        <v>24</v>
      </c>
      <c r="B31" s="41"/>
      <c r="C31" s="44" t="s">
        <v>48</v>
      </c>
      <c r="D31" s="41"/>
      <c r="E31" s="36"/>
      <c r="F31" s="43"/>
    </row>
    <row r="32" spans="1:6" ht="36" customHeight="1">
      <c r="A32" s="36"/>
      <c r="B32" s="41">
        <f>Detail!I425</f>
        <v>20</v>
      </c>
      <c r="C32" s="45" t="s">
        <v>49</v>
      </c>
      <c r="D32" s="41">
        <v>234.76</v>
      </c>
      <c r="E32" s="36" t="s">
        <v>8</v>
      </c>
      <c r="F32" s="43">
        <f t="shared" si="0"/>
        <v>4695.2</v>
      </c>
    </row>
    <row r="33" spans="1:6" ht="62.25" customHeight="1">
      <c r="A33" s="36">
        <f>SUM(A31)+1</f>
        <v>25</v>
      </c>
      <c r="B33" s="41"/>
      <c r="C33" s="42" t="s">
        <v>48</v>
      </c>
      <c r="D33" s="41"/>
      <c r="E33" s="36"/>
      <c r="F33" s="43"/>
    </row>
    <row r="34" spans="1:6" ht="50.1" customHeight="1">
      <c r="A34" s="36"/>
      <c r="B34" s="41">
        <f>Detail!I431</f>
        <v>12.5</v>
      </c>
      <c r="C34" s="42" t="s">
        <v>50</v>
      </c>
      <c r="D34" s="41">
        <v>229.92</v>
      </c>
      <c r="E34" s="36" t="s">
        <v>8</v>
      </c>
      <c r="F34" s="43">
        <f t="shared" si="0"/>
        <v>2874</v>
      </c>
    </row>
    <row r="35" spans="1:6" ht="47.25" customHeight="1">
      <c r="A35" s="36">
        <f>A33+1</f>
        <v>26</v>
      </c>
      <c r="B35" s="41"/>
      <c r="C35" s="42" t="s">
        <v>1251</v>
      </c>
      <c r="D35" s="41"/>
      <c r="E35" s="36"/>
      <c r="F35" s="43"/>
    </row>
    <row r="36" spans="1:6" ht="34.5" customHeight="1">
      <c r="A36" s="36"/>
      <c r="B36" s="41">
        <f>Detail!I435</f>
        <v>6</v>
      </c>
      <c r="C36" s="45" t="s">
        <v>1252</v>
      </c>
      <c r="D36" s="41">
        <f>data!G507</f>
        <v>717.55</v>
      </c>
      <c r="E36" s="36" t="s">
        <v>8</v>
      </c>
      <c r="F36" s="43">
        <f t="shared" ref="F36:F37" si="7">D36*B36</f>
        <v>4305.2999999999993</v>
      </c>
    </row>
    <row r="37" spans="1:6" ht="31.5" customHeight="1">
      <c r="A37" s="36"/>
      <c r="B37" s="41">
        <f>Detail!I438</f>
        <v>6.6000000000000005</v>
      </c>
      <c r="C37" s="45" t="s">
        <v>1254</v>
      </c>
      <c r="D37" s="41">
        <f>data!G531</f>
        <v>600.25</v>
      </c>
      <c r="E37" s="36" t="s">
        <v>8</v>
      </c>
      <c r="F37" s="43">
        <f t="shared" si="7"/>
        <v>3961.6500000000005</v>
      </c>
    </row>
    <row r="38" spans="1:6" ht="64.5" customHeight="1">
      <c r="A38" s="36">
        <f>A35+1</f>
        <v>27</v>
      </c>
      <c r="B38" s="41">
        <f>Detail!I441</f>
        <v>6</v>
      </c>
      <c r="C38" s="44" t="s">
        <v>446</v>
      </c>
      <c r="D38" s="41">
        <f>data!G541</f>
        <v>114.45</v>
      </c>
      <c r="E38" s="36" t="s">
        <v>8</v>
      </c>
      <c r="F38" s="43">
        <f t="shared" ref="F38" si="8">D38*B38</f>
        <v>686.7</v>
      </c>
    </row>
    <row r="39" spans="1:6" ht="30" customHeight="1">
      <c r="A39" s="36">
        <f t="shared" si="5"/>
        <v>28</v>
      </c>
      <c r="B39" s="41">
        <f>Detail!I446</f>
        <v>90</v>
      </c>
      <c r="C39" s="42" t="s">
        <v>1063</v>
      </c>
      <c r="D39" s="41">
        <f>data!G413</f>
        <v>70.150000000000006</v>
      </c>
      <c r="E39" s="36" t="s">
        <v>11</v>
      </c>
      <c r="F39" s="43">
        <f t="shared" si="0"/>
        <v>6313.5000000000009</v>
      </c>
    </row>
    <row r="40" spans="1:6" ht="30" customHeight="1">
      <c r="A40" s="36">
        <f t="shared" si="5"/>
        <v>29</v>
      </c>
      <c r="B40" s="41">
        <f>Detail!I449</f>
        <v>2.6</v>
      </c>
      <c r="C40" s="42" t="s">
        <v>1250</v>
      </c>
      <c r="D40" s="41">
        <f>data!G553</f>
        <v>138.35</v>
      </c>
      <c r="E40" s="36" t="s">
        <v>765</v>
      </c>
      <c r="F40" s="43">
        <f t="shared" si="0"/>
        <v>359.71</v>
      </c>
    </row>
    <row r="41" spans="1:6" ht="35.25" customHeight="1">
      <c r="A41" s="36">
        <f t="shared" si="5"/>
        <v>30</v>
      </c>
      <c r="B41" s="41">
        <f>Detail!I462</f>
        <v>40.200000000000003</v>
      </c>
      <c r="C41" s="42" t="s">
        <v>1064</v>
      </c>
      <c r="D41" s="41">
        <f>data!G425</f>
        <v>90.43</v>
      </c>
      <c r="E41" s="36" t="s">
        <v>765</v>
      </c>
      <c r="F41" s="43">
        <f t="shared" si="0"/>
        <v>3635.2860000000005</v>
      </c>
    </row>
    <row r="42" spans="1:6" ht="34.5" customHeight="1">
      <c r="A42" s="36">
        <f t="shared" si="5"/>
        <v>31</v>
      </c>
      <c r="B42" s="41">
        <f>Detail!I469</f>
        <v>29.6</v>
      </c>
      <c r="C42" s="42" t="s">
        <v>1092</v>
      </c>
      <c r="D42" s="41">
        <f>data!G437</f>
        <v>97.76</v>
      </c>
      <c r="E42" s="36" t="s">
        <v>765</v>
      </c>
      <c r="F42" s="43">
        <f t="shared" si="0"/>
        <v>2893.6960000000004</v>
      </c>
    </row>
    <row r="43" spans="1:6" ht="32.25" customHeight="1">
      <c r="A43" s="36">
        <f t="shared" si="5"/>
        <v>32</v>
      </c>
      <c r="B43" s="41">
        <f>Detail!I473</f>
        <v>23.3</v>
      </c>
      <c r="C43" s="42" t="s">
        <v>1328</v>
      </c>
      <c r="D43" s="41">
        <f>data!G566</f>
        <v>90.37</v>
      </c>
      <c r="E43" s="36" t="s">
        <v>765</v>
      </c>
      <c r="F43" s="43">
        <f t="shared" ref="F43" si="9">D43*B43</f>
        <v>2105.6210000000001</v>
      </c>
    </row>
    <row r="44" spans="1:6" ht="45.75" customHeight="1">
      <c r="A44" s="36">
        <f t="shared" si="5"/>
        <v>33</v>
      </c>
      <c r="B44" s="41">
        <f>Detail!I481</f>
        <v>2</v>
      </c>
      <c r="C44" s="42" t="s">
        <v>1432</v>
      </c>
      <c r="D44" s="41">
        <v>194.5</v>
      </c>
      <c r="E44" s="36" t="s">
        <v>1224</v>
      </c>
      <c r="F44" s="43">
        <f t="shared" si="0"/>
        <v>389</v>
      </c>
    </row>
    <row r="45" spans="1:6" ht="46.5" customHeight="1">
      <c r="A45" s="36">
        <f t="shared" si="5"/>
        <v>34</v>
      </c>
      <c r="B45" s="41">
        <f>Detail!I489</f>
        <v>0.30000000000000004</v>
      </c>
      <c r="C45" s="42" t="s">
        <v>1433</v>
      </c>
      <c r="D45" s="41">
        <v>661</v>
      </c>
      <c r="E45" s="36" t="s">
        <v>765</v>
      </c>
      <c r="F45" s="43">
        <f t="shared" si="0"/>
        <v>198.30000000000004</v>
      </c>
    </row>
    <row r="46" spans="1:6" ht="50.1" customHeight="1">
      <c r="A46" s="36">
        <f t="shared" si="5"/>
        <v>35</v>
      </c>
      <c r="B46" s="41">
        <f>Detail!I492</f>
        <v>6</v>
      </c>
      <c r="C46" s="42" t="s">
        <v>1434</v>
      </c>
      <c r="D46" s="41">
        <v>245</v>
      </c>
      <c r="E46" s="36" t="s">
        <v>951</v>
      </c>
      <c r="F46" s="43">
        <f t="shared" si="0"/>
        <v>1470</v>
      </c>
    </row>
    <row r="47" spans="1:6" ht="61.5" customHeight="1">
      <c r="A47" s="36">
        <f t="shared" si="5"/>
        <v>36</v>
      </c>
      <c r="B47" s="41"/>
      <c r="C47" s="42" t="s">
        <v>1072</v>
      </c>
      <c r="D47" s="41"/>
      <c r="E47" s="36"/>
      <c r="F47" s="43">
        <f t="shared" si="0"/>
        <v>0</v>
      </c>
    </row>
    <row r="48" spans="1:6" ht="34.5" customHeight="1">
      <c r="A48" s="36"/>
      <c r="B48" s="41">
        <f>Detail!I499</f>
        <v>3</v>
      </c>
      <c r="C48" s="42" t="s">
        <v>1073</v>
      </c>
      <c r="D48" s="41">
        <v>1552</v>
      </c>
      <c r="E48" s="36" t="s">
        <v>951</v>
      </c>
      <c r="F48" s="43">
        <f t="shared" si="0"/>
        <v>4656</v>
      </c>
    </row>
    <row r="49" spans="1:6" ht="46.5" customHeight="1">
      <c r="A49" s="36">
        <f>SUM(A47)+1</f>
        <v>37</v>
      </c>
      <c r="B49" s="41">
        <f>Detail!I505</f>
        <v>3</v>
      </c>
      <c r="C49" s="42" t="s">
        <v>1074</v>
      </c>
      <c r="D49" s="41">
        <v>601</v>
      </c>
      <c r="E49" s="36" t="s">
        <v>951</v>
      </c>
      <c r="F49" s="43">
        <f t="shared" si="0"/>
        <v>1803</v>
      </c>
    </row>
    <row r="50" spans="1:6" ht="45" customHeight="1">
      <c r="A50" s="36">
        <f t="shared" si="5"/>
        <v>38</v>
      </c>
      <c r="B50" s="41">
        <f>Detail!I508</f>
        <v>11</v>
      </c>
      <c r="C50" s="42" t="s">
        <v>1428</v>
      </c>
      <c r="D50" s="41">
        <v>135</v>
      </c>
      <c r="E50" s="36" t="s">
        <v>951</v>
      </c>
      <c r="F50" s="43">
        <f t="shared" si="0"/>
        <v>1485</v>
      </c>
    </row>
    <row r="51" spans="1:6" ht="45" customHeight="1">
      <c r="A51" s="36">
        <f t="shared" si="5"/>
        <v>39</v>
      </c>
      <c r="B51" s="41">
        <f>Detail!I511</f>
        <v>6</v>
      </c>
      <c r="C51" s="42" t="s">
        <v>1078</v>
      </c>
      <c r="D51" s="41">
        <v>705</v>
      </c>
      <c r="E51" s="36" t="s">
        <v>951</v>
      </c>
      <c r="F51" s="43">
        <f t="shared" si="0"/>
        <v>4230</v>
      </c>
    </row>
    <row r="52" spans="1:6" ht="45.75" customHeight="1">
      <c r="A52" s="36">
        <f t="shared" si="5"/>
        <v>40</v>
      </c>
      <c r="B52" s="41">
        <f>Detail!I516</f>
        <v>6</v>
      </c>
      <c r="C52" s="42" t="s">
        <v>1077</v>
      </c>
      <c r="D52" s="41">
        <v>3460</v>
      </c>
      <c r="E52" s="36" t="s">
        <v>951</v>
      </c>
      <c r="F52" s="43">
        <f t="shared" si="0"/>
        <v>20760</v>
      </c>
    </row>
    <row r="53" spans="1:6" ht="45" customHeight="1">
      <c r="A53" s="36">
        <f t="shared" si="5"/>
        <v>41</v>
      </c>
      <c r="B53" s="41">
        <f>Detail!I519</f>
        <v>1</v>
      </c>
      <c r="C53" s="42" t="s">
        <v>1429</v>
      </c>
      <c r="D53" s="41">
        <v>4992</v>
      </c>
      <c r="E53" s="36" t="s">
        <v>951</v>
      </c>
      <c r="F53" s="43">
        <f t="shared" si="0"/>
        <v>4992</v>
      </c>
    </row>
    <row r="54" spans="1:6" ht="66.75" customHeight="1">
      <c r="A54" s="36">
        <f t="shared" ref="A54:A60" si="10">SUM(A53)+1</f>
        <v>42</v>
      </c>
      <c r="B54" s="41">
        <f>Detail!I522</f>
        <v>2</v>
      </c>
      <c r="C54" s="42" t="s">
        <v>1081</v>
      </c>
      <c r="D54" s="41">
        <f>data!G474</f>
        <v>7349.5</v>
      </c>
      <c r="E54" s="36" t="s">
        <v>951</v>
      </c>
      <c r="F54" s="43">
        <f t="shared" si="0"/>
        <v>14699</v>
      </c>
    </row>
    <row r="55" spans="1:6" ht="49.5" customHeight="1">
      <c r="A55" s="36">
        <f t="shared" si="10"/>
        <v>43</v>
      </c>
      <c r="B55" s="41">
        <f>Detail!I525</f>
        <v>20</v>
      </c>
      <c r="C55" s="42" t="s">
        <v>1440</v>
      </c>
      <c r="D55" s="41">
        <v>43.25</v>
      </c>
      <c r="E55" s="36" t="s">
        <v>8</v>
      </c>
      <c r="F55" s="43">
        <f t="shared" si="0"/>
        <v>865</v>
      </c>
    </row>
    <row r="56" spans="1:6" ht="63" customHeight="1">
      <c r="A56" s="36">
        <f t="shared" si="10"/>
        <v>44</v>
      </c>
      <c r="B56" s="41">
        <f>Detail!I528</f>
        <v>25</v>
      </c>
      <c r="C56" s="42" t="s">
        <v>1083</v>
      </c>
      <c r="D56" s="41">
        <v>319.45999999999998</v>
      </c>
      <c r="E56" s="36" t="s">
        <v>8</v>
      </c>
      <c r="F56" s="43">
        <f t="shared" si="0"/>
        <v>7986.4999999999991</v>
      </c>
    </row>
    <row r="57" spans="1:6" ht="63" customHeight="1">
      <c r="A57" s="36">
        <f t="shared" si="10"/>
        <v>45</v>
      </c>
      <c r="B57" s="41">
        <f>Detail!I531</f>
        <v>15</v>
      </c>
      <c r="C57" s="42" t="s">
        <v>1257</v>
      </c>
      <c r="D57" s="41">
        <f>data!G583</f>
        <v>214.9</v>
      </c>
      <c r="E57" s="36" t="s">
        <v>8</v>
      </c>
      <c r="F57" s="43">
        <f t="shared" ref="F57:F58" si="11">D57*B57</f>
        <v>3223.5</v>
      </c>
    </row>
    <row r="58" spans="1:6" ht="66.75" customHeight="1">
      <c r="A58" s="36">
        <f t="shared" si="10"/>
        <v>46</v>
      </c>
      <c r="B58" s="41">
        <f>Detail!I534</f>
        <v>10</v>
      </c>
      <c r="C58" s="42" t="s">
        <v>1259</v>
      </c>
      <c r="D58" s="41">
        <f>data!G595</f>
        <v>232.9</v>
      </c>
      <c r="E58" s="36" t="s">
        <v>8</v>
      </c>
      <c r="F58" s="43">
        <f t="shared" si="11"/>
        <v>2329</v>
      </c>
    </row>
    <row r="59" spans="1:6" ht="34.5" customHeight="1">
      <c r="A59" s="36">
        <f t="shared" si="10"/>
        <v>47</v>
      </c>
      <c r="B59" s="41">
        <f>Detail!I540</f>
        <v>10.100000000000001</v>
      </c>
      <c r="C59" s="42" t="s">
        <v>1084</v>
      </c>
      <c r="D59" s="41">
        <f>data!G459</f>
        <v>3325</v>
      </c>
      <c r="E59" s="36" t="s">
        <v>951</v>
      </c>
      <c r="F59" s="43">
        <f t="shared" si="0"/>
        <v>33582.500000000007</v>
      </c>
    </row>
    <row r="60" spans="1:6" ht="52.5" customHeight="1">
      <c r="A60" s="36">
        <f t="shared" si="10"/>
        <v>48</v>
      </c>
      <c r="B60" s="41">
        <f>Detail!I543</f>
        <v>1000</v>
      </c>
      <c r="C60" s="42" t="s">
        <v>1442</v>
      </c>
      <c r="D60" s="41">
        <v>10.050000000000001</v>
      </c>
      <c r="E60" s="36" t="s">
        <v>1226</v>
      </c>
      <c r="F60" s="43">
        <f t="shared" si="0"/>
        <v>10050</v>
      </c>
    </row>
    <row r="61" spans="1:6" s="48" customFormat="1" ht="24.95" customHeight="1">
      <c r="A61" s="36"/>
      <c r="B61" s="46" t="s">
        <v>1093</v>
      </c>
      <c r="C61" s="46"/>
      <c r="D61" s="46"/>
      <c r="E61" s="46"/>
      <c r="F61" s="47">
        <f>SUM(F7:F60)</f>
        <v>786938.25900000008</v>
      </c>
    </row>
    <row r="62" spans="1:6" s="48" customFormat="1" ht="24.95" customHeight="1">
      <c r="A62" s="36">
        <f>A60+1</f>
        <v>49</v>
      </c>
      <c r="B62" s="101" t="s">
        <v>1094</v>
      </c>
      <c r="C62" s="101"/>
      <c r="D62" s="101"/>
      <c r="E62" s="101"/>
      <c r="F62" s="49">
        <f>F61*18%</f>
        <v>141648.88662</v>
      </c>
    </row>
    <row r="63" spans="1:6" s="48" customFormat="1" ht="24.95" customHeight="1">
      <c r="A63" s="36"/>
      <c r="B63" s="46" t="s">
        <v>1093</v>
      </c>
      <c r="C63" s="95"/>
      <c r="D63" s="95"/>
      <c r="E63" s="95"/>
      <c r="F63" s="47">
        <f>SUM(F61:F62)</f>
        <v>928587.14562000008</v>
      </c>
    </row>
    <row r="64" spans="1:6" s="48" customFormat="1" ht="24.95" customHeight="1">
      <c r="A64" s="36">
        <f>A62+1</f>
        <v>50</v>
      </c>
      <c r="B64" s="95" t="s">
        <v>1327</v>
      </c>
      <c r="C64" s="95"/>
      <c r="D64" s="95"/>
      <c r="E64" s="95"/>
      <c r="F64" s="49">
        <v>5200</v>
      </c>
    </row>
    <row r="65" spans="1:8" s="48" customFormat="1" ht="24.95" customHeight="1">
      <c r="A65" s="36">
        <f t="shared" ref="A65" si="12">SUM(A64)+1</f>
        <v>51</v>
      </c>
      <c r="B65" s="95" t="s">
        <v>1444</v>
      </c>
      <c r="C65" s="95"/>
      <c r="D65" s="95"/>
      <c r="E65" s="95"/>
      <c r="F65" s="49">
        <v>7700</v>
      </c>
    </row>
    <row r="66" spans="1:8" s="48" customFormat="1" ht="24.95" customHeight="1">
      <c r="A66" s="36"/>
      <c r="B66" s="46" t="s">
        <v>1096</v>
      </c>
      <c r="C66" s="46"/>
      <c r="D66" s="46"/>
      <c r="E66" s="46"/>
      <c r="F66" s="47">
        <f>SUM(F63:F65)</f>
        <v>941487.14562000008</v>
      </c>
    </row>
    <row r="67" spans="1:8" ht="24.95" customHeight="1">
      <c r="A67" s="36">
        <f>A65+1</f>
        <v>52</v>
      </c>
      <c r="B67" s="101" t="s">
        <v>9</v>
      </c>
      <c r="C67" s="101"/>
      <c r="D67" s="101"/>
      <c r="E67" s="101"/>
      <c r="F67" s="43">
        <f>F61*0.01</f>
        <v>7869.3825900000011</v>
      </c>
    </row>
    <row r="68" spans="1:8" ht="24.95" customHeight="1">
      <c r="A68" s="36">
        <f t="shared" ref="A68" si="13">SUM(A67)+1</f>
        <v>53</v>
      </c>
      <c r="B68" s="101" t="s">
        <v>10</v>
      </c>
      <c r="C68" s="101"/>
      <c r="D68" s="101"/>
      <c r="E68" s="101"/>
      <c r="F68" s="43">
        <f>ROUNDUP((F66*7.5%),2)</f>
        <v>70611.539999999994</v>
      </c>
    </row>
    <row r="69" spans="1:8" ht="24.95" customHeight="1">
      <c r="A69" s="36"/>
      <c r="B69" s="98" t="s">
        <v>747</v>
      </c>
      <c r="C69" s="98"/>
      <c r="D69" s="98"/>
      <c r="E69" s="98"/>
      <c r="F69" s="50">
        <f>SUM(F66:F68)</f>
        <v>1019968.0682100002</v>
      </c>
    </row>
    <row r="70" spans="1:8" s="48" customFormat="1" ht="24.95" customHeight="1">
      <c r="A70" s="36"/>
      <c r="B70" s="46"/>
      <c r="C70" s="46"/>
      <c r="D70" s="46" t="s">
        <v>4</v>
      </c>
      <c r="E70" s="51">
        <f>F69/100000</f>
        <v>10.199680682100002</v>
      </c>
      <c r="F70" s="50" t="s">
        <v>1095</v>
      </c>
      <c r="G70" s="39"/>
      <c r="H70" s="39"/>
    </row>
    <row r="73" spans="1:8">
      <c r="E73" s="39">
        <v>10.199999999999999</v>
      </c>
    </row>
    <row r="74" spans="1:8">
      <c r="E74" s="93">
        <f>SUM(E73)-E70</f>
        <v>3.1931789999717353E-4</v>
      </c>
    </row>
  </sheetData>
  <mergeCells count="9">
    <mergeCell ref="A1:F1"/>
    <mergeCell ref="A2:F2"/>
    <mergeCell ref="A3:F3"/>
    <mergeCell ref="B69:E69"/>
    <mergeCell ref="A4:F4"/>
    <mergeCell ref="A5:F5"/>
    <mergeCell ref="B62:E62"/>
    <mergeCell ref="B67:E67"/>
    <mergeCell ref="B68:E68"/>
  </mergeCells>
  <pageMargins left="0.25" right="0.25" top="0.75" bottom="0.75" header="0.3" footer="0.3"/>
  <pageSetup paperSize="9" scale="98"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J567"/>
  <sheetViews>
    <sheetView view="pageBreakPreview" topLeftCell="A526" zoomScaleSheetLayoutView="100" workbookViewId="0">
      <selection activeCell="B530" sqref="B530"/>
    </sheetView>
  </sheetViews>
  <sheetFormatPr defaultRowHeight="18.75"/>
  <cols>
    <col min="1" max="1" width="6.28515625" style="79" customWidth="1"/>
    <col min="2" max="2" width="32.42578125" style="75" customWidth="1"/>
    <col min="3" max="3" width="5" style="75" customWidth="1"/>
    <col min="4" max="4" width="5.28515625" style="75" customWidth="1"/>
    <col min="5" max="5" width="5" style="75" customWidth="1"/>
    <col min="6" max="6" width="8.42578125" style="91" customWidth="1"/>
    <col min="7" max="7" width="9.140625" style="91"/>
    <col min="8" max="8" width="8.42578125" style="91" customWidth="1"/>
    <col min="9" max="9" width="11.42578125" style="91" customWidth="1"/>
    <col min="10" max="10" width="7.140625" style="75" customWidth="1"/>
    <col min="11" max="16384" width="9.140625" style="75"/>
  </cols>
  <sheetData>
    <row r="1" spans="1:10" s="74" customFormat="1" ht="21" customHeight="1">
      <c r="A1" s="103" t="s">
        <v>946</v>
      </c>
      <c r="B1" s="103"/>
      <c r="C1" s="103"/>
      <c r="D1" s="103"/>
      <c r="E1" s="103"/>
      <c r="F1" s="103"/>
      <c r="G1" s="103"/>
      <c r="H1" s="103"/>
      <c r="I1" s="103"/>
      <c r="J1" s="103"/>
    </row>
    <row r="2" spans="1:10" s="74" customFormat="1" ht="23.25" customHeight="1">
      <c r="A2" s="103" t="s">
        <v>947</v>
      </c>
      <c r="B2" s="103"/>
      <c r="C2" s="103"/>
      <c r="D2" s="103"/>
      <c r="E2" s="103"/>
      <c r="F2" s="103"/>
      <c r="G2" s="103"/>
      <c r="H2" s="103"/>
      <c r="I2" s="103"/>
      <c r="J2" s="103"/>
    </row>
    <row r="3" spans="1:10" s="74" customFormat="1" ht="24.75" customHeight="1">
      <c r="A3" s="104" t="s">
        <v>948</v>
      </c>
      <c r="B3" s="104"/>
      <c r="C3" s="104"/>
      <c r="D3" s="104"/>
      <c r="E3" s="104"/>
      <c r="F3" s="104"/>
      <c r="G3" s="104"/>
      <c r="H3" s="104"/>
      <c r="I3" s="104"/>
      <c r="J3" s="104"/>
    </row>
    <row r="4" spans="1:10" ht="26.25" customHeight="1">
      <c r="A4" s="105" t="s">
        <v>983</v>
      </c>
      <c r="B4" s="106"/>
      <c r="C4" s="106"/>
      <c r="D4" s="106"/>
      <c r="E4" s="106"/>
      <c r="F4" s="106"/>
      <c r="G4" s="106"/>
      <c r="H4" s="106"/>
      <c r="I4" s="106"/>
      <c r="J4" s="107"/>
    </row>
    <row r="5" spans="1:10" s="79" customFormat="1" ht="43.5" customHeight="1">
      <c r="A5" s="76" t="s">
        <v>949</v>
      </c>
      <c r="B5" s="77" t="s">
        <v>950</v>
      </c>
      <c r="C5" s="102" t="s">
        <v>951</v>
      </c>
      <c r="D5" s="102"/>
      <c r="E5" s="102"/>
      <c r="F5" s="78" t="s">
        <v>1</v>
      </c>
      <c r="G5" s="78" t="s">
        <v>2</v>
      </c>
      <c r="H5" s="78" t="s">
        <v>952</v>
      </c>
      <c r="I5" s="78" t="s">
        <v>953</v>
      </c>
      <c r="J5" s="77" t="s">
        <v>954</v>
      </c>
    </row>
    <row r="6" spans="1:10" ht="65.25" customHeight="1">
      <c r="A6" s="80">
        <v>1</v>
      </c>
      <c r="B6" s="44" t="s">
        <v>1028</v>
      </c>
      <c r="C6" s="80"/>
      <c r="D6" s="80"/>
      <c r="E6" s="80"/>
      <c r="F6" s="2"/>
      <c r="G6" s="2"/>
      <c r="H6" s="2"/>
      <c r="I6" s="2"/>
      <c r="J6" s="80"/>
    </row>
    <row r="7" spans="1:10" ht="24.95" customHeight="1">
      <c r="A7" s="80"/>
      <c r="B7" s="45" t="s">
        <v>53</v>
      </c>
      <c r="C7" s="80">
        <v>1</v>
      </c>
      <c r="D7" s="80">
        <v>1</v>
      </c>
      <c r="E7" s="80">
        <v>1</v>
      </c>
      <c r="F7" s="2">
        <v>10.4</v>
      </c>
      <c r="G7" s="2">
        <v>4.5</v>
      </c>
      <c r="H7" s="2"/>
      <c r="I7" s="2">
        <f>PRODUCT(C7:H7)</f>
        <v>46.800000000000004</v>
      </c>
      <c r="J7" s="80"/>
    </row>
    <row r="8" spans="1:10" ht="24.95" customHeight="1">
      <c r="A8" s="80"/>
      <c r="B8" s="45" t="s">
        <v>1024</v>
      </c>
      <c r="C8" s="80">
        <v>1</v>
      </c>
      <c r="D8" s="80">
        <v>1</v>
      </c>
      <c r="E8" s="80">
        <v>1</v>
      </c>
      <c r="F8" s="2">
        <v>19.5</v>
      </c>
      <c r="G8" s="2"/>
      <c r="H8" s="2">
        <v>0.23</v>
      </c>
      <c r="I8" s="2">
        <f>PRODUCT(C8:H8)</f>
        <v>4.4850000000000003</v>
      </c>
      <c r="J8" s="80"/>
    </row>
    <row r="9" spans="1:10" ht="24.95" customHeight="1">
      <c r="A9" s="80"/>
      <c r="B9" s="45" t="s">
        <v>1025</v>
      </c>
      <c r="C9" s="80">
        <v>1</v>
      </c>
      <c r="D9" s="80">
        <v>4</v>
      </c>
      <c r="E9" s="80">
        <v>1</v>
      </c>
      <c r="F9" s="2">
        <v>1.5</v>
      </c>
      <c r="G9" s="2"/>
      <c r="H9" s="2">
        <v>0.23</v>
      </c>
      <c r="I9" s="2">
        <f>PRODUCT(C9:H9)</f>
        <v>1.3800000000000001</v>
      </c>
      <c r="J9" s="80"/>
    </row>
    <row r="10" spans="1:10" ht="24.95" customHeight="1">
      <c r="A10" s="80"/>
      <c r="B10" s="45"/>
      <c r="C10" s="80"/>
      <c r="D10" s="80"/>
      <c r="E10" s="80"/>
      <c r="F10" s="2"/>
      <c r="G10" s="2"/>
      <c r="H10" s="2" t="s">
        <v>3</v>
      </c>
      <c r="I10" s="2">
        <f>SUM(I7:I9)</f>
        <v>52.665000000000006</v>
      </c>
      <c r="J10" s="80"/>
    </row>
    <row r="11" spans="1:10" ht="24.95" customHeight="1">
      <c r="A11" s="80"/>
      <c r="B11" s="45"/>
      <c r="C11" s="80"/>
      <c r="D11" s="80"/>
      <c r="E11" s="80"/>
      <c r="F11" s="2"/>
      <c r="G11" s="2"/>
      <c r="H11" s="2" t="s">
        <v>4</v>
      </c>
      <c r="I11" s="2">
        <f>CEILING(I10,0.1)</f>
        <v>52.7</v>
      </c>
      <c r="J11" s="80" t="s">
        <v>980</v>
      </c>
    </row>
    <row r="12" spans="1:10" ht="79.5" customHeight="1">
      <c r="A12" s="80">
        <v>2</v>
      </c>
      <c r="B12" s="44" t="s">
        <v>1399</v>
      </c>
      <c r="C12" s="80"/>
      <c r="D12" s="80"/>
      <c r="E12" s="80"/>
      <c r="F12" s="2"/>
      <c r="G12" s="2"/>
      <c r="H12" s="2"/>
      <c r="I12" s="2"/>
      <c r="J12" s="80"/>
    </row>
    <row r="13" spans="1:10" ht="24.95" customHeight="1">
      <c r="A13" s="80"/>
      <c r="B13" s="44" t="s">
        <v>961</v>
      </c>
      <c r="C13" s="80"/>
      <c r="D13" s="80"/>
      <c r="E13" s="80"/>
      <c r="F13" s="2"/>
      <c r="G13" s="2"/>
      <c r="H13" s="2"/>
      <c r="I13" s="2"/>
      <c r="J13" s="80"/>
    </row>
    <row r="14" spans="1:10" ht="24.95" customHeight="1">
      <c r="A14" s="80"/>
      <c r="B14" s="81" t="s">
        <v>16</v>
      </c>
      <c r="C14" s="80">
        <v>1</v>
      </c>
      <c r="D14" s="80">
        <v>1</v>
      </c>
      <c r="E14" s="80">
        <v>1</v>
      </c>
      <c r="F14" s="2">
        <v>3.47</v>
      </c>
      <c r="G14" s="2">
        <v>5.6</v>
      </c>
      <c r="H14" s="2"/>
      <c r="I14" s="2">
        <f>PRODUCT(C14:H14)</f>
        <v>19.431999999999999</v>
      </c>
      <c r="J14" s="80"/>
    </row>
    <row r="15" spans="1:10" ht="24.95" customHeight="1">
      <c r="A15" s="80"/>
      <c r="B15" s="81" t="s">
        <v>963</v>
      </c>
      <c r="C15" s="80">
        <v>1</v>
      </c>
      <c r="D15" s="80">
        <v>1</v>
      </c>
      <c r="E15" s="80">
        <v>1</v>
      </c>
      <c r="F15" s="2">
        <v>2.4</v>
      </c>
      <c r="G15" s="2">
        <v>2.77</v>
      </c>
      <c r="H15" s="2"/>
      <c r="I15" s="2">
        <f t="shared" ref="I15:I32" si="0">PRODUCT(C15:H15)</f>
        <v>6.6479999999999997</v>
      </c>
      <c r="J15" s="80"/>
    </row>
    <row r="16" spans="1:10" ht="24.95" customHeight="1">
      <c r="A16" s="80"/>
      <c r="B16" s="81" t="s">
        <v>964</v>
      </c>
      <c r="C16" s="80">
        <v>1</v>
      </c>
      <c r="D16" s="80">
        <v>1</v>
      </c>
      <c r="E16" s="80">
        <v>1</v>
      </c>
      <c r="F16" s="2">
        <v>2.4</v>
      </c>
      <c r="G16" s="2">
        <v>2.77</v>
      </c>
      <c r="H16" s="2"/>
      <c r="I16" s="2">
        <f t="shared" si="0"/>
        <v>6.6479999999999997</v>
      </c>
      <c r="J16" s="80"/>
    </row>
    <row r="17" spans="1:10" ht="24.95" customHeight="1">
      <c r="A17" s="80"/>
      <c r="B17" s="81" t="s">
        <v>14</v>
      </c>
      <c r="C17" s="80">
        <v>1</v>
      </c>
      <c r="D17" s="80">
        <v>1</v>
      </c>
      <c r="E17" s="80">
        <v>1</v>
      </c>
      <c r="F17" s="2">
        <v>2.4</v>
      </c>
      <c r="G17" s="2">
        <v>3</v>
      </c>
      <c r="H17" s="2"/>
      <c r="I17" s="2">
        <f t="shared" si="0"/>
        <v>7.1999999999999993</v>
      </c>
      <c r="J17" s="80"/>
    </row>
    <row r="18" spans="1:10" ht="24.95" customHeight="1">
      <c r="A18" s="80"/>
      <c r="B18" s="81" t="s">
        <v>965</v>
      </c>
      <c r="C18" s="80">
        <v>1</v>
      </c>
      <c r="D18" s="80">
        <v>1</v>
      </c>
      <c r="E18" s="80">
        <v>1</v>
      </c>
      <c r="F18" s="2">
        <v>2.16</v>
      </c>
      <c r="G18" s="2">
        <v>1.86</v>
      </c>
      <c r="H18" s="2"/>
      <c r="I18" s="2">
        <f t="shared" si="0"/>
        <v>4.0176000000000007</v>
      </c>
      <c r="J18" s="80"/>
    </row>
    <row r="19" spans="1:10" ht="24.95" customHeight="1">
      <c r="A19" s="80"/>
      <c r="B19" s="81" t="s">
        <v>967</v>
      </c>
      <c r="C19" s="80">
        <v>1</v>
      </c>
      <c r="D19" s="80">
        <v>1</v>
      </c>
      <c r="E19" s="80">
        <v>1</v>
      </c>
      <c r="F19" s="2">
        <v>2.7</v>
      </c>
      <c r="G19" s="2">
        <v>2.73</v>
      </c>
      <c r="H19" s="2"/>
      <c r="I19" s="2">
        <f t="shared" si="0"/>
        <v>7.3710000000000004</v>
      </c>
      <c r="J19" s="80"/>
    </row>
    <row r="20" spans="1:10" ht="24.95" customHeight="1">
      <c r="A20" s="80"/>
      <c r="B20" s="81" t="s">
        <v>968</v>
      </c>
      <c r="C20" s="80">
        <v>1</v>
      </c>
      <c r="D20" s="80">
        <v>1</v>
      </c>
      <c r="E20" s="80">
        <v>1</v>
      </c>
      <c r="F20" s="2">
        <v>1.1200000000000001</v>
      </c>
      <c r="G20" s="2">
        <v>1.4</v>
      </c>
      <c r="H20" s="2"/>
      <c r="I20" s="2">
        <f t="shared" si="0"/>
        <v>1.5680000000000001</v>
      </c>
      <c r="J20" s="80"/>
    </row>
    <row r="21" spans="1:10" ht="24.95" customHeight="1">
      <c r="A21" s="80"/>
      <c r="B21" s="81" t="s">
        <v>971</v>
      </c>
      <c r="C21" s="80">
        <v>1</v>
      </c>
      <c r="D21" s="80">
        <v>1</v>
      </c>
      <c r="E21" s="80">
        <v>1</v>
      </c>
      <c r="F21" s="2">
        <v>2.4</v>
      </c>
      <c r="G21" s="2">
        <v>4.62</v>
      </c>
      <c r="H21" s="2"/>
      <c r="I21" s="2">
        <f t="shared" si="0"/>
        <v>11.087999999999999</v>
      </c>
      <c r="J21" s="80"/>
    </row>
    <row r="22" spans="1:10" ht="24.95" customHeight="1">
      <c r="A22" s="80"/>
      <c r="B22" s="81" t="s">
        <v>969</v>
      </c>
      <c r="C22" s="80">
        <v>1</v>
      </c>
      <c r="D22" s="80">
        <v>1</v>
      </c>
      <c r="E22" s="80">
        <v>1</v>
      </c>
      <c r="F22" s="2">
        <v>8.84</v>
      </c>
      <c r="G22" s="2">
        <v>1.2</v>
      </c>
      <c r="H22" s="2"/>
      <c r="I22" s="2">
        <f t="shared" si="0"/>
        <v>10.607999999999999</v>
      </c>
      <c r="J22" s="80"/>
    </row>
    <row r="23" spans="1:10" ht="24.95" customHeight="1">
      <c r="A23" s="80"/>
      <c r="B23" s="81"/>
      <c r="C23" s="80">
        <v>1</v>
      </c>
      <c r="D23" s="80">
        <v>1</v>
      </c>
      <c r="E23" s="80">
        <v>1</v>
      </c>
      <c r="F23" s="2">
        <v>2.96</v>
      </c>
      <c r="G23" s="2">
        <v>1.23</v>
      </c>
      <c r="H23" s="2"/>
      <c r="I23" s="2">
        <f t="shared" si="0"/>
        <v>3.6408</v>
      </c>
      <c r="J23" s="80"/>
    </row>
    <row r="24" spans="1:10" ht="22.5" customHeight="1">
      <c r="A24" s="80"/>
      <c r="B24" s="81" t="s">
        <v>24</v>
      </c>
      <c r="C24" s="80"/>
      <c r="D24" s="80"/>
      <c r="E24" s="80"/>
      <c r="F24" s="2"/>
      <c r="G24" s="2"/>
      <c r="H24" s="2"/>
      <c r="I24" s="2"/>
      <c r="J24" s="80"/>
    </row>
    <row r="25" spans="1:10" ht="24.95" customHeight="1">
      <c r="A25" s="80"/>
      <c r="B25" s="81" t="s">
        <v>977</v>
      </c>
      <c r="C25" s="80">
        <v>1</v>
      </c>
      <c r="D25" s="80">
        <v>1</v>
      </c>
      <c r="E25" s="80">
        <v>1</v>
      </c>
      <c r="F25" s="2">
        <v>11.36</v>
      </c>
      <c r="G25" s="2">
        <v>1.5</v>
      </c>
      <c r="H25" s="2"/>
      <c r="I25" s="2">
        <f t="shared" si="0"/>
        <v>17.04</v>
      </c>
      <c r="J25" s="80"/>
    </row>
    <row r="26" spans="1:10" ht="24.95" customHeight="1">
      <c r="A26" s="80"/>
      <c r="B26" s="81"/>
      <c r="C26" s="80">
        <v>1</v>
      </c>
      <c r="D26" s="80">
        <v>1</v>
      </c>
      <c r="E26" s="80">
        <v>1</v>
      </c>
      <c r="F26" s="2">
        <v>2.4</v>
      </c>
      <c r="G26" s="2">
        <v>0.65</v>
      </c>
      <c r="H26" s="2"/>
      <c r="I26" s="2">
        <f t="shared" ref="I26:I28" si="1">PRODUCT(C26:H26)</f>
        <v>1.56</v>
      </c>
      <c r="J26" s="80"/>
    </row>
    <row r="27" spans="1:10" ht="24.95" customHeight="1">
      <c r="A27" s="80"/>
      <c r="B27" s="81" t="s">
        <v>969</v>
      </c>
      <c r="C27" s="80">
        <v>1</v>
      </c>
      <c r="D27" s="80">
        <v>1</v>
      </c>
      <c r="E27" s="80">
        <v>1</v>
      </c>
      <c r="F27" s="2">
        <v>8.84</v>
      </c>
      <c r="G27" s="2">
        <v>1.2</v>
      </c>
      <c r="H27" s="2"/>
      <c r="I27" s="2">
        <f t="shared" si="1"/>
        <v>10.607999999999999</v>
      </c>
      <c r="J27" s="80"/>
    </row>
    <row r="28" spans="1:10" ht="24.95" customHeight="1">
      <c r="A28" s="80"/>
      <c r="B28" s="81"/>
      <c r="C28" s="80">
        <v>1</v>
      </c>
      <c r="D28" s="80">
        <v>1</v>
      </c>
      <c r="E28" s="80">
        <v>1</v>
      </c>
      <c r="F28" s="2">
        <v>2.96</v>
      </c>
      <c r="G28" s="2">
        <v>1.23</v>
      </c>
      <c r="H28" s="2"/>
      <c r="I28" s="2">
        <f t="shared" si="1"/>
        <v>3.6408</v>
      </c>
      <c r="J28" s="80"/>
    </row>
    <row r="29" spans="1:10" ht="24.95" customHeight="1">
      <c r="A29" s="80"/>
      <c r="B29" s="81" t="s">
        <v>988</v>
      </c>
      <c r="C29" s="80">
        <v>1</v>
      </c>
      <c r="D29" s="80">
        <v>1</v>
      </c>
      <c r="E29" s="80">
        <v>1</v>
      </c>
      <c r="F29" s="2">
        <v>3.8</v>
      </c>
      <c r="G29" s="2">
        <v>2.73</v>
      </c>
      <c r="H29" s="2"/>
      <c r="I29" s="2">
        <f t="shared" si="0"/>
        <v>10.373999999999999</v>
      </c>
      <c r="J29" s="80"/>
    </row>
    <row r="30" spans="1:10" ht="24.95" customHeight="1">
      <c r="A30" s="80"/>
      <c r="B30" s="81" t="s">
        <v>989</v>
      </c>
      <c r="C30" s="80">
        <v>1</v>
      </c>
      <c r="D30" s="80">
        <v>1</v>
      </c>
      <c r="E30" s="80">
        <v>1</v>
      </c>
      <c r="F30" s="2">
        <v>3.47</v>
      </c>
      <c r="G30" s="2">
        <v>2.73</v>
      </c>
      <c r="H30" s="2"/>
      <c r="I30" s="2">
        <f t="shared" si="0"/>
        <v>9.4731000000000005</v>
      </c>
      <c r="J30" s="80"/>
    </row>
    <row r="31" spans="1:10" ht="24.95" customHeight="1">
      <c r="A31" s="80"/>
      <c r="B31" s="81" t="s">
        <v>978</v>
      </c>
      <c r="C31" s="80">
        <v>1</v>
      </c>
      <c r="D31" s="80">
        <v>1</v>
      </c>
      <c r="E31" s="80">
        <v>1</v>
      </c>
      <c r="F31" s="2">
        <v>2.4</v>
      </c>
      <c r="G31" s="2">
        <v>3.93</v>
      </c>
      <c r="H31" s="2"/>
      <c r="I31" s="2">
        <f t="shared" si="0"/>
        <v>9.4320000000000004</v>
      </c>
      <c r="J31" s="80"/>
    </row>
    <row r="32" spans="1:10" ht="24.95" customHeight="1">
      <c r="A32" s="80"/>
      <c r="B32" s="81" t="s">
        <v>982</v>
      </c>
      <c r="C32" s="80">
        <v>1</v>
      </c>
      <c r="D32" s="80">
        <v>1</v>
      </c>
      <c r="E32" s="80">
        <v>1</v>
      </c>
      <c r="F32" s="2">
        <v>3.47</v>
      </c>
      <c r="G32" s="2">
        <v>3</v>
      </c>
      <c r="H32" s="2"/>
      <c r="I32" s="2">
        <f t="shared" si="0"/>
        <v>10.41</v>
      </c>
      <c r="J32" s="80"/>
    </row>
    <row r="33" spans="1:10" ht="24.95" customHeight="1">
      <c r="A33" s="80"/>
      <c r="B33" s="45"/>
      <c r="C33" s="80"/>
      <c r="D33" s="80"/>
      <c r="E33" s="80"/>
      <c r="F33" s="2"/>
      <c r="G33" s="2"/>
      <c r="H33" s="2" t="s">
        <v>3</v>
      </c>
      <c r="I33" s="2">
        <f>SUM(I14:I32)</f>
        <v>150.7593</v>
      </c>
      <c r="J33" s="80"/>
    </row>
    <row r="34" spans="1:10" ht="24.95" customHeight="1">
      <c r="A34" s="80"/>
      <c r="B34" s="45"/>
      <c r="C34" s="80"/>
      <c r="D34" s="80"/>
      <c r="E34" s="80"/>
      <c r="F34" s="2"/>
      <c r="G34" s="2"/>
      <c r="H34" s="2" t="s">
        <v>4</v>
      </c>
      <c r="I34" s="2">
        <f>CEILING(I33,0.1)</f>
        <v>150.80000000000001</v>
      </c>
      <c r="J34" s="80" t="s">
        <v>980</v>
      </c>
    </row>
    <row r="35" spans="1:10" ht="102.75" customHeight="1">
      <c r="A35" s="80">
        <v>3</v>
      </c>
      <c r="B35" s="44" t="s">
        <v>1330</v>
      </c>
      <c r="C35" s="80"/>
      <c r="D35" s="80"/>
      <c r="E35" s="80"/>
      <c r="F35" s="2"/>
      <c r="G35" s="2"/>
      <c r="H35" s="2"/>
      <c r="I35" s="2"/>
      <c r="J35" s="80"/>
    </row>
    <row r="36" spans="1:10" ht="24.95" customHeight="1">
      <c r="A36" s="80"/>
      <c r="B36" s="45" t="s">
        <v>1034</v>
      </c>
      <c r="C36" s="80">
        <v>1</v>
      </c>
      <c r="D36" s="80">
        <v>1</v>
      </c>
      <c r="E36" s="80">
        <v>1</v>
      </c>
      <c r="F36" s="2">
        <v>1.2</v>
      </c>
      <c r="G36" s="2">
        <v>1.86</v>
      </c>
      <c r="H36" s="2"/>
      <c r="I36" s="2">
        <f t="shared" ref="I36" si="2">PRODUCT(C36:H36)</f>
        <v>2.2320000000000002</v>
      </c>
      <c r="J36" s="80"/>
    </row>
    <row r="37" spans="1:10" ht="24.95" customHeight="1">
      <c r="A37" s="80"/>
      <c r="B37" s="45" t="s">
        <v>1035</v>
      </c>
      <c r="C37" s="80">
        <v>1</v>
      </c>
      <c r="D37" s="80">
        <v>1</v>
      </c>
      <c r="E37" s="80">
        <v>1</v>
      </c>
      <c r="F37" s="2">
        <v>6.12</v>
      </c>
      <c r="G37" s="2"/>
      <c r="H37" s="2">
        <v>1.5</v>
      </c>
      <c r="I37" s="2">
        <f t="shared" ref="I37:I45" si="3">PRODUCT(C37:H37)</f>
        <v>9.18</v>
      </c>
      <c r="J37" s="80"/>
    </row>
    <row r="38" spans="1:10" ht="24.95" customHeight="1">
      <c r="A38" s="80"/>
      <c r="B38" s="45" t="s">
        <v>1030</v>
      </c>
      <c r="C38" s="80">
        <v>1</v>
      </c>
      <c r="D38" s="80">
        <v>1</v>
      </c>
      <c r="E38" s="80">
        <v>1</v>
      </c>
      <c r="F38" s="2">
        <v>1</v>
      </c>
      <c r="G38" s="2">
        <v>1.38</v>
      </c>
      <c r="H38" s="2"/>
      <c r="I38" s="2">
        <f t="shared" si="3"/>
        <v>1.38</v>
      </c>
      <c r="J38" s="80"/>
    </row>
    <row r="39" spans="1:10" ht="24.95" customHeight="1">
      <c r="A39" s="80"/>
      <c r="B39" s="45" t="s">
        <v>1035</v>
      </c>
      <c r="C39" s="80">
        <v>1</v>
      </c>
      <c r="D39" s="80">
        <v>1</v>
      </c>
      <c r="E39" s="80">
        <v>1</v>
      </c>
      <c r="F39" s="2">
        <v>4.76</v>
      </c>
      <c r="G39" s="2"/>
      <c r="H39" s="2">
        <v>1.5</v>
      </c>
      <c r="I39" s="2">
        <f t="shared" ref="I39" si="4">PRODUCT(C39:H39)</f>
        <v>7.14</v>
      </c>
      <c r="J39" s="80"/>
    </row>
    <row r="40" spans="1:10" ht="24.95" customHeight="1">
      <c r="A40" s="80"/>
      <c r="B40" s="45" t="s">
        <v>1031</v>
      </c>
      <c r="C40" s="80">
        <v>1</v>
      </c>
      <c r="D40" s="80">
        <v>1</v>
      </c>
      <c r="E40" s="80">
        <v>1</v>
      </c>
      <c r="F40" s="2">
        <v>1</v>
      </c>
      <c r="G40" s="2">
        <v>1.2</v>
      </c>
      <c r="H40" s="2"/>
      <c r="I40" s="2">
        <f t="shared" si="3"/>
        <v>1.2</v>
      </c>
      <c r="J40" s="80"/>
    </row>
    <row r="41" spans="1:10" ht="24.95" customHeight="1">
      <c r="A41" s="80"/>
      <c r="B41" s="45" t="s">
        <v>1035</v>
      </c>
      <c r="C41" s="80">
        <v>1</v>
      </c>
      <c r="D41" s="80">
        <v>1</v>
      </c>
      <c r="E41" s="80">
        <v>1</v>
      </c>
      <c r="F41" s="2">
        <v>4.4000000000000004</v>
      </c>
      <c r="G41" s="2"/>
      <c r="H41" s="2">
        <v>1</v>
      </c>
      <c r="I41" s="2">
        <f t="shared" ref="I41" si="5">PRODUCT(C41:H41)</f>
        <v>4.4000000000000004</v>
      </c>
      <c r="J41" s="80"/>
    </row>
    <row r="42" spans="1:10" ht="24.95" customHeight="1">
      <c r="A42" s="80"/>
      <c r="B42" s="45" t="s">
        <v>966</v>
      </c>
      <c r="C42" s="80">
        <v>1</v>
      </c>
      <c r="D42" s="80">
        <v>1</v>
      </c>
      <c r="E42" s="80">
        <v>1</v>
      </c>
      <c r="F42" s="2">
        <v>2.4</v>
      </c>
      <c r="G42" s="2">
        <v>3.3</v>
      </c>
      <c r="H42" s="2"/>
      <c r="I42" s="2">
        <f t="shared" ref="I42" si="6">PRODUCT(C42:H42)</f>
        <v>7.919999999999999</v>
      </c>
      <c r="J42" s="80"/>
    </row>
    <row r="43" spans="1:10" ht="24.95" customHeight="1">
      <c r="A43" s="80"/>
      <c r="B43" s="45"/>
      <c r="C43" s="80">
        <v>1</v>
      </c>
      <c r="D43" s="80">
        <v>1</v>
      </c>
      <c r="E43" s="80">
        <v>1</v>
      </c>
      <c r="F43" s="2">
        <v>1.28</v>
      </c>
      <c r="G43" s="2">
        <v>1.32</v>
      </c>
      <c r="H43" s="2"/>
      <c r="I43" s="2">
        <f t="shared" ref="I43" si="7">PRODUCT(C43:H43)</f>
        <v>1.6896000000000002</v>
      </c>
      <c r="J43" s="80"/>
    </row>
    <row r="44" spans="1:10" ht="24.95" customHeight="1">
      <c r="A44" s="80"/>
      <c r="B44" s="45" t="s">
        <v>1032</v>
      </c>
      <c r="C44" s="80">
        <v>1</v>
      </c>
      <c r="D44" s="80">
        <v>2</v>
      </c>
      <c r="E44" s="80">
        <v>1</v>
      </c>
      <c r="F44" s="2">
        <v>1.1399999999999999</v>
      </c>
      <c r="G44" s="2">
        <v>1.2</v>
      </c>
      <c r="H44" s="2"/>
      <c r="I44" s="2">
        <f t="shared" si="3"/>
        <v>2.7359999999999998</v>
      </c>
      <c r="J44" s="80"/>
    </row>
    <row r="45" spans="1:10" ht="24.95" customHeight="1">
      <c r="A45" s="80"/>
      <c r="B45" s="45" t="s">
        <v>1035</v>
      </c>
      <c r="C45" s="80">
        <v>1</v>
      </c>
      <c r="D45" s="80">
        <v>2</v>
      </c>
      <c r="E45" s="80">
        <v>1</v>
      </c>
      <c r="F45" s="2">
        <v>4.68</v>
      </c>
      <c r="G45" s="2"/>
      <c r="H45" s="2">
        <v>1.5</v>
      </c>
      <c r="I45" s="2">
        <f t="shared" si="3"/>
        <v>14.04</v>
      </c>
      <c r="J45" s="80"/>
    </row>
    <row r="46" spans="1:10" ht="24.95" customHeight="1">
      <c r="A46" s="80"/>
      <c r="B46" s="45" t="s">
        <v>968</v>
      </c>
      <c r="C46" s="80">
        <v>1</v>
      </c>
      <c r="D46" s="80">
        <v>2</v>
      </c>
      <c r="E46" s="80">
        <v>1</v>
      </c>
      <c r="F46" s="2">
        <v>1.1399999999999999</v>
      </c>
      <c r="G46" s="2">
        <v>1.57</v>
      </c>
      <c r="H46" s="2"/>
      <c r="I46" s="2">
        <f>PRODUCT(C46:H46)</f>
        <v>3.5795999999999997</v>
      </c>
      <c r="J46" s="80"/>
    </row>
    <row r="47" spans="1:10" ht="24.95" customHeight="1">
      <c r="A47" s="80"/>
      <c r="B47" s="45" t="s">
        <v>1033</v>
      </c>
      <c r="C47" s="80">
        <v>1</v>
      </c>
      <c r="D47" s="80">
        <v>1</v>
      </c>
      <c r="E47" s="80">
        <v>1</v>
      </c>
      <c r="F47" s="2">
        <v>0.8</v>
      </c>
      <c r="G47" s="2">
        <v>1.2</v>
      </c>
      <c r="H47" s="2"/>
      <c r="I47" s="2">
        <f t="shared" ref="I47:I48" si="8">PRODUCT(C47:H47)</f>
        <v>0.96</v>
      </c>
      <c r="J47" s="80"/>
    </row>
    <row r="48" spans="1:10" ht="24.95" customHeight="1">
      <c r="A48" s="80"/>
      <c r="B48" s="45" t="s">
        <v>1035</v>
      </c>
      <c r="C48" s="80">
        <v>1</v>
      </c>
      <c r="D48" s="80">
        <v>1</v>
      </c>
      <c r="E48" s="80">
        <v>1</v>
      </c>
      <c r="F48" s="2">
        <v>4</v>
      </c>
      <c r="G48" s="2"/>
      <c r="H48" s="2">
        <v>1</v>
      </c>
      <c r="I48" s="2">
        <f t="shared" si="8"/>
        <v>4</v>
      </c>
      <c r="J48" s="80"/>
    </row>
    <row r="49" spans="1:10" ht="24.95" customHeight="1">
      <c r="A49" s="80"/>
      <c r="B49" s="45" t="s">
        <v>998</v>
      </c>
      <c r="C49" s="80">
        <v>1</v>
      </c>
      <c r="D49" s="80">
        <v>1</v>
      </c>
      <c r="E49" s="80">
        <v>1</v>
      </c>
      <c r="F49" s="2">
        <v>0.9</v>
      </c>
      <c r="G49" s="2"/>
      <c r="H49" s="2">
        <v>1.5</v>
      </c>
      <c r="I49" s="2">
        <f t="shared" ref="I49" si="9">-PRODUCT(C49:H49)</f>
        <v>-1.35</v>
      </c>
      <c r="J49" s="80"/>
    </row>
    <row r="50" spans="1:10" ht="24.95" customHeight="1">
      <c r="A50" s="80"/>
      <c r="B50" s="45" t="s">
        <v>1006</v>
      </c>
      <c r="C50" s="80">
        <v>1</v>
      </c>
      <c r="D50" s="80">
        <v>2</v>
      </c>
      <c r="E50" s="80">
        <v>1</v>
      </c>
      <c r="F50" s="2">
        <v>0.75</v>
      </c>
      <c r="G50" s="2"/>
      <c r="H50" s="2">
        <v>1</v>
      </c>
      <c r="I50" s="2">
        <f t="shared" ref="I50" si="10">-PRODUCT(C50:H50)</f>
        <v>-1.5</v>
      </c>
      <c r="J50" s="80"/>
    </row>
    <row r="51" spans="1:10" ht="24.95" customHeight="1">
      <c r="A51" s="80"/>
      <c r="B51" s="45" t="s">
        <v>1008</v>
      </c>
      <c r="C51" s="80">
        <v>1</v>
      </c>
      <c r="D51" s="80">
        <v>3</v>
      </c>
      <c r="E51" s="80">
        <v>1</v>
      </c>
      <c r="F51" s="2">
        <v>0.75</v>
      </c>
      <c r="G51" s="2"/>
      <c r="H51" s="2">
        <v>1.5</v>
      </c>
      <c r="I51" s="2">
        <f t="shared" ref="I51" si="11">-PRODUCT(C51:H51)</f>
        <v>-3.375</v>
      </c>
      <c r="J51" s="80"/>
    </row>
    <row r="52" spans="1:10" ht="24.95" customHeight="1">
      <c r="A52" s="80"/>
      <c r="B52" s="45"/>
      <c r="C52" s="80"/>
      <c r="D52" s="80"/>
      <c r="E52" s="80"/>
      <c r="F52" s="2"/>
      <c r="G52" s="2"/>
      <c r="H52" s="2" t="s">
        <v>3</v>
      </c>
      <c r="I52" s="2">
        <f>SUM(I36:I51)</f>
        <v>54.232199999999992</v>
      </c>
      <c r="J52" s="80"/>
    </row>
    <row r="53" spans="1:10" ht="24.95" customHeight="1">
      <c r="A53" s="80"/>
      <c r="B53" s="45"/>
      <c r="C53" s="80"/>
      <c r="D53" s="80"/>
      <c r="E53" s="80"/>
      <c r="F53" s="2"/>
      <c r="G53" s="2"/>
      <c r="H53" s="2" t="s">
        <v>4</v>
      </c>
      <c r="I53" s="2">
        <f>CEILING(I52,0.1)</f>
        <v>54.300000000000004</v>
      </c>
      <c r="J53" s="80" t="s">
        <v>980</v>
      </c>
    </row>
    <row r="54" spans="1:10" ht="63.75" customHeight="1">
      <c r="A54" s="80">
        <v>4</v>
      </c>
      <c r="B54" s="44" t="s">
        <v>1027</v>
      </c>
      <c r="C54" s="80"/>
      <c r="D54" s="80"/>
      <c r="E54" s="80"/>
      <c r="F54" s="2"/>
      <c r="G54" s="2"/>
      <c r="H54" s="2"/>
      <c r="I54" s="2"/>
      <c r="J54" s="80"/>
    </row>
    <row r="55" spans="1:10" ht="35.25" customHeight="1">
      <c r="A55" s="80"/>
      <c r="B55" s="44" t="s">
        <v>104</v>
      </c>
      <c r="C55" s="80"/>
      <c r="D55" s="80"/>
      <c r="E55" s="80"/>
      <c r="F55" s="2"/>
      <c r="G55" s="2"/>
      <c r="H55" s="2"/>
      <c r="I55" s="2"/>
      <c r="J55" s="80"/>
    </row>
    <row r="56" spans="1:10" ht="24.95" customHeight="1">
      <c r="A56" s="80"/>
      <c r="B56" s="45" t="s">
        <v>1036</v>
      </c>
      <c r="C56" s="80">
        <v>1</v>
      </c>
      <c r="D56" s="80">
        <v>2</v>
      </c>
      <c r="E56" s="82">
        <v>3.14</v>
      </c>
      <c r="F56" s="2">
        <v>1.5</v>
      </c>
      <c r="G56" s="2">
        <v>0.23</v>
      </c>
      <c r="H56" s="2">
        <v>0.3</v>
      </c>
      <c r="I56" s="2">
        <f t="shared" ref="I56" si="12">PRODUCT(C56:H56)</f>
        <v>0.64997999999999989</v>
      </c>
      <c r="J56" s="80"/>
    </row>
    <row r="57" spans="1:10" ht="24.95" customHeight="1">
      <c r="A57" s="80"/>
      <c r="B57" s="45"/>
      <c r="C57" s="80"/>
      <c r="D57" s="80"/>
      <c r="E57" s="80"/>
      <c r="F57" s="2"/>
      <c r="G57" s="2"/>
      <c r="H57" s="2" t="s">
        <v>4</v>
      </c>
      <c r="I57" s="2">
        <f>CEILING(I56,0.1)</f>
        <v>0.70000000000000007</v>
      </c>
      <c r="J57" s="80" t="s">
        <v>1037</v>
      </c>
    </row>
    <row r="58" spans="1:10" ht="44.25" customHeight="1">
      <c r="A58" s="80">
        <v>5</v>
      </c>
      <c r="B58" s="44" t="s">
        <v>1038</v>
      </c>
      <c r="C58" s="80"/>
      <c r="D58" s="80"/>
      <c r="E58" s="80"/>
      <c r="F58" s="2"/>
      <c r="G58" s="2"/>
      <c r="H58" s="2"/>
      <c r="I58" s="2"/>
      <c r="J58" s="80"/>
    </row>
    <row r="59" spans="1:10" ht="24.95" customHeight="1">
      <c r="A59" s="80"/>
      <c r="B59" s="45" t="s">
        <v>1036</v>
      </c>
      <c r="C59" s="80">
        <v>1</v>
      </c>
      <c r="D59" s="80">
        <v>2</v>
      </c>
      <c r="E59" s="82">
        <v>3.14</v>
      </c>
      <c r="F59" s="2">
        <v>1.5</v>
      </c>
      <c r="G59" s="2"/>
      <c r="H59" s="2">
        <v>0.53</v>
      </c>
      <c r="I59" s="2">
        <f t="shared" ref="I59:I61" si="13">PRODUCT(C59:H59)</f>
        <v>4.9926000000000004</v>
      </c>
      <c r="J59" s="80"/>
    </row>
    <row r="60" spans="1:10" ht="24.95" customHeight="1">
      <c r="A60" s="80"/>
      <c r="B60" s="45" t="s">
        <v>1039</v>
      </c>
      <c r="C60" s="80">
        <v>1</v>
      </c>
      <c r="D60" s="80">
        <v>8</v>
      </c>
      <c r="E60" s="80">
        <v>2</v>
      </c>
      <c r="F60" s="2">
        <v>3</v>
      </c>
      <c r="G60" s="2">
        <v>0.23</v>
      </c>
      <c r="H60" s="2"/>
      <c r="I60" s="2">
        <f t="shared" si="13"/>
        <v>11.040000000000001</v>
      </c>
      <c r="J60" s="80"/>
    </row>
    <row r="61" spans="1:10" ht="24.95" customHeight="1">
      <c r="A61" s="80"/>
      <c r="B61" s="45" t="s">
        <v>1040</v>
      </c>
      <c r="C61" s="80">
        <v>1</v>
      </c>
      <c r="D61" s="80">
        <v>3</v>
      </c>
      <c r="E61" s="80">
        <v>1</v>
      </c>
      <c r="F61" s="2">
        <v>9</v>
      </c>
      <c r="G61" s="2"/>
      <c r="H61" s="2">
        <v>0.4</v>
      </c>
      <c r="I61" s="2">
        <f t="shared" si="13"/>
        <v>10.8</v>
      </c>
      <c r="J61" s="80"/>
    </row>
    <row r="62" spans="1:10" ht="24.95" customHeight="1">
      <c r="A62" s="80"/>
      <c r="B62" s="45"/>
      <c r="C62" s="80"/>
      <c r="D62" s="80"/>
      <c r="E62" s="80"/>
      <c r="F62" s="2"/>
      <c r="G62" s="2"/>
      <c r="H62" s="2" t="s">
        <v>3</v>
      </c>
      <c r="I62" s="2">
        <f>SUM(I59:I61)</f>
        <v>26.832600000000003</v>
      </c>
      <c r="J62" s="80"/>
    </row>
    <row r="63" spans="1:10" ht="24.95" customHeight="1">
      <c r="A63" s="80"/>
      <c r="B63" s="45"/>
      <c r="C63" s="80"/>
      <c r="D63" s="80"/>
      <c r="E63" s="80"/>
      <c r="F63" s="2"/>
      <c r="G63" s="2"/>
      <c r="H63" s="2" t="s">
        <v>4</v>
      </c>
      <c r="I63" s="2">
        <f>CEILING(I62,0.1)</f>
        <v>26.900000000000002</v>
      </c>
      <c r="J63" s="80" t="s">
        <v>980</v>
      </c>
    </row>
    <row r="64" spans="1:10" ht="45.75" customHeight="1">
      <c r="A64" s="80">
        <v>6</v>
      </c>
      <c r="B64" s="44" t="s">
        <v>1026</v>
      </c>
      <c r="C64" s="80"/>
      <c r="D64" s="80"/>
      <c r="E64" s="80"/>
      <c r="F64" s="2"/>
      <c r="G64" s="2"/>
      <c r="H64" s="2"/>
      <c r="I64" s="2"/>
      <c r="J64" s="80"/>
    </row>
    <row r="65" spans="1:10" ht="24.95" customHeight="1">
      <c r="A65" s="80"/>
      <c r="B65" s="45" t="s">
        <v>53</v>
      </c>
      <c r="C65" s="80">
        <v>1</v>
      </c>
      <c r="D65" s="80">
        <v>1</v>
      </c>
      <c r="E65" s="80">
        <v>1</v>
      </c>
      <c r="F65" s="2">
        <v>10.4</v>
      </c>
      <c r="G65" s="2">
        <v>4.5</v>
      </c>
      <c r="H65" s="2"/>
      <c r="I65" s="2">
        <f>PRODUCT(C65:H65)</f>
        <v>46.800000000000004</v>
      </c>
      <c r="J65" s="80"/>
    </row>
    <row r="66" spans="1:10" ht="24.95" customHeight="1">
      <c r="A66" s="80"/>
      <c r="B66" s="45" t="s">
        <v>1024</v>
      </c>
      <c r="C66" s="80">
        <v>1</v>
      </c>
      <c r="D66" s="80">
        <v>1</v>
      </c>
      <c r="E66" s="80">
        <v>1</v>
      </c>
      <c r="F66" s="2">
        <v>19.5</v>
      </c>
      <c r="G66" s="2"/>
      <c r="H66" s="2">
        <v>0.23</v>
      </c>
      <c r="I66" s="2">
        <f>PRODUCT(C66:H66)</f>
        <v>4.4850000000000003</v>
      </c>
      <c r="J66" s="80"/>
    </row>
    <row r="67" spans="1:10" ht="24.95" customHeight="1">
      <c r="A67" s="80"/>
      <c r="B67" s="45" t="s">
        <v>1025</v>
      </c>
      <c r="C67" s="80">
        <v>1</v>
      </c>
      <c r="D67" s="80">
        <v>4</v>
      </c>
      <c r="E67" s="80">
        <v>1</v>
      </c>
      <c r="F67" s="2">
        <v>1.5</v>
      </c>
      <c r="G67" s="2"/>
      <c r="H67" s="2">
        <v>0.23</v>
      </c>
      <c r="I67" s="2">
        <f>PRODUCT(C67:H67)</f>
        <v>1.3800000000000001</v>
      </c>
      <c r="J67" s="80"/>
    </row>
    <row r="68" spans="1:10" ht="24.95" customHeight="1">
      <c r="A68" s="80"/>
      <c r="B68" s="45"/>
      <c r="C68" s="80"/>
      <c r="D68" s="80"/>
      <c r="E68" s="80"/>
      <c r="F68" s="2"/>
      <c r="G68" s="2"/>
      <c r="H68" s="2" t="s">
        <v>3</v>
      </c>
      <c r="I68" s="2">
        <f>SUM(I65:I67)</f>
        <v>52.665000000000006</v>
      </c>
      <c r="J68" s="80"/>
    </row>
    <row r="69" spans="1:10" ht="24.95" customHeight="1">
      <c r="A69" s="80"/>
      <c r="B69" s="45"/>
      <c r="C69" s="80"/>
      <c r="D69" s="80"/>
      <c r="E69" s="80"/>
      <c r="F69" s="2"/>
      <c r="G69" s="2"/>
      <c r="H69" s="2" t="s">
        <v>4</v>
      </c>
      <c r="I69" s="2">
        <f>CEILING(I68,0.1)</f>
        <v>52.7</v>
      </c>
      <c r="J69" s="80" t="s">
        <v>980</v>
      </c>
    </row>
    <row r="70" spans="1:10" ht="43.5" customHeight="1">
      <c r="A70" s="80">
        <v>7</v>
      </c>
      <c r="B70" s="44" t="s">
        <v>1445</v>
      </c>
      <c r="C70" s="80"/>
      <c r="D70" s="80"/>
      <c r="E70" s="80"/>
      <c r="F70" s="2"/>
      <c r="G70" s="2"/>
      <c r="H70" s="2"/>
      <c r="I70" s="2"/>
      <c r="J70" s="80"/>
    </row>
    <row r="71" spans="1:10" ht="24.95" customHeight="1">
      <c r="A71" s="80"/>
      <c r="B71" s="45" t="s">
        <v>53</v>
      </c>
      <c r="C71" s="80">
        <v>1</v>
      </c>
      <c r="D71" s="80">
        <v>1</v>
      </c>
      <c r="E71" s="80">
        <v>1</v>
      </c>
      <c r="F71" s="2">
        <v>11.2</v>
      </c>
      <c r="G71" s="2">
        <v>4.0999999999999996</v>
      </c>
      <c r="H71" s="2"/>
      <c r="I71" s="2">
        <f>PRODUCT(C71:H71)</f>
        <v>45.919999999999995</v>
      </c>
      <c r="J71" s="80"/>
    </row>
    <row r="72" spans="1:10" ht="24.95" customHeight="1">
      <c r="A72" s="80"/>
      <c r="B72" s="45" t="s">
        <v>1024</v>
      </c>
      <c r="C72" s="80">
        <v>1</v>
      </c>
      <c r="D72" s="80">
        <v>1</v>
      </c>
      <c r="E72" s="80">
        <v>1</v>
      </c>
      <c r="F72" s="2">
        <v>30</v>
      </c>
      <c r="G72" s="2"/>
      <c r="H72" s="2">
        <v>0.23</v>
      </c>
      <c r="I72" s="2">
        <f>PRODUCT(C72:H72)</f>
        <v>6.9</v>
      </c>
      <c r="J72" s="80"/>
    </row>
    <row r="73" spans="1:10" ht="24.95" customHeight="1">
      <c r="A73" s="80"/>
      <c r="B73" s="45"/>
      <c r="C73" s="80"/>
      <c r="D73" s="80"/>
      <c r="E73" s="80"/>
      <c r="F73" s="2"/>
      <c r="G73" s="2"/>
      <c r="H73" s="2" t="s">
        <v>3</v>
      </c>
      <c r="I73" s="2">
        <f>SUM(I71:I72)</f>
        <v>52.819999999999993</v>
      </c>
      <c r="J73" s="80"/>
    </row>
    <row r="74" spans="1:10" ht="24.95" customHeight="1">
      <c r="A74" s="80"/>
      <c r="B74" s="45"/>
      <c r="C74" s="80"/>
      <c r="D74" s="80"/>
      <c r="E74" s="80"/>
      <c r="F74" s="2"/>
      <c r="G74" s="2"/>
      <c r="H74" s="2" t="s">
        <v>4</v>
      </c>
      <c r="I74" s="2">
        <f>CEILING(I73,0.1)</f>
        <v>52.900000000000006</v>
      </c>
      <c r="J74" s="80" t="s">
        <v>980</v>
      </c>
    </row>
    <row r="75" spans="1:10" ht="48.75" customHeight="1">
      <c r="A75" s="80">
        <v>8</v>
      </c>
      <c r="B75" s="44" t="s">
        <v>1043</v>
      </c>
      <c r="C75" s="80"/>
      <c r="D75" s="80"/>
      <c r="E75" s="80"/>
      <c r="F75" s="2"/>
      <c r="G75" s="2"/>
      <c r="H75" s="2"/>
      <c r="I75" s="2"/>
      <c r="J75" s="80"/>
    </row>
    <row r="76" spans="1:10" ht="24.95" customHeight="1">
      <c r="A76" s="80"/>
      <c r="B76" s="45" t="s">
        <v>1044</v>
      </c>
      <c r="C76" s="80">
        <v>1</v>
      </c>
      <c r="D76" s="80">
        <v>1</v>
      </c>
      <c r="E76" s="80">
        <v>1</v>
      </c>
      <c r="F76" s="2">
        <v>6.12</v>
      </c>
      <c r="G76" s="2"/>
      <c r="H76" s="2">
        <v>1.5</v>
      </c>
      <c r="I76" s="2">
        <f t="shared" ref="I76:I79" si="14">PRODUCT(C76:H76)</f>
        <v>9.18</v>
      </c>
      <c r="J76" s="80"/>
    </row>
    <row r="77" spans="1:10" ht="24.95" customHeight="1">
      <c r="A77" s="80"/>
      <c r="B77" s="45" t="s">
        <v>1030</v>
      </c>
      <c r="C77" s="80">
        <v>1</v>
      </c>
      <c r="D77" s="80">
        <v>1</v>
      </c>
      <c r="E77" s="80">
        <v>1</v>
      </c>
      <c r="F77" s="2">
        <v>4.76</v>
      </c>
      <c r="G77" s="2"/>
      <c r="H77" s="2">
        <v>1.5</v>
      </c>
      <c r="I77" s="2">
        <f t="shared" si="14"/>
        <v>7.14</v>
      </c>
      <c r="J77" s="80"/>
    </row>
    <row r="78" spans="1:10" ht="24.95" customHeight="1">
      <c r="A78" s="80"/>
      <c r="B78" s="45" t="s">
        <v>1031</v>
      </c>
      <c r="C78" s="80">
        <v>1</v>
      </c>
      <c r="D78" s="80">
        <v>1</v>
      </c>
      <c r="E78" s="80">
        <v>1</v>
      </c>
      <c r="F78" s="2">
        <v>4.4000000000000004</v>
      </c>
      <c r="G78" s="2"/>
      <c r="H78" s="2">
        <v>1</v>
      </c>
      <c r="I78" s="2">
        <f t="shared" si="14"/>
        <v>4.4000000000000004</v>
      </c>
      <c r="J78" s="80"/>
    </row>
    <row r="79" spans="1:10" ht="24.95" customHeight="1">
      <c r="A79" s="80"/>
      <c r="B79" s="45" t="s">
        <v>1032</v>
      </c>
      <c r="C79" s="80">
        <v>1</v>
      </c>
      <c r="D79" s="80">
        <v>2</v>
      </c>
      <c r="E79" s="80">
        <v>1</v>
      </c>
      <c r="F79" s="2">
        <v>4.68</v>
      </c>
      <c r="G79" s="2"/>
      <c r="H79" s="2">
        <v>1.5</v>
      </c>
      <c r="I79" s="2">
        <f t="shared" si="14"/>
        <v>14.04</v>
      </c>
      <c r="J79" s="80"/>
    </row>
    <row r="80" spans="1:10" ht="24.95" customHeight="1">
      <c r="A80" s="80"/>
      <c r="B80" s="45" t="s">
        <v>1033</v>
      </c>
      <c r="C80" s="80">
        <v>1</v>
      </c>
      <c r="D80" s="80">
        <v>1</v>
      </c>
      <c r="E80" s="80">
        <v>1</v>
      </c>
      <c r="F80" s="2">
        <v>4</v>
      </c>
      <c r="G80" s="2"/>
      <c r="H80" s="2">
        <v>1</v>
      </c>
      <c r="I80" s="2">
        <f t="shared" ref="I80" si="15">PRODUCT(C80:H80)</f>
        <v>4</v>
      </c>
      <c r="J80" s="80"/>
    </row>
    <row r="81" spans="1:10" ht="24.95" customHeight="1">
      <c r="A81" s="80"/>
      <c r="B81" s="45" t="s">
        <v>998</v>
      </c>
      <c r="C81" s="80">
        <v>1</v>
      </c>
      <c r="D81" s="80">
        <v>1</v>
      </c>
      <c r="E81" s="80">
        <v>1</v>
      </c>
      <c r="F81" s="2">
        <v>0.9</v>
      </c>
      <c r="G81" s="2"/>
      <c r="H81" s="2">
        <v>1.5</v>
      </c>
      <c r="I81" s="2">
        <f t="shared" ref="I81:I83" si="16">-PRODUCT(C81:H81)</f>
        <v>-1.35</v>
      </c>
      <c r="J81" s="80"/>
    </row>
    <row r="82" spans="1:10" ht="24.95" customHeight="1">
      <c r="A82" s="80"/>
      <c r="B82" s="45" t="s">
        <v>1006</v>
      </c>
      <c r="C82" s="80">
        <v>1</v>
      </c>
      <c r="D82" s="80">
        <v>2</v>
      </c>
      <c r="E82" s="80">
        <v>1</v>
      </c>
      <c r="F82" s="2">
        <v>0.75</v>
      </c>
      <c r="G82" s="2"/>
      <c r="H82" s="2">
        <v>1</v>
      </c>
      <c r="I82" s="2">
        <f t="shared" si="16"/>
        <v>-1.5</v>
      </c>
      <c r="J82" s="80"/>
    </row>
    <row r="83" spans="1:10" ht="24.95" customHeight="1">
      <c r="A83" s="80"/>
      <c r="B83" s="45" t="s">
        <v>1008</v>
      </c>
      <c r="C83" s="80">
        <v>1</v>
      </c>
      <c r="D83" s="80">
        <v>3</v>
      </c>
      <c r="E83" s="80">
        <v>1</v>
      </c>
      <c r="F83" s="2">
        <v>0.75</v>
      </c>
      <c r="G83" s="2"/>
      <c r="H83" s="2">
        <v>1.5</v>
      </c>
      <c r="I83" s="2">
        <f t="shared" si="16"/>
        <v>-3.375</v>
      </c>
      <c r="J83" s="80"/>
    </row>
    <row r="84" spans="1:10" ht="24.95" customHeight="1">
      <c r="A84" s="80"/>
      <c r="B84" s="45" t="s">
        <v>1024</v>
      </c>
      <c r="C84" s="80"/>
      <c r="D84" s="80"/>
      <c r="E84" s="80"/>
      <c r="F84" s="2"/>
      <c r="G84" s="2"/>
      <c r="H84" s="2"/>
      <c r="I84" s="2"/>
      <c r="J84" s="80"/>
    </row>
    <row r="85" spans="1:10" ht="24.95" customHeight="1">
      <c r="A85" s="80"/>
      <c r="B85" s="81" t="s">
        <v>16</v>
      </c>
      <c r="C85" s="80">
        <v>1</v>
      </c>
      <c r="D85" s="80">
        <v>1</v>
      </c>
      <c r="E85" s="80">
        <v>1</v>
      </c>
      <c r="F85" s="2">
        <v>18.14</v>
      </c>
      <c r="G85" s="2"/>
      <c r="H85" s="2">
        <v>0.1</v>
      </c>
      <c r="I85" s="2">
        <f>PRODUCT(C85:H85)</f>
        <v>1.8140000000000001</v>
      </c>
      <c r="J85" s="80"/>
    </row>
    <row r="86" spans="1:10" ht="24.95" customHeight="1">
      <c r="A86" s="80"/>
      <c r="B86" s="81" t="s">
        <v>963</v>
      </c>
      <c r="C86" s="80">
        <v>1</v>
      </c>
      <c r="D86" s="80">
        <v>1</v>
      </c>
      <c r="E86" s="80">
        <v>1</v>
      </c>
      <c r="F86" s="2">
        <v>10.34</v>
      </c>
      <c r="G86" s="2"/>
      <c r="H86" s="2">
        <v>0.1</v>
      </c>
      <c r="I86" s="2">
        <f t="shared" ref="I86:I91" si="17">PRODUCT(C86:H86)</f>
        <v>1.034</v>
      </c>
      <c r="J86" s="80"/>
    </row>
    <row r="87" spans="1:10" ht="24.95" customHeight="1">
      <c r="A87" s="80"/>
      <c r="B87" s="81" t="s">
        <v>964</v>
      </c>
      <c r="C87" s="80">
        <v>1</v>
      </c>
      <c r="D87" s="80">
        <v>1</v>
      </c>
      <c r="E87" s="80">
        <v>1</v>
      </c>
      <c r="F87" s="2">
        <v>11.34</v>
      </c>
      <c r="G87" s="2"/>
      <c r="H87" s="2">
        <v>0.1</v>
      </c>
      <c r="I87" s="2">
        <f t="shared" si="17"/>
        <v>1.1340000000000001</v>
      </c>
      <c r="J87" s="80"/>
    </row>
    <row r="88" spans="1:10" ht="24.95" customHeight="1">
      <c r="A88" s="80"/>
      <c r="B88" s="81" t="s">
        <v>14</v>
      </c>
      <c r="C88" s="80">
        <v>1</v>
      </c>
      <c r="D88" s="80">
        <v>1</v>
      </c>
      <c r="E88" s="80">
        <v>1</v>
      </c>
      <c r="F88" s="2">
        <v>10.8</v>
      </c>
      <c r="G88" s="2"/>
      <c r="H88" s="2">
        <v>0.1</v>
      </c>
      <c r="I88" s="2">
        <f t="shared" si="17"/>
        <v>1.08</v>
      </c>
      <c r="J88" s="80"/>
    </row>
    <row r="89" spans="1:10" ht="24.95" customHeight="1">
      <c r="A89" s="80"/>
      <c r="B89" s="81" t="s">
        <v>965</v>
      </c>
      <c r="C89" s="80">
        <v>1</v>
      </c>
      <c r="D89" s="80">
        <v>1</v>
      </c>
      <c r="E89" s="80">
        <v>1</v>
      </c>
      <c r="F89" s="2">
        <v>8.0399999999999991</v>
      </c>
      <c r="G89" s="2"/>
      <c r="H89" s="2">
        <v>0.1</v>
      </c>
      <c r="I89" s="2">
        <f t="shared" si="17"/>
        <v>0.80399999999999994</v>
      </c>
      <c r="J89" s="80"/>
    </row>
    <row r="90" spans="1:10" ht="24.95" customHeight="1">
      <c r="A90" s="80"/>
      <c r="B90" s="81" t="s">
        <v>967</v>
      </c>
      <c r="C90" s="80">
        <v>1</v>
      </c>
      <c r="D90" s="80">
        <v>1</v>
      </c>
      <c r="E90" s="80">
        <v>1</v>
      </c>
      <c r="F90" s="2">
        <v>13.06</v>
      </c>
      <c r="G90" s="2"/>
      <c r="H90" s="2">
        <v>0.1</v>
      </c>
      <c r="I90" s="2">
        <f t="shared" si="17"/>
        <v>1.306</v>
      </c>
      <c r="J90" s="80"/>
    </row>
    <row r="91" spans="1:10" ht="24.95" customHeight="1">
      <c r="A91" s="80"/>
      <c r="B91" s="81" t="s">
        <v>1053</v>
      </c>
      <c r="C91" s="80">
        <v>1</v>
      </c>
      <c r="D91" s="80">
        <v>1</v>
      </c>
      <c r="E91" s="80">
        <v>1</v>
      </c>
      <c r="F91" s="2">
        <v>25.99</v>
      </c>
      <c r="G91" s="2"/>
      <c r="H91" s="2">
        <v>0.1</v>
      </c>
      <c r="I91" s="2">
        <f t="shared" si="17"/>
        <v>2.5990000000000002</v>
      </c>
      <c r="J91" s="80"/>
    </row>
    <row r="92" spans="1:10" ht="24.95" customHeight="1">
      <c r="A92" s="80"/>
      <c r="B92" s="81" t="s">
        <v>1047</v>
      </c>
      <c r="C92" s="80">
        <v>1</v>
      </c>
      <c r="D92" s="80">
        <v>1</v>
      </c>
      <c r="E92" s="80">
        <v>1</v>
      </c>
      <c r="F92" s="2">
        <v>14.04</v>
      </c>
      <c r="G92" s="2"/>
      <c r="H92" s="2">
        <v>0.1</v>
      </c>
      <c r="I92" s="2">
        <f t="shared" ref="I92" si="18">PRODUCT(C92:H92)</f>
        <v>1.4039999999999999</v>
      </c>
      <c r="J92" s="80"/>
    </row>
    <row r="93" spans="1:10" ht="24.95" customHeight="1">
      <c r="A93" s="80"/>
      <c r="B93" s="81" t="s">
        <v>24</v>
      </c>
      <c r="C93" s="80"/>
      <c r="D93" s="80"/>
      <c r="E93" s="80"/>
      <c r="F93" s="2"/>
      <c r="G93" s="2"/>
      <c r="H93" s="2"/>
      <c r="I93" s="2"/>
      <c r="J93" s="80"/>
    </row>
    <row r="94" spans="1:10" ht="24.95" customHeight="1">
      <c r="A94" s="80"/>
      <c r="B94" s="81" t="s">
        <v>977</v>
      </c>
      <c r="C94" s="80">
        <v>1</v>
      </c>
      <c r="D94" s="80">
        <v>1</v>
      </c>
      <c r="E94" s="80">
        <v>1</v>
      </c>
      <c r="F94" s="2">
        <v>34.36</v>
      </c>
      <c r="G94" s="2"/>
      <c r="H94" s="2">
        <v>0.1</v>
      </c>
      <c r="I94" s="2">
        <f t="shared" ref="I94:I100" si="19">PRODUCT(C94:H94)</f>
        <v>3.4359999999999999</v>
      </c>
      <c r="J94" s="80"/>
    </row>
    <row r="95" spans="1:10" ht="24.95" customHeight="1">
      <c r="A95" s="80"/>
      <c r="B95" s="81" t="s">
        <v>1053</v>
      </c>
      <c r="C95" s="80">
        <v>1</v>
      </c>
      <c r="D95" s="80">
        <v>1</v>
      </c>
      <c r="E95" s="80">
        <v>1</v>
      </c>
      <c r="F95" s="2">
        <v>25.99</v>
      </c>
      <c r="G95" s="2"/>
      <c r="H95" s="2">
        <v>0.1</v>
      </c>
      <c r="I95" s="2">
        <f t="shared" si="19"/>
        <v>2.5990000000000002</v>
      </c>
      <c r="J95" s="80"/>
    </row>
    <row r="96" spans="1:10" ht="24.95" customHeight="1">
      <c r="A96" s="80"/>
      <c r="B96" s="81" t="s">
        <v>988</v>
      </c>
      <c r="C96" s="80">
        <v>1</v>
      </c>
      <c r="D96" s="80">
        <v>1</v>
      </c>
      <c r="E96" s="80">
        <v>1</v>
      </c>
      <c r="F96" s="2">
        <v>13.06</v>
      </c>
      <c r="G96" s="2"/>
      <c r="H96" s="2">
        <v>0.1</v>
      </c>
      <c r="I96" s="2">
        <f t="shared" si="19"/>
        <v>1.306</v>
      </c>
      <c r="J96" s="80"/>
    </row>
    <row r="97" spans="1:10" ht="24.95" customHeight="1">
      <c r="A97" s="80"/>
      <c r="B97" s="81" t="s">
        <v>989</v>
      </c>
      <c r="C97" s="80">
        <v>1</v>
      </c>
      <c r="D97" s="80">
        <v>1</v>
      </c>
      <c r="E97" s="80">
        <v>1</v>
      </c>
      <c r="F97" s="2">
        <v>12.4</v>
      </c>
      <c r="G97" s="2"/>
      <c r="H97" s="2">
        <v>0.1</v>
      </c>
      <c r="I97" s="2">
        <f t="shared" si="19"/>
        <v>1.2400000000000002</v>
      </c>
      <c r="J97" s="80"/>
    </row>
    <row r="98" spans="1:10" ht="24.95" customHeight="1">
      <c r="A98" s="80"/>
      <c r="B98" s="81" t="s">
        <v>978</v>
      </c>
      <c r="C98" s="80">
        <v>1</v>
      </c>
      <c r="D98" s="80">
        <v>1</v>
      </c>
      <c r="E98" s="80">
        <v>1</v>
      </c>
      <c r="F98" s="2">
        <v>12.66</v>
      </c>
      <c r="G98" s="2"/>
      <c r="H98" s="2">
        <v>0.1</v>
      </c>
      <c r="I98" s="2">
        <f t="shared" si="19"/>
        <v>1.266</v>
      </c>
      <c r="J98" s="80"/>
    </row>
    <row r="99" spans="1:10" ht="24.95" customHeight="1">
      <c r="A99" s="80"/>
      <c r="B99" s="81" t="s">
        <v>982</v>
      </c>
      <c r="C99" s="80">
        <v>1</v>
      </c>
      <c r="D99" s="80">
        <v>1</v>
      </c>
      <c r="E99" s="80">
        <v>1</v>
      </c>
      <c r="F99" s="2">
        <v>12.94</v>
      </c>
      <c r="G99" s="2"/>
      <c r="H99" s="2">
        <v>0.1</v>
      </c>
      <c r="I99" s="2">
        <f t="shared" ref="I99" si="20">PRODUCT(C99:H99)</f>
        <v>1.294</v>
      </c>
      <c r="J99" s="80"/>
    </row>
    <row r="100" spans="1:10" ht="24.95" customHeight="1">
      <c r="A100" s="80"/>
      <c r="B100" s="81" t="s">
        <v>17</v>
      </c>
      <c r="C100" s="80">
        <v>1</v>
      </c>
      <c r="D100" s="80">
        <v>2</v>
      </c>
      <c r="E100" s="80">
        <v>1</v>
      </c>
      <c r="F100" s="2">
        <v>5.42</v>
      </c>
      <c r="G100" s="2"/>
      <c r="H100" s="2">
        <v>0.1</v>
      </c>
      <c r="I100" s="2">
        <f t="shared" si="19"/>
        <v>1.0840000000000001</v>
      </c>
      <c r="J100" s="80"/>
    </row>
    <row r="101" spans="1:10" ht="24.95" customHeight="1">
      <c r="A101" s="80"/>
      <c r="B101" s="45"/>
      <c r="C101" s="80"/>
      <c r="D101" s="80"/>
      <c r="E101" s="80"/>
      <c r="F101" s="2"/>
      <c r="G101" s="2"/>
      <c r="H101" s="2" t="s">
        <v>3</v>
      </c>
      <c r="I101" s="2">
        <f>SUM(I76:I100)</f>
        <v>55.934999999999988</v>
      </c>
      <c r="J101" s="80"/>
    </row>
    <row r="102" spans="1:10" ht="24.95" customHeight="1">
      <c r="A102" s="80"/>
      <c r="B102" s="45"/>
      <c r="C102" s="80"/>
      <c r="D102" s="80"/>
      <c r="E102" s="80"/>
      <c r="F102" s="2"/>
      <c r="G102" s="2"/>
      <c r="H102" s="2" t="s">
        <v>4</v>
      </c>
      <c r="I102" s="2">
        <f>CEILING(I101,0.1)</f>
        <v>56</v>
      </c>
      <c r="J102" s="80" t="s">
        <v>980</v>
      </c>
    </row>
    <row r="103" spans="1:10" ht="70.5" customHeight="1">
      <c r="A103" s="80">
        <v>9</v>
      </c>
      <c r="B103" s="44" t="s">
        <v>1045</v>
      </c>
      <c r="C103" s="80"/>
      <c r="D103" s="80"/>
      <c r="E103" s="80"/>
      <c r="F103" s="2"/>
      <c r="G103" s="2"/>
      <c r="H103" s="2"/>
      <c r="I103" s="2"/>
      <c r="J103" s="80"/>
    </row>
    <row r="104" spans="1:10" ht="24.95" customHeight="1">
      <c r="A104" s="80"/>
      <c r="B104" s="45" t="s">
        <v>1034</v>
      </c>
      <c r="C104" s="80">
        <v>1</v>
      </c>
      <c r="D104" s="80">
        <v>1</v>
      </c>
      <c r="E104" s="80">
        <v>1</v>
      </c>
      <c r="F104" s="2">
        <v>1.2</v>
      </c>
      <c r="G104" s="2">
        <v>1.86</v>
      </c>
      <c r="H104" s="2"/>
      <c r="I104" s="2">
        <f t="shared" ref="I104:I107" si="21">PRODUCT(C104:H104)</f>
        <v>2.2320000000000002</v>
      </c>
      <c r="J104" s="80"/>
    </row>
    <row r="105" spans="1:10" ht="24.95" customHeight="1">
      <c r="A105" s="80"/>
      <c r="B105" s="45" t="s">
        <v>1030</v>
      </c>
      <c r="C105" s="80">
        <v>1</v>
      </c>
      <c r="D105" s="80">
        <v>1</v>
      </c>
      <c r="E105" s="80">
        <v>1</v>
      </c>
      <c r="F105" s="2">
        <v>1</v>
      </c>
      <c r="G105" s="2">
        <v>1.38</v>
      </c>
      <c r="H105" s="2"/>
      <c r="I105" s="2">
        <f t="shared" si="21"/>
        <v>1.38</v>
      </c>
      <c r="J105" s="80"/>
    </row>
    <row r="106" spans="1:10" ht="24.95" customHeight="1">
      <c r="A106" s="80"/>
      <c r="B106" s="45" t="s">
        <v>1031</v>
      </c>
      <c r="C106" s="80">
        <v>1</v>
      </c>
      <c r="D106" s="80">
        <v>1</v>
      </c>
      <c r="E106" s="80">
        <v>1</v>
      </c>
      <c r="F106" s="2">
        <v>1</v>
      </c>
      <c r="G106" s="2">
        <v>1.2</v>
      </c>
      <c r="H106" s="2"/>
      <c r="I106" s="2">
        <f t="shared" si="21"/>
        <v>1.2</v>
      </c>
      <c r="J106" s="80"/>
    </row>
    <row r="107" spans="1:10" ht="24.95" customHeight="1">
      <c r="A107" s="80"/>
      <c r="B107" s="45" t="s">
        <v>1032</v>
      </c>
      <c r="C107" s="80">
        <v>1</v>
      </c>
      <c r="D107" s="80">
        <v>2</v>
      </c>
      <c r="E107" s="80">
        <v>1</v>
      </c>
      <c r="F107" s="2">
        <v>1.1399999999999999</v>
      </c>
      <c r="G107" s="2">
        <v>1.2</v>
      </c>
      <c r="H107" s="2"/>
      <c r="I107" s="2">
        <f t="shared" si="21"/>
        <v>2.7359999999999998</v>
      </c>
      <c r="J107" s="80"/>
    </row>
    <row r="108" spans="1:10" ht="24.95" customHeight="1">
      <c r="A108" s="80"/>
      <c r="B108" s="45" t="s">
        <v>968</v>
      </c>
      <c r="C108" s="80">
        <v>1</v>
      </c>
      <c r="D108" s="80">
        <v>2</v>
      </c>
      <c r="E108" s="80">
        <v>1</v>
      </c>
      <c r="F108" s="2">
        <v>1.1399999999999999</v>
      </c>
      <c r="G108" s="2">
        <v>1.57</v>
      </c>
      <c r="H108" s="2"/>
      <c r="I108" s="2">
        <f>PRODUCT(C108:H108)</f>
        <v>3.5795999999999997</v>
      </c>
      <c r="J108" s="80"/>
    </row>
    <row r="109" spans="1:10" ht="24.95" customHeight="1">
      <c r="A109" s="80"/>
      <c r="B109" s="45" t="s">
        <v>1033</v>
      </c>
      <c r="C109" s="80">
        <v>1</v>
      </c>
      <c r="D109" s="80">
        <v>1</v>
      </c>
      <c r="E109" s="80">
        <v>1</v>
      </c>
      <c r="F109" s="2">
        <v>0.8</v>
      </c>
      <c r="G109" s="2">
        <v>1.2</v>
      </c>
      <c r="H109" s="2"/>
      <c r="I109" s="2">
        <f t="shared" ref="I109:I117" si="22">PRODUCT(C109:H109)</f>
        <v>0.96</v>
      </c>
      <c r="J109" s="80"/>
    </row>
    <row r="110" spans="1:10" ht="24.95" customHeight="1">
      <c r="A110" s="80"/>
      <c r="B110" s="81" t="s">
        <v>971</v>
      </c>
      <c r="C110" s="80">
        <v>1</v>
      </c>
      <c r="D110" s="80">
        <v>1</v>
      </c>
      <c r="E110" s="80">
        <v>1</v>
      </c>
      <c r="F110" s="2">
        <v>2.4</v>
      </c>
      <c r="G110" s="2">
        <v>4.62</v>
      </c>
      <c r="H110" s="2"/>
      <c r="I110" s="2">
        <f t="shared" si="22"/>
        <v>11.087999999999999</v>
      </c>
      <c r="J110" s="80"/>
    </row>
    <row r="111" spans="1:10" ht="24.95" customHeight="1">
      <c r="A111" s="80"/>
      <c r="B111" s="45" t="s">
        <v>1048</v>
      </c>
      <c r="C111" s="80">
        <v>1</v>
      </c>
      <c r="D111" s="80">
        <v>1</v>
      </c>
      <c r="E111" s="80">
        <v>1</v>
      </c>
      <c r="F111" s="2">
        <v>2.4</v>
      </c>
      <c r="G111" s="2">
        <v>1.2</v>
      </c>
      <c r="H111" s="2"/>
      <c r="I111" s="2">
        <f t="shared" si="22"/>
        <v>2.88</v>
      </c>
      <c r="J111" s="80"/>
    </row>
    <row r="112" spans="1:10" ht="24.95" customHeight="1">
      <c r="A112" s="80"/>
      <c r="B112" s="45" t="s">
        <v>1049</v>
      </c>
      <c r="C112" s="80">
        <v>1</v>
      </c>
      <c r="D112" s="80">
        <v>22</v>
      </c>
      <c r="E112" s="80">
        <v>1</v>
      </c>
      <c r="F112" s="2">
        <v>1.2</v>
      </c>
      <c r="G112" s="2">
        <v>0.3</v>
      </c>
      <c r="H112" s="2"/>
      <c r="I112" s="2">
        <f t="shared" si="22"/>
        <v>7.919999999999999</v>
      </c>
      <c r="J112" s="80"/>
    </row>
    <row r="113" spans="1:10" ht="24.95" customHeight="1">
      <c r="A113" s="80"/>
      <c r="B113" s="45"/>
      <c r="C113" s="80">
        <v>1</v>
      </c>
      <c r="D113" s="80">
        <v>22</v>
      </c>
      <c r="E113" s="80">
        <v>1</v>
      </c>
      <c r="F113" s="2">
        <v>1.2</v>
      </c>
      <c r="G113" s="2"/>
      <c r="H113" s="2">
        <v>0.15</v>
      </c>
      <c r="I113" s="2">
        <f t="shared" si="22"/>
        <v>3.9599999999999995</v>
      </c>
      <c r="J113" s="80"/>
    </row>
    <row r="114" spans="1:10" ht="24.95" customHeight="1">
      <c r="A114" s="80"/>
      <c r="B114" s="45" t="s">
        <v>1050</v>
      </c>
      <c r="C114" s="80">
        <v>1</v>
      </c>
      <c r="D114" s="80">
        <v>1</v>
      </c>
      <c r="E114" s="80">
        <v>1</v>
      </c>
      <c r="F114" s="2">
        <v>2.4</v>
      </c>
      <c r="G114" s="2">
        <v>2.15</v>
      </c>
      <c r="H114" s="2"/>
      <c r="I114" s="2">
        <f t="shared" si="22"/>
        <v>5.1599999999999993</v>
      </c>
      <c r="J114" s="80"/>
    </row>
    <row r="115" spans="1:10" ht="24.95" customHeight="1">
      <c r="A115" s="80"/>
      <c r="B115" s="45" t="s">
        <v>1048</v>
      </c>
      <c r="C115" s="80">
        <v>1</v>
      </c>
      <c r="D115" s="80">
        <v>1</v>
      </c>
      <c r="E115" s="80">
        <v>1</v>
      </c>
      <c r="F115" s="2">
        <v>2.4</v>
      </c>
      <c r="G115" s="2">
        <v>1.2</v>
      </c>
      <c r="H115" s="2"/>
      <c r="I115" s="2">
        <f t="shared" si="22"/>
        <v>2.88</v>
      </c>
      <c r="J115" s="80"/>
    </row>
    <row r="116" spans="1:10" ht="24.95" customHeight="1">
      <c r="A116" s="80"/>
      <c r="B116" s="45" t="s">
        <v>1049</v>
      </c>
      <c r="C116" s="80">
        <v>1</v>
      </c>
      <c r="D116" s="80">
        <v>10</v>
      </c>
      <c r="E116" s="80">
        <v>1</v>
      </c>
      <c r="F116" s="2">
        <v>1.2</v>
      </c>
      <c r="G116" s="2">
        <v>0.3</v>
      </c>
      <c r="H116" s="2"/>
      <c r="I116" s="2">
        <f t="shared" si="22"/>
        <v>3.5999999999999996</v>
      </c>
      <c r="J116" s="80"/>
    </row>
    <row r="117" spans="1:10" ht="24.95" customHeight="1">
      <c r="A117" s="80"/>
      <c r="B117" s="45"/>
      <c r="C117" s="80">
        <v>1</v>
      </c>
      <c r="D117" s="80">
        <v>10</v>
      </c>
      <c r="E117" s="80">
        <v>1</v>
      </c>
      <c r="F117" s="2">
        <v>1.2</v>
      </c>
      <c r="G117" s="2"/>
      <c r="H117" s="2">
        <v>0.15</v>
      </c>
      <c r="I117" s="2">
        <f t="shared" si="22"/>
        <v>1.7999999999999998</v>
      </c>
      <c r="J117" s="80"/>
    </row>
    <row r="118" spans="1:10" ht="24.95" customHeight="1">
      <c r="A118" s="80"/>
      <c r="B118" s="45"/>
      <c r="C118" s="80"/>
      <c r="D118" s="80"/>
      <c r="E118" s="80"/>
      <c r="F118" s="2"/>
      <c r="G118" s="2"/>
      <c r="H118" s="2" t="s">
        <v>3</v>
      </c>
      <c r="I118" s="2">
        <f>SUM(I104:I117)</f>
        <v>51.375599999999991</v>
      </c>
      <c r="J118" s="80"/>
    </row>
    <row r="119" spans="1:10" ht="24.95" customHeight="1">
      <c r="A119" s="80"/>
      <c r="B119" s="45"/>
      <c r="C119" s="80"/>
      <c r="D119" s="80"/>
      <c r="E119" s="80"/>
      <c r="F119" s="2"/>
      <c r="G119" s="2"/>
      <c r="H119" s="2" t="s">
        <v>4</v>
      </c>
      <c r="I119" s="2">
        <f>CEILING(I118,0.1)</f>
        <v>51.400000000000006</v>
      </c>
      <c r="J119" s="80" t="s">
        <v>980</v>
      </c>
    </row>
    <row r="120" spans="1:10" ht="53.25" customHeight="1">
      <c r="A120" s="80">
        <v>10</v>
      </c>
      <c r="B120" s="44" t="s">
        <v>1042</v>
      </c>
      <c r="C120" s="80"/>
      <c r="D120" s="80"/>
      <c r="E120" s="80"/>
      <c r="F120" s="2"/>
      <c r="G120" s="2"/>
      <c r="H120" s="2"/>
      <c r="I120" s="2"/>
      <c r="J120" s="80"/>
    </row>
    <row r="121" spans="1:10" ht="24.95" customHeight="1">
      <c r="A121" s="80"/>
      <c r="B121" s="44" t="s">
        <v>961</v>
      </c>
      <c r="C121" s="80"/>
      <c r="D121" s="80"/>
      <c r="E121" s="80"/>
      <c r="F121" s="2"/>
      <c r="G121" s="2"/>
      <c r="H121" s="2"/>
      <c r="I121" s="2"/>
      <c r="J121" s="80"/>
    </row>
    <row r="122" spans="1:10" ht="24.95" customHeight="1">
      <c r="A122" s="80"/>
      <c r="B122" s="81" t="s">
        <v>16</v>
      </c>
      <c r="C122" s="80">
        <v>1</v>
      </c>
      <c r="D122" s="80">
        <v>1</v>
      </c>
      <c r="E122" s="80">
        <v>1</v>
      </c>
      <c r="F122" s="2">
        <v>3.47</v>
      </c>
      <c r="G122" s="2">
        <v>5.6</v>
      </c>
      <c r="H122" s="2"/>
      <c r="I122" s="2">
        <f>PRODUCT(C122:H122)</f>
        <v>19.431999999999999</v>
      </c>
      <c r="J122" s="80"/>
    </row>
    <row r="123" spans="1:10" ht="24.95" customHeight="1">
      <c r="A123" s="80"/>
      <c r="B123" s="81" t="s">
        <v>963</v>
      </c>
      <c r="C123" s="80">
        <v>1</v>
      </c>
      <c r="D123" s="80">
        <v>1</v>
      </c>
      <c r="E123" s="80">
        <v>1</v>
      </c>
      <c r="F123" s="2">
        <v>2.4</v>
      </c>
      <c r="G123" s="2">
        <v>2.77</v>
      </c>
      <c r="H123" s="2"/>
      <c r="I123" s="2">
        <f t="shared" ref="I123:I130" si="23">PRODUCT(C123:H123)</f>
        <v>6.6479999999999997</v>
      </c>
      <c r="J123" s="80"/>
    </row>
    <row r="124" spans="1:10" ht="24.95" customHeight="1">
      <c r="A124" s="80"/>
      <c r="B124" s="81" t="s">
        <v>964</v>
      </c>
      <c r="C124" s="80">
        <v>1</v>
      </c>
      <c r="D124" s="80">
        <v>1</v>
      </c>
      <c r="E124" s="80">
        <v>1</v>
      </c>
      <c r="F124" s="2">
        <v>2.4</v>
      </c>
      <c r="G124" s="2">
        <v>2.77</v>
      </c>
      <c r="H124" s="2"/>
      <c r="I124" s="2">
        <f t="shared" si="23"/>
        <v>6.6479999999999997</v>
      </c>
      <c r="J124" s="80"/>
    </row>
    <row r="125" spans="1:10" ht="24.95" customHeight="1">
      <c r="A125" s="80"/>
      <c r="B125" s="81" t="s">
        <v>14</v>
      </c>
      <c r="C125" s="80">
        <v>1</v>
      </c>
      <c r="D125" s="80">
        <v>1</v>
      </c>
      <c r="E125" s="80">
        <v>1</v>
      </c>
      <c r="F125" s="2">
        <v>2.4</v>
      </c>
      <c r="G125" s="2">
        <v>3</v>
      </c>
      <c r="H125" s="2"/>
      <c r="I125" s="2">
        <f t="shared" si="23"/>
        <v>7.1999999999999993</v>
      </c>
      <c r="J125" s="80"/>
    </row>
    <row r="126" spans="1:10" ht="24.95" customHeight="1">
      <c r="A126" s="80"/>
      <c r="B126" s="81" t="s">
        <v>965</v>
      </c>
      <c r="C126" s="80">
        <v>1</v>
      </c>
      <c r="D126" s="80">
        <v>1</v>
      </c>
      <c r="E126" s="80">
        <v>1</v>
      </c>
      <c r="F126" s="2">
        <v>2.16</v>
      </c>
      <c r="G126" s="2">
        <v>1.86</v>
      </c>
      <c r="H126" s="2"/>
      <c r="I126" s="2">
        <f t="shared" si="23"/>
        <v>4.0176000000000007</v>
      </c>
      <c r="J126" s="80"/>
    </row>
    <row r="127" spans="1:10" ht="24.95" customHeight="1">
      <c r="A127" s="80"/>
      <c r="B127" s="81" t="s">
        <v>967</v>
      </c>
      <c r="C127" s="80">
        <v>1</v>
      </c>
      <c r="D127" s="80">
        <v>1</v>
      </c>
      <c r="E127" s="80">
        <v>1</v>
      </c>
      <c r="F127" s="2">
        <v>2.7</v>
      </c>
      <c r="G127" s="2">
        <v>2.73</v>
      </c>
      <c r="H127" s="2"/>
      <c r="I127" s="2">
        <f t="shared" si="23"/>
        <v>7.3710000000000004</v>
      </c>
      <c r="J127" s="80"/>
    </row>
    <row r="128" spans="1:10" ht="30" customHeight="1">
      <c r="A128" s="80"/>
      <c r="B128" s="81" t="s">
        <v>968</v>
      </c>
      <c r="C128" s="80">
        <v>1</v>
      </c>
      <c r="D128" s="80">
        <v>1</v>
      </c>
      <c r="E128" s="80">
        <v>1</v>
      </c>
      <c r="F128" s="2">
        <v>1.1200000000000001</v>
      </c>
      <c r="G128" s="2">
        <v>1.4</v>
      </c>
      <c r="H128" s="2"/>
      <c r="I128" s="2">
        <f t="shared" si="23"/>
        <v>1.5680000000000001</v>
      </c>
      <c r="J128" s="80"/>
    </row>
    <row r="129" spans="1:10" ht="30" customHeight="1">
      <c r="A129" s="80"/>
      <c r="B129" s="81" t="s">
        <v>969</v>
      </c>
      <c r="C129" s="80">
        <v>1</v>
      </c>
      <c r="D129" s="80">
        <v>1</v>
      </c>
      <c r="E129" s="80">
        <v>1</v>
      </c>
      <c r="F129" s="2">
        <v>8.84</v>
      </c>
      <c r="G129" s="2">
        <v>1.2</v>
      </c>
      <c r="H129" s="2"/>
      <c r="I129" s="2">
        <f t="shared" si="23"/>
        <v>10.607999999999999</v>
      </c>
      <c r="J129" s="80"/>
    </row>
    <row r="130" spans="1:10" ht="29.25" customHeight="1">
      <c r="A130" s="80"/>
      <c r="B130" s="81"/>
      <c r="C130" s="80">
        <v>1</v>
      </c>
      <c r="D130" s="80">
        <v>1</v>
      </c>
      <c r="E130" s="80">
        <v>1</v>
      </c>
      <c r="F130" s="2">
        <v>2.96</v>
      </c>
      <c r="G130" s="2">
        <v>1.23</v>
      </c>
      <c r="H130" s="2"/>
      <c r="I130" s="2">
        <f t="shared" si="23"/>
        <v>3.6408</v>
      </c>
      <c r="J130" s="80"/>
    </row>
    <row r="131" spans="1:10" ht="30" customHeight="1">
      <c r="A131" s="80"/>
      <c r="B131" s="81" t="s">
        <v>24</v>
      </c>
      <c r="C131" s="80"/>
      <c r="D131" s="80"/>
      <c r="E131" s="80"/>
      <c r="F131" s="2"/>
      <c r="G131" s="2"/>
      <c r="H131" s="2"/>
      <c r="I131" s="2"/>
      <c r="J131" s="80"/>
    </row>
    <row r="132" spans="1:10" ht="27.75" customHeight="1">
      <c r="A132" s="80"/>
      <c r="B132" s="81" t="s">
        <v>977</v>
      </c>
      <c r="C132" s="80">
        <v>1</v>
      </c>
      <c r="D132" s="80">
        <v>1</v>
      </c>
      <c r="E132" s="80">
        <v>1</v>
      </c>
      <c r="F132" s="2">
        <v>11.36</v>
      </c>
      <c r="G132" s="2">
        <v>1.5</v>
      </c>
      <c r="H132" s="2"/>
      <c r="I132" s="2">
        <f t="shared" ref="I132:I139" si="24">PRODUCT(C132:H132)</f>
        <v>17.04</v>
      </c>
      <c r="J132" s="80"/>
    </row>
    <row r="133" spans="1:10" ht="24.95" customHeight="1">
      <c r="A133" s="80"/>
      <c r="B133" s="81"/>
      <c r="C133" s="80">
        <v>1</v>
      </c>
      <c r="D133" s="80">
        <v>1</v>
      </c>
      <c r="E133" s="80">
        <v>1</v>
      </c>
      <c r="F133" s="2">
        <v>2.4</v>
      </c>
      <c r="G133" s="2">
        <v>0.65</v>
      </c>
      <c r="H133" s="2"/>
      <c r="I133" s="2">
        <f t="shared" si="24"/>
        <v>1.56</v>
      </c>
      <c r="J133" s="80"/>
    </row>
    <row r="134" spans="1:10" ht="24.95" customHeight="1">
      <c r="A134" s="80"/>
      <c r="B134" s="81" t="s">
        <v>969</v>
      </c>
      <c r="C134" s="80">
        <v>1</v>
      </c>
      <c r="D134" s="80">
        <v>1</v>
      </c>
      <c r="E134" s="80">
        <v>1</v>
      </c>
      <c r="F134" s="2">
        <v>8.84</v>
      </c>
      <c r="G134" s="2">
        <v>1.2</v>
      </c>
      <c r="H134" s="2"/>
      <c r="I134" s="2">
        <f t="shared" si="24"/>
        <v>10.607999999999999</v>
      </c>
      <c r="J134" s="80"/>
    </row>
    <row r="135" spans="1:10" ht="24.95" customHeight="1">
      <c r="A135" s="80"/>
      <c r="B135" s="81"/>
      <c r="C135" s="80">
        <v>1</v>
      </c>
      <c r="D135" s="80">
        <v>1</v>
      </c>
      <c r="E135" s="80">
        <v>1</v>
      </c>
      <c r="F135" s="2">
        <v>2.96</v>
      </c>
      <c r="G135" s="2">
        <v>1.23</v>
      </c>
      <c r="H135" s="2"/>
      <c r="I135" s="2">
        <f t="shared" si="24"/>
        <v>3.6408</v>
      </c>
      <c r="J135" s="80"/>
    </row>
    <row r="136" spans="1:10" ht="24.95" customHeight="1">
      <c r="A136" s="80"/>
      <c r="B136" s="81" t="s">
        <v>988</v>
      </c>
      <c r="C136" s="80">
        <v>1</v>
      </c>
      <c r="D136" s="80">
        <v>1</v>
      </c>
      <c r="E136" s="80">
        <v>1</v>
      </c>
      <c r="F136" s="2">
        <v>3.8</v>
      </c>
      <c r="G136" s="2">
        <v>2.73</v>
      </c>
      <c r="H136" s="2"/>
      <c r="I136" s="2">
        <f t="shared" si="24"/>
        <v>10.373999999999999</v>
      </c>
      <c r="J136" s="80"/>
    </row>
    <row r="137" spans="1:10" ht="24.95" customHeight="1">
      <c r="A137" s="80"/>
      <c r="B137" s="81" t="s">
        <v>989</v>
      </c>
      <c r="C137" s="80">
        <v>1</v>
      </c>
      <c r="D137" s="80">
        <v>1</v>
      </c>
      <c r="E137" s="80">
        <v>1</v>
      </c>
      <c r="F137" s="2">
        <v>3.47</v>
      </c>
      <c r="G137" s="2">
        <v>2.73</v>
      </c>
      <c r="H137" s="2"/>
      <c r="I137" s="2">
        <f t="shared" si="24"/>
        <v>9.4731000000000005</v>
      </c>
      <c r="J137" s="80"/>
    </row>
    <row r="138" spans="1:10" ht="24.95" customHeight="1">
      <c r="A138" s="80"/>
      <c r="B138" s="81" t="s">
        <v>978</v>
      </c>
      <c r="C138" s="80">
        <v>1</v>
      </c>
      <c r="D138" s="80">
        <v>1</v>
      </c>
      <c r="E138" s="80">
        <v>1</v>
      </c>
      <c r="F138" s="2">
        <v>2.4</v>
      </c>
      <c r="G138" s="2">
        <v>3.93</v>
      </c>
      <c r="H138" s="2"/>
      <c r="I138" s="2">
        <f t="shared" si="24"/>
        <v>9.4320000000000004</v>
      </c>
      <c r="J138" s="80"/>
    </row>
    <row r="139" spans="1:10" ht="24.95" customHeight="1">
      <c r="A139" s="80"/>
      <c r="B139" s="81" t="s">
        <v>982</v>
      </c>
      <c r="C139" s="80">
        <v>1</v>
      </c>
      <c r="D139" s="80">
        <v>1</v>
      </c>
      <c r="E139" s="80">
        <v>1</v>
      </c>
      <c r="F139" s="2">
        <v>3.47</v>
      </c>
      <c r="G139" s="2">
        <v>3</v>
      </c>
      <c r="H139" s="2"/>
      <c r="I139" s="2">
        <f t="shared" si="24"/>
        <v>10.41</v>
      </c>
      <c r="J139" s="80"/>
    </row>
    <row r="140" spans="1:10" ht="24.95" customHeight="1">
      <c r="A140" s="80"/>
      <c r="B140" s="45"/>
      <c r="C140" s="80"/>
      <c r="D140" s="80"/>
      <c r="E140" s="80"/>
      <c r="F140" s="2"/>
      <c r="G140" s="2"/>
      <c r="H140" s="2" t="s">
        <v>3</v>
      </c>
      <c r="I140" s="2">
        <f>SUM(I122:I139)</f>
        <v>139.67129999999997</v>
      </c>
      <c r="J140" s="80"/>
    </row>
    <row r="141" spans="1:10" ht="24.95" customHeight="1">
      <c r="A141" s="80"/>
      <c r="B141" s="45"/>
      <c r="C141" s="80"/>
      <c r="D141" s="80"/>
      <c r="E141" s="80"/>
      <c r="F141" s="2"/>
      <c r="G141" s="2"/>
      <c r="H141" s="2" t="s">
        <v>4</v>
      </c>
      <c r="I141" s="2">
        <f>CEILING(I140,0.1)</f>
        <v>139.70000000000002</v>
      </c>
      <c r="J141" s="80" t="s">
        <v>980</v>
      </c>
    </row>
    <row r="142" spans="1:10" ht="59.25" customHeight="1">
      <c r="A142" s="80">
        <v>11</v>
      </c>
      <c r="B142" s="44" t="s">
        <v>1046</v>
      </c>
      <c r="C142" s="80"/>
      <c r="D142" s="80"/>
      <c r="E142" s="80"/>
      <c r="F142" s="2"/>
      <c r="G142" s="2"/>
      <c r="H142" s="2"/>
      <c r="I142" s="2"/>
      <c r="J142" s="80"/>
    </row>
    <row r="143" spans="1:10" ht="24.95" customHeight="1">
      <c r="A143" s="80"/>
      <c r="B143" s="45" t="s">
        <v>1051</v>
      </c>
      <c r="C143" s="80">
        <v>1</v>
      </c>
      <c r="D143" s="80">
        <v>2</v>
      </c>
      <c r="E143" s="80">
        <v>1</v>
      </c>
      <c r="F143" s="2">
        <v>1.96</v>
      </c>
      <c r="G143" s="2">
        <v>0.3</v>
      </c>
      <c r="H143" s="2"/>
      <c r="I143" s="2">
        <f t="shared" ref="I143:I144" si="25">PRODUCT(C143:H143)</f>
        <v>1.1759999999999999</v>
      </c>
      <c r="J143" s="80"/>
    </row>
    <row r="144" spans="1:10" ht="24.95" customHeight="1">
      <c r="A144" s="80"/>
      <c r="B144" s="45"/>
      <c r="C144" s="80">
        <v>1</v>
      </c>
      <c r="D144" s="80">
        <v>3</v>
      </c>
      <c r="E144" s="80">
        <v>1</v>
      </c>
      <c r="F144" s="2">
        <v>1.96</v>
      </c>
      <c r="G144" s="2"/>
      <c r="H144" s="2">
        <v>0.15</v>
      </c>
      <c r="I144" s="2">
        <f t="shared" si="25"/>
        <v>0.88200000000000001</v>
      </c>
      <c r="J144" s="80"/>
    </row>
    <row r="145" spans="1:10" ht="24.95" customHeight="1">
      <c r="A145" s="80"/>
      <c r="B145" s="45" t="s">
        <v>1052</v>
      </c>
      <c r="C145" s="80">
        <v>1</v>
      </c>
      <c r="D145" s="80">
        <v>2</v>
      </c>
      <c r="E145" s="80">
        <v>1</v>
      </c>
      <c r="F145" s="2">
        <v>1.46</v>
      </c>
      <c r="G145" s="2">
        <v>0.3</v>
      </c>
      <c r="H145" s="2"/>
      <c r="I145" s="2">
        <f t="shared" ref="I145:I146" si="26">PRODUCT(C145:H145)</f>
        <v>0.876</v>
      </c>
      <c r="J145" s="80"/>
    </row>
    <row r="146" spans="1:10" ht="24.95" customHeight="1">
      <c r="A146" s="80"/>
      <c r="B146" s="45"/>
      <c r="C146" s="80">
        <v>1</v>
      </c>
      <c r="D146" s="80">
        <v>3</v>
      </c>
      <c r="E146" s="80">
        <v>1</v>
      </c>
      <c r="F146" s="2">
        <v>1.46</v>
      </c>
      <c r="G146" s="2"/>
      <c r="H146" s="2">
        <v>0.15</v>
      </c>
      <c r="I146" s="2">
        <f t="shared" si="26"/>
        <v>0.65699999999999992</v>
      </c>
      <c r="J146" s="80"/>
    </row>
    <row r="147" spans="1:10" ht="24.95" customHeight="1">
      <c r="A147" s="80"/>
      <c r="B147" s="45"/>
      <c r="C147" s="80"/>
      <c r="D147" s="80"/>
      <c r="E147" s="80"/>
      <c r="F147" s="2"/>
      <c r="G147" s="2"/>
      <c r="H147" s="2" t="s">
        <v>3</v>
      </c>
      <c r="I147" s="2">
        <f>SUM(I143:I146)</f>
        <v>3.5909999999999997</v>
      </c>
      <c r="J147" s="80"/>
    </row>
    <row r="148" spans="1:10" ht="24.95" customHeight="1">
      <c r="A148" s="80"/>
      <c r="B148" s="45"/>
      <c r="C148" s="80"/>
      <c r="D148" s="80"/>
      <c r="E148" s="80"/>
      <c r="F148" s="2"/>
      <c r="G148" s="2"/>
      <c r="H148" s="2" t="s">
        <v>4</v>
      </c>
      <c r="I148" s="2">
        <f>CEILING(I147,0.1)</f>
        <v>3.6</v>
      </c>
      <c r="J148" s="80" t="s">
        <v>980</v>
      </c>
    </row>
    <row r="149" spans="1:10" ht="52.5" customHeight="1">
      <c r="A149" s="80">
        <v>12</v>
      </c>
      <c r="B149" s="44" t="s">
        <v>1406</v>
      </c>
      <c r="C149" s="80"/>
      <c r="D149" s="80"/>
      <c r="E149" s="80"/>
      <c r="F149" s="2"/>
      <c r="G149" s="2"/>
      <c r="H149" s="2"/>
      <c r="I149" s="2"/>
      <c r="J149" s="80"/>
    </row>
    <row r="150" spans="1:10" ht="24.95" customHeight="1">
      <c r="A150" s="80"/>
      <c r="B150" s="45" t="s">
        <v>1407</v>
      </c>
      <c r="C150" s="80">
        <v>1</v>
      </c>
      <c r="D150" s="80">
        <v>1</v>
      </c>
      <c r="E150" s="80">
        <v>1</v>
      </c>
      <c r="F150" s="2">
        <v>2.4</v>
      </c>
      <c r="G150" s="2">
        <v>4.62</v>
      </c>
      <c r="H150" s="2"/>
      <c r="I150" s="2">
        <f t="shared" ref="I150" si="27">PRODUCT(C150:H150)</f>
        <v>11.087999999999999</v>
      </c>
      <c r="J150" s="80"/>
    </row>
    <row r="151" spans="1:10" ht="24.95" customHeight="1">
      <c r="A151" s="80"/>
      <c r="B151" s="45" t="s">
        <v>1408</v>
      </c>
      <c r="C151" s="80">
        <v>1</v>
      </c>
      <c r="D151" s="80">
        <v>1</v>
      </c>
      <c r="E151" s="80">
        <v>1</v>
      </c>
      <c r="F151" s="2">
        <v>1.1200000000000001</v>
      </c>
      <c r="G151" s="2">
        <v>1.32</v>
      </c>
      <c r="H151" s="2"/>
      <c r="I151" s="2">
        <f>-PRODUCT(C151:H151)</f>
        <v>-1.4784000000000002</v>
      </c>
      <c r="J151" s="80"/>
    </row>
    <row r="152" spans="1:10" ht="24.95" customHeight="1">
      <c r="A152" s="80"/>
      <c r="B152" s="45"/>
      <c r="C152" s="80"/>
      <c r="D152" s="80"/>
      <c r="E152" s="80"/>
      <c r="F152" s="2"/>
      <c r="G152" s="2"/>
      <c r="H152" s="2" t="s">
        <v>3</v>
      </c>
      <c r="I152" s="2">
        <f>SUM(I150:I151)</f>
        <v>9.6095999999999986</v>
      </c>
      <c r="J152" s="80"/>
    </row>
    <row r="153" spans="1:10" ht="24.95" customHeight="1">
      <c r="A153" s="80"/>
      <c r="B153" s="45"/>
      <c r="C153" s="80"/>
      <c r="D153" s="80"/>
      <c r="E153" s="80"/>
      <c r="F153" s="2"/>
      <c r="G153" s="2"/>
      <c r="H153" s="2" t="s">
        <v>4</v>
      </c>
      <c r="I153" s="2">
        <f>CEILING(I152,0.1)</f>
        <v>9.7000000000000011</v>
      </c>
      <c r="J153" s="80" t="s">
        <v>980</v>
      </c>
    </row>
    <row r="154" spans="1:10" ht="45.75" customHeight="1">
      <c r="A154" s="80">
        <v>13</v>
      </c>
      <c r="B154" s="44" t="s">
        <v>1329</v>
      </c>
      <c r="C154" s="80"/>
      <c r="D154" s="80"/>
      <c r="E154" s="80"/>
      <c r="F154" s="2"/>
      <c r="G154" s="2"/>
      <c r="H154" s="2"/>
      <c r="I154" s="2"/>
      <c r="J154" s="80"/>
    </row>
    <row r="155" spans="1:10" ht="24.95" customHeight="1">
      <c r="A155" s="80"/>
      <c r="B155" s="83" t="s">
        <v>961</v>
      </c>
      <c r="C155" s="80"/>
      <c r="D155" s="80"/>
      <c r="E155" s="80"/>
      <c r="F155" s="2"/>
      <c r="G155" s="2"/>
      <c r="H155" s="2"/>
      <c r="I155" s="2"/>
      <c r="J155" s="80"/>
    </row>
    <row r="156" spans="1:10" ht="24.95" customHeight="1">
      <c r="A156" s="80"/>
      <c r="B156" s="81" t="s">
        <v>962</v>
      </c>
      <c r="C156" s="80">
        <v>1</v>
      </c>
      <c r="D156" s="80">
        <v>1</v>
      </c>
      <c r="E156" s="80">
        <v>1</v>
      </c>
      <c r="F156" s="2">
        <v>3.47</v>
      </c>
      <c r="G156" s="2">
        <v>5.6</v>
      </c>
      <c r="H156" s="2"/>
      <c r="I156" s="2">
        <f>PRODUCT(C156:H156)</f>
        <v>19.431999999999999</v>
      </c>
      <c r="J156" s="80"/>
    </row>
    <row r="157" spans="1:10" ht="24.95" customHeight="1">
      <c r="A157" s="80"/>
      <c r="B157" s="81" t="s">
        <v>963</v>
      </c>
      <c r="C157" s="80">
        <v>1</v>
      </c>
      <c r="D157" s="80">
        <v>1</v>
      </c>
      <c r="E157" s="80">
        <v>1</v>
      </c>
      <c r="F157" s="2">
        <v>2.4</v>
      </c>
      <c r="G157" s="2">
        <v>2.77</v>
      </c>
      <c r="H157" s="2"/>
      <c r="I157" s="2">
        <f t="shared" ref="I157:I192" si="28">PRODUCT(C157:H157)</f>
        <v>6.6479999999999997</v>
      </c>
      <c r="J157" s="80"/>
    </row>
    <row r="158" spans="1:10" ht="24.95" customHeight="1">
      <c r="A158" s="80"/>
      <c r="B158" s="81" t="s">
        <v>964</v>
      </c>
      <c r="C158" s="80">
        <v>1</v>
      </c>
      <c r="D158" s="80">
        <v>1</v>
      </c>
      <c r="E158" s="80">
        <v>1</v>
      </c>
      <c r="F158" s="2">
        <v>2.4</v>
      </c>
      <c r="G158" s="2">
        <v>2.77</v>
      </c>
      <c r="H158" s="2"/>
      <c r="I158" s="2">
        <f t="shared" si="28"/>
        <v>6.6479999999999997</v>
      </c>
      <c r="J158" s="80"/>
    </row>
    <row r="159" spans="1:10" ht="24.95" customHeight="1">
      <c r="A159" s="80"/>
      <c r="B159" s="81" t="s">
        <v>14</v>
      </c>
      <c r="C159" s="80">
        <v>1</v>
      </c>
      <c r="D159" s="80">
        <v>1</v>
      </c>
      <c r="E159" s="80">
        <v>1</v>
      </c>
      <c r="F159" s="2">
        <v>2.4</v>
      </c>
      <c r="G159" s="2">
        <v>3</v>
      </c>
      <c r="H159" s="2"/>
      <c r="I159" s="2">
        <f t="shared" si="28"/>
        <v>7.1999999999999993</v>
      </c>
      <c r="J159" s="80"/>
    </row>
    <row r="160" spans="1:10" ht="24.95" customHeight="1">
      <c r="A160" s="80"/>
      <c r="B160" s="81" t="s">
        <v>965</v>
      </c>
      <c r="C160" s="80">
        <v>1</v>
      </c>
      <c r="D160" s="80">
        <v>1</v>
      </c>
      <c r="E160" s="80">
        <v>1</v>
      </c>
      <c r="F160" s="2">
        <v>2.16</v>
      </c>
      <c r="G160" s="2">
        <v>1.86</v>
      </c>
      <c r="H160" s="2"/>
      <c r="I160" s="2">
        <f t="shared" si="28"/>
        <v>4.0176000000000007</v>
      </c>
      <c r="J160" s="80"/>
    </row>
    <row r="161" spans="1:10" ht="24.95" customHeight="1">
      <c r="A161" s="80"/>
      <c r="B161" s="81" t="s">
        <v>17</v>
      </c>
      <c r="C161" s="80">
        <v>1</v>
      </c>
      <c r="D161" s="80">
        <v>1</v>
      </c>
      <c r="E161" s="80">
        <v>1</v>
      </c>
      <c r="F161" s="2">
        <v>1.2</v>
      </c>
      <c r="G161" s="2">
        <v>1.86</v>
      </c>
      <c r="H161" s="2"/>
      <c r="I161" s="2">
        <f t="shared" si="28"/>
        <v>2.2320000000000002</v>
      </c>
      <c r="J161" s="80"/>
    </row>
    <row r="162" spans="1:10" ht="24.95" customHeight="1">
      <c r="A162" s="80"/>
      <c r="B162" s="81" t="s">
        <v>966</v>
      </c>
      <c r="C162" s="80">
        <v>1</v>
      </c>
      <c r="D162" s="80">
        <v>1</v>
      </c>
      <c r="E162" s="80">
        <v>1</v>
      </c>
      <c r="F162" s="2">
        <v>2.4</v>
      </c>
      <c r="G162" s="2">
        <v>4.62</v>
      </c>
      <c r="H162" s="2"/>
      <c r="I162" s="2">
        <f t="shared" si="28"/>
        <v>11.087999999999999</v>
      </c>
      <c r="J162" s="80"/>
    </row>
    <row r="163" spans="1:10" ht="24.95" customHeight="1">
      <c r="A163" s="80"/>
      <c r="B163" s="81" t="s">
        <v>967</v>
      </c>
      <c r="C163" s="80">
        <v>1</v>
      </c>
      <c r="D163" s="80">
        <v>1</v>
      </c>
      <c r="E163" s="80">
        <v>1</v>
      </c>
      <c r="F163" s="2">
        <v>2.7</v>
      </c>
      <c r="G163" s="2">
        <v>2.73</v>
      </c>
      <c r="H163" s="2"/>
      <c r="I163" s="2">
        <f t="shared" si="28"/>
        <v>7.3710000000000004</v>
      </c>
      <c r="J163" s="80"/>
    </row>
    <row r="164" spans="1:10" ht="24.95" customHeight="1">
      <c r="A164" s="80"/>
      <c r="B164" s="81" t="s">
        <v>968</v>
      </c>
      <c r="C164" s="80">
        <v>1</v>
      </c>
      <c r="D164" s="80">
        <v>1</v>
      </c>
      <c r="E164" s="80">
        <v>1</v>
      </c>
      <c r="F164" s="2">
        <v>1.1200000000000001</v>
      </c>
      <c r="G164" s="2">
        <v>1.4</v>
      </c>
      <c r="H164" s="2"/>
      <c r="I164" s="2">
        <f t="shared" si="28"/>
        <v>1.5680000000000001</v>
      </c>
      <c r="J164" s="80"/>
    </row>
    <row r="165" spans="1:10" ht="24.95" customHeight="1">
      <c r="A165" s="80"/>
      <c r="B165" s="81" t="s">
        <v>22</v>
      </c>
      <c r="C165" s="80">
        <v>1</v>
      </c>
      <c r="D165" s="80">
        <v>1</v>
      </c>
      <c r="E165" s="80">
        <v>1</v>
      </c>
      <c r="F165" s="2">
        <v>1</v>
      </c>
      <c r="G165" s="2">
        <v>1.38</v>
      </c>
      <c r="H165" s="2"/>
      <c r="I165" s="2">
        <f t="shared" si="28"/>
        <v>1.38</v>
      </c>
      <c r="J165" s="80"/>
    </row>
    <row r="166" spans="1:10" ht="24.95" customHeight="1">
      <c r="A166" s="80"/>
      <c r="B166" s="81" t="s">
        <v>969</v>
      </c>
      <c r="C166" s="80">
        <v>1</v>
      </c>
      <c r="D166" s="80">
        <v>1</v>
      </c>
      <c r="E166" s="80">
        <v>1</v>
      </c>
      <c r="F166" s="2">
        <v>8.84</v>
      </c>
      <c r="G166" s="2">
        <v>1.2</v>
      </c>
      <c r="H166" s="2"/>
      <c r="I166" s="2">
        <f t="shared" si="28"/>
        <v>10.607999999999999</v>
      </c>
      <c r="J166" s="80"/>
    </row>
    <row r="167" spans="1:10" ht="24.95" customHeight="1">
      <c r="A167" s="80"/>
      <c r="B167" s="81"/>
      <c r="C167" s="80">
        <v>1</v>
      </c>
      <c r="D167" s="80">
        <v>1</v>
      </c>
      <c r="E167" s="80">
        <v>1</v>
      </c>
      <c r="F167" s="2">
        <v>2.96</v>
      </c>
      <c r="G167" s="2">
        <v>1.23</v>
      </c>
      <c r="H167" s="2"/>
      <c r="I167" s="2">
        <f t="shared" si="28"/>
        <v>3.6408</v>
      </c>
      <c r="J167" s="80"/>
    </row>
    <row r="168" spans="1:10" ht="24.95" customHeight="1">
      <c r="A168" s="80"/>
      <c r="B168" s="81" t="s">
        <v>970</v>
      </c>
      <c r="C168" s="80">
        <v>1</v>
      </c>
      <c r="D168" s="80">
        <v>1</v>
      </c>
      <c r="E168" s="80">
        <v>1</v>
      </c>
      <c r="F168" s="2">
        <v>15.5</v>
      </c>
      <c r="G168" s="2">
        <v>1.5</v>
      </c>
      <c r="H168" s="2"/>
      <c r="I168" s="2">
        <f t="shared" si="28"/>
        <v>23.25</v>
      </c>
      <c r="J168" s="80"/>
    </row>
    <row r="169" spans="1:10" ht="24.95" customHeight="1">
      <c r="A169" s="80"/>
      <c r="B169" s="81" t="s">
        <v>971</v>
      </c>
      <c r="C169" s="80">
        <v>1</v>
      </c>
      <c r="D169" s="80">
        <v>1</v>
      </c>
      <c r="E169" s="80">
        <v>1</v>
      </c>
      <c r="F169" s="2">
        <v>2.4</v>
      </c>
      <c r="G169" s="2">
        <v>2.12</v>
      </c>
      <c r="H169" s="2"/>
      <c r="I169" s="2">
        <f t="shared" si="28"/>
        <v>5.0880000000000001</v>
      </c>
      <c r="J169" s="80"/>
    </row>
    <row r="170" spans="1:10" ht="24.95" customHeight="1">
      <c r="A170" s="80"/>
      <c r="B170" s="81"/>
      <c r="C170" s="80">
        <v>1</v>
      </c>
      <c r="D170" s="80">
        <v>1</v>
      </c>
      <c r="E170" s="80">
        <v>1</v>
      </c>
      <c r="F170" s="2">
        <v>1.2</v>
      </c>
      <c r="G170" s="2">
        <v>0.75</v>
      </c>
      <c r="H170" s="2"/>
      <c r="I170" s="2">
        <f t="shared" si="28"/>
        <v>0.89999999999999991</v>
      </c>
      <c r="J170" s="80"/>
    </row>
    <row r="171" spans="1:10" ht="24.95" customHeight="1">
      <c r="A171" s="80"/>
      <c r="B171" s="81" t="s">
        <v>972</v>
      </c>
      <c r="C171" s="80">
        <v>1</v>
      </c>
      <c r="D171" s="80">
        <v>1</v>
      </c>
      <c r="E171" s="80">
        <v>1</v>
      </c>
      <c r="F171" s="2">
        <v>1.2</v>
      </c>
      <c r="G171" s="2">
        <v>2.99</v>
      </c>
      <c r="H171" s="2"/>
      <c r="I171" s="2">
        <f t="shared" si="28"/>
        <v>3.5880000000000001</v>
      </c>
      <c r="J171" s="80"/>
    </row>
    <row r="172" spans="1:10" ht="24.95" customHeight="1">
      <c r="A172" s="80"/>
      <c r="B172" s="81"/>
      <c r="C172" s="80">
        <v>1</v>
      </c>
      <c r="D172" s="80">
        <v>1</v>
      </c>
      <c r="E172" s="80">
        <v>1</v>
      </c>
      <c r="F172" s="2">
        <v>1.2</v>
      </c>
      <c r="G172" s="2">
        <v>2.4</v>
      </c>
      <c r="H172" s="2"/>
      <c r="I172" s="2">
        <f t="shared" si="28"/>
        <v>2.88</v>
      </c>
      <c r="J172" s="80"/>
    </row>
    <row r="173" spans="1:10" ht="24.95" customHeight="1">
      <c r="A173" s="80"/>
      <c r="B173" s="81" t="s">
        <v>973</v>
      </c>
      <c r="C173" s="80">
        <v>1</v>
      </c>
      <c r="D173" s="80">
        <v>1</v>
      </c>
      <c r="E173" s="80">
        <v>1</v>
      </c>
      <c r="F173" s="2">
        <v>2.86</v>
      </c>
      <c r="G173" s="2">
        <v>1</v>
      </c>
      <c r="H173" s="2"/>
      <c r="I173" s="2">
        <f t="shared" si="28"/>
        <v>2.86</v>
      </c>
      <c r="J173" s="80"/>
    </row>
    <row r="174" spans="1:10" ht="24.95" customHeight="1">
      <c r="A174" s="80"/>
      <c r="B174" s="81" t="s">
        <v>981</v>
      </c>
      <c r="C174" s="80">
        <v>1</v>
      </c>
      <c r="D174" s="80">
        <v>2</v>
      </c>
      <c r="E174" s="80">
        <v>1</v>
      </c>
      <c r="F174" s="2">
        <v>2.4</v>
      </c>
      <c r="G174" s="2"/>
      <c r="H174" s="2">
        <v>0.25</v>
      </c>
      <c r="I174" s="2">
        <f t="shared" ref="I174" si="29">PRODUCT(C174:H174)</f>
        <v>1.2</v>
      </c>
      <c r="J174" s="80"/>
    </row>
    <row r="175" spans="1:10" ht="24.95" customHeight="1">
      <c r="A175" s="80"/>
      <c r="B175" s="81"/>
      <c r="C175" s="80">
        <v>1</v>
      </c>
      <c r="D175" s="80">
        <v>2</v>
      </c>
      <c r="E175" s="80">
        <v>2</v>
      </c>
      <c r="F175" s="2">
        <v>1</v>
      </c>
      <c r="G175" s="2"/>
      <c r="H175" s="2">
        <v>0.25</v>
      </c>
      <c r="I175" s="2">
        <f t="shared" ref="I175" si="30">PRODUCT(C175:H175)</f>
        <v>1</v>
      </c>
      <c r="J175" s="80"/>
    </row>
    <row r="176" spans="1:10" ht="24.95" customHeight="1">
      <c r="A176" s="80"/>
      <c r="B176" s="84" t="s">
        <v>974</v>
      </c>
      <c r="C176" s="80"/>
      <c r="D176" s="80"/>
      <c r="E176" s="80"/>
      <c r="F176" s="2"/>
      <c r="G176" s="2"/>
      <c r="H176" s="2"/>
      <c r="I176" s="2"/>
      <c r="J176" s="80"/>
    </row>
    <row r="177" spans="1:10" ht="24.95" customHeight="1">
      <c r="A177" s="80"/>
      <c r="B177" s="81" t="s">
        <v>975</v>
      </c>
      <c r="C177" s="80">
        <v>1</v>
      </c>
      <c r="D177" s="80">
        <v>1</v>
      </c>
      <c r="E177" s="80">
        <v>1</v>
      </c>
      <c r="F177" s="2">
        <v>2.4</v>
      </c>
      <c r="G177" s="2">
        <v>1</v>
      </c>
      <c r="H177" s="2"/>
      <c r="I177" s="2">
        <f t="shared" si="28"/>
        <v>2.4</v>
      </c>
      <c r="J177" s="80"/>
    </row>
    <row r="178" spans="1:10" ht="24.95" customHeight="1">
      <c r="A178" s="80"/>
      <c r="B178" s="81" t="s">
        <v>976</v>
      </c>
      <c r="C178" s="80">
        <v>1</v>
      </c>
      <c r="D178" s="80">
        <v>1</v>
      </c>
      <c r="E178" s="80">
        <v>1</v>
      </c>
      <c r="F178" s="2">
        <v>2.4</v>
      </c>
      <c r="G178" s="2">
        <v>4.62</v>
      </c>
      <c r="H178" s="2"/>
      <c r="I178" s="2">
        <f t="shared" si="28"/>
        <v>11.087999999999999</v>
      </c>
      <c r="J178" s="80"/>
    </row>
    <row r="179" spans="1:10" ht="24.95" customHeight="1">
      <c r="A179" s="80"/>
      <c r="B179" s="81" t="s">
        <v>969</v>
      </c>
      <c r="C179" s="80">
        <v>1</v>
      </c>
      <c r="D179" s="80">
        <v>1</v>
      </c>
      <c r="E179" s="80">
        <v>1</v>
      </c>
      <c r="F179" s="2">
        <v>8.84</v>
      </c>
      <c r="G179" s="2">
        <v>1.2</v>
      </c>
      <c r="H179" s="2"/>
      <c r="I179" s="2">
        <f t="shared" si="28"/>
        <v>10.607999999999999</v>
      </c>
      <c r="J179" s="80"/>
    </row>
    <row r="180" spans="1:10" ht="24.95" customHeight="1">
      <c r="A180" s="80"/>
      <c r="B180" s="81"/>
      <c r="C180" s="80">
        <v>1</v>
      </c>
      <c r="D180" s="80">
        <v>1</v>
      </c>
      <c r="E180" s="80">
        <v>1</v>
      </c>
      <c r="F180" s="2">
        <v>2.96</v>
      </c>
      <c r="G180" s="2">
        <v>1.23</v>
      </c>
      <c r="H180" s="2"/>
      <c r="I180" s="2">
        <f t="shared" si="28"/>
        <v>3.6408</v>
      </c>
      <c r="J180" s="80"/>
    </row>
    <row r="181" spans="1:10" ht="24.95" customHeight="1">
      <c r="A181" s="80"/>
      <c r="B181" s="81" t="s">
        <v>970</v>
      </c>
      <c r="C181" s="80">
        <v>1</v>
      </c>
      <c r="D181" s="80">
        <v>1</v>
      </c>
      <c r="E181" s="80">
        <v>1</v>
      </c>
      <c r="F181" s="2">
        <v>15.5</v>
      </c>
      <c r="G181" s="2">
        <v>1.5</v>
      </c>
      <c r="H181" s="2"/>
      <c r="I181" s="2">
        <f t="shared" si="28"/>
        <v>23.25</v>
      </c>
      <c r="J181" s="80"/>
    </row>
    <row r="182" spans="1:10" ht="24.95" customHeight="1">
      <c r="A182" s="80"/>
      <c r="B182" s="81" t="s">
        <v>977</v>
      </c>
      <c r="C182" s="80">
        <v>1</v>
      </c>
      <c r="D182" s="80">
        <v>1</v>
      </c>
      <c r="E182" s="80">
        <v>1</v>
      </c>
      <c r="F182" s="2">
        <v>11.36</v>
      </c>
      <c r="G182" s="2">
        <v>1.5</v>
      </c>
      <c r="H182" s="2"/>
      <c r="I182" s="2">
        <f t="shared" si="28"/>
        <v>17.04</v>
      </c>
      <c r="J182" s="80"/>
    </row>
    <row r="183" spans="1:10" ht="24.95" customHeight="1">
      <c r="A183" s="80"/>
      <c r="B183" s="81" t="s">
        <v>988</v>
      </c>
      <c r="C183" s="80">
        <v>1</v>
      </c>
      <c r="D183" s="80">
        <v>1</v>
      </c>
      <c r="E183" s="80">
        <v>1</v>
      </c>
      <c r="F183" s="2">
        <v>3.8</v>
      </c>
      <c r="G183" s="2">
        <v>2.73</v>
      </c>
      <c r="H183" s="2"/>
      <c r="I183" s="2">
        <f t="shared" si="28"/>
        <v>10.373999999999999</v>
      </c>
      <c r="J183" s="80"/>
    </row>
    <row r="184" spans="1:10" ht="24.95" customHeight="1">
      <c r="A184" s="80"/>
      <c r="B184" s="81" t="s">
        <v>989</v>
      </c>
      <c r="C184" s="80">
        <v>1</v>
      </c>
      <c r="D184" s="80">
        <v>1</v>
      </c>
      <c r="E184" s="80">
        <v>1</v>
      </c>
      <c r="F184" s="2">
        <v>3.47</v>
      </c>
      <c r="G184" s="2">
        <v>2.73</v>
      </c>
      <c r="H184" s="2"/>
      <c r="I184" s="2">
        <f t="shared" si="28"/>
        <v>9.4731000000000005</v>
      </c>
      <c r="J184" s="80"/>
    </row>
    <row r="185" spans="1:10" ht="24.95" customHeight="1">
      <c r="A185" s="80"/>
      <c r="B185" s="81" t="s">
        <v>978</v>
      </c>
      <c r="C185" s="80">
        <v>1</v>
      </c>
      <c r="D185" s="80">
        <v>1</v>
      </c>
      <c r="E185" s="80">
        <v>1</v>
      </c>
      <c r="F185" s="2">
        <v>2.4</v>
      </c>
      <c r="G185" s="2">
        <v>3.93</v>
      </c>
      <c r="H185" s="2"/>
      <c r="I185" s="2">
        <f t="shared" si="28"/>
        <v>9.4320000000000004</v>
      </c>
      <c r="J185" s="80"/>
    </row>
    <row r="186" spans="1:10" ht="24.95" customHeight="1">
      <c r="A186" s="80"/>
      <c r="B186" s="81" t="s">
        <v>966</v>
      </c>
      <c r="C186" s="80">
        <v>1</v>
      </c>
      <c r="D186" s="80">
        <v>1</v>
      </c>
      <c r="E186" s="80">
        <v>1</v>
      </c>
      <c r="F186" s="2">
        <v>2.4</v>
      </c>
      <c r="G186" s="2">
        <v>3</v>
      </c>
      <c r="H186" s="2"/>
      <c r="I186" s="2">
        <f t="shared" si="28"/>
        <v>7.1999999999999993</v>
      </c>
      <c r="J186" s="80"/>
    </row>
    <row r="187" spans="1:10" ht="24.95" customHeight="1">
      <c r="A187" s="80"/>
      <c r="B187" s="81" t="s">
        <v>982</v>
      </c>
      <c r="C187" s="80">
        <v>1</v>
      </c>
      <c r="D187" s="80">
        <v>1</v>
      </c>
      <c r="E187" s="80">
        <v>1</v>
      </c>
      <c r="F187" s="2">
        <v>3.47</v>
      </c>
      <c r="G187" s="2">
        <v>3</v>
      </c>
      <c r="H187" s="2"/>
      <c r="I187" s="2">
        <f t="shared" si="28"/>
        <v>10.41</v>
      </c>
      <c r="J187" s="80"/>
    </row>
    <row r="188" spans="1:10" ht="24.95" customHeight="1">
      <c r="A188" s="80"/>
      <c r="B188" s="81" t="s">
        <v>17</v>
      </c>
      <c r="C188" s="80">
        <v>1</v>
      </c>
      <c r="D188" s="80">
        <v>2</v>
      </c>
      <c r="E188" s="80">
        <v>1</v>
      </c>
      <c r="F188" s="2">
        <v>1.1399999999999999</v>
      </c>
      <c r="G188" s="2">
        <v>1.2</v>
      </c>
      <c r="H188" s="2"/>
      <c r="I188" s="2">
        <f t="shared" si="28"/>
        <v>2.7359999999999998</v>
      </c>
      <c r="J188" s="80"/>
    </row>
    <row r="189" spans="1:10" ht="24.95" customHeight="1">
      <c r="A189" s="80"/>
      <c r="B189" s="81" t="s">
        <v>968</v>
      </c>
      <c r="C189" s="80">
        <v>1</v>
      </c>
      <c r="D189" s="80">
        <v>2</v>
      </c>
      <c r="E189" s="80">
        <v>1</v>
      </c>
      <c r="F189" s="2">
        <v>1.1399999999999999</v>
      </c>
      <c r="G189" s="2">
        <v>1.57</v>
      </c>
      <c r="H189" s="2"/>
      <c r="I189" s="2">
        <f t="shared" ref="I189" si="31">PRODUCT(C189:H189)</f>
        <v>3.5795999999999997</v>
      </c>
      <c r="J189" s="80"/>
    </row>
    <row r="190" spans="1:10" ht="24.95" customHeight="1">
      <c r="A190" s="80"/>
      <c r="B190" s="81" t="s">
        <v>972</v>
      </c>
      <c r="C190" s="80">
        <v>1</v>
      </c>
      <c r="D190" s="80">
        <v>1</v>
      </c>
      <c r="E190" s="80">
        <v>1</v>
      </c>
      <c r="F190" s="2">
        <v>1.2</v>
      </c>
      <c r="G190" s="2">
        <v>1.34</v>
      </c>
      <c r="H190" s="2"/>
      <c r="I190" s="2">
        <f t="shared" si="28"/>
        <v>1.6080000000000001</v>
      </c>
      <c r="J190" s="80"/>
    </row>
    <row r="191" spans="1:10" ht="24.95" customHeight="1">
      <c r="A191" s="80"/>
      <c r="B191" s="81" t="s">
        <v>979</v>
      </c>
      <c r="C191" s="80">
        <v>1</v>
      </c>
      <c r="D191" s="80">
        <v>1</v>
      </c>
      <c r="E191" s="80">
        <v>1</v>
      </c>
      <c r="F191" s="2">
        <v>2.4</v>
      </c>
      <c r="G191" s="2">
        <v>1</v>
      </c>
      <c r="H191" s="2"/>
      <c r="I191" s="2">
        <f t="shared" ref="I191" si="32">PRODUCT(C191:H191)</f>
        <v>2.4</v>
      </c>
      <c r="J191" s="80"/>
    </row>
    <row r="192" spans="1:10" ht="24.95" customHeight="1">
      <c r="A192" s="80"/>
      <c r="B192" s="81" t="s">
        <v>990</v>
      </c>
      <c r="C192" s="80">
        <v>1</v>
      </c>
      <c r="D192" s="80">
        <v>1</v>
      </c>
      <c r="E192" s="80">
        <v>1</v>
      </c>
      <c r="F192" s="2">
        <v>2.4</v>
      </c>
      <c r="G192" s="2">
        <v>5.82</v>
      </c>
      <c r="H192" s="2"/>
      <c r="I192" s="2">
        <f t="shared" si="28"/>
        <v>13.968</v>
      </c>
      <c r="J192" s="80"/>
    </row>
    <row r="193" spans="1:10" ht="24.95" customHeight="1">
      <c r="A193" s="80"/>
      <c r="B193" s="81"/>
      <c r="C193" s="80"/>
      <c r="D193" s="80"/>
      <c r="E193" s="80"/>
      <c r="F193" s="2"/>
      <c r="G193" s="2"/>
      <c r="H193" s="2" t="s">
        <v>3</v>
      </c>
      <c r="I193" s="2">
        <f>SUM(I156:I192)</f>
        <v>261.80689999999998</v>
      </c>
      <c r="J193" s="80"/>
    </row>
    <row r="194" spans="1:10" ht="24.95" customHeight="1">
      <c r="A194" s="80"/>
      <c r="B194" s="45"/>
      <c r="C194" s="80"/>
      <c r="D194" s="80"/>
      <c r="E194" s="80"/>
      <c r="F194" s="2"/>
      <c r="G194" s="2"/>
      <c r="H194" s="2" t="s">
        <v>4</v>
      </c>
      <c r="I194" s="2">
        <f>CEILING(I193,0.1)</f>
        <v>261.90000000000003</v>
      </c>
      <c r="J194" s="80" t="s">
        <v>980</v>
      </c>
    </row>
    <row r="195" spans="1:10" ht="66.75" customHeight="1">
      <c r="A195" s="85">
        <v>14</v>
      </c>
      <c r="B195" s="44" t="s">
        <v>956</v>
      </c>
      <c r="C195" s="81"/>
      <c r="D195" s="81"/>
      <c r="E195" s="81"/>
      <c r="F195" s="86"/>
      <c r="G195" s="86"/>
      <c r="H195" s="86"/>
      <c r="I195" s="86"/>
      <c r="J195" s="81"/>
    </row>
    <row r="196" spans="1:10" ht="24.95" customHeight="1">
      <c r="A196" s="77"/>
      <c r="B196" s="87" t="s">
        <v>23</v>
      </c>
      <c r="C196" s="81"/>
      <c r="D196" s="81"/>
      <c r="E196" s="81"/>
      <c r="F196" s="86"/>
      <c r="G196" s="86"/>
      <c r="H196" s="86"/>
      <c r="I196" s="86"/>
      <c r="J196" s="81"/>
    </row>
    <row r="197" spans="1:10" ht="24.95" customHeight="1">
      <c r="A197" s="77"/>
      <c r="B197" s="45" t="s">
        <v>12</v>
      </c>
      <c r="C197" s="80">
        <v>1</v>
      </c>
      <c r="D197" s="80">
        <v>1</v>
      </c>
      <c r="E197" s="80">
        <v>1</v>
      </c>
      <c r="F197" s="2">
        <v>10.34</v>
      </c>
      <c r="G197" s="2"/>
      <c r="H197" s="2">
        <v>3.08</v>
      </c>
      <c r="I197" s="2">
        <f>PRODUCT(C197:H197)</f>
        <v>31.847200000000001</v>
      </c>
      <c r="J197" s="81"/>
    </row>
    <row r="198" spans="1:10" ht="24.95" customHeight="1">
      <c r="A198" s="77"/>
      <c r="B198" s="45" t="s">
        <v>955</v>
      </c>
      <c r="C198" s="80">
        <v>1</v>
      </c>
      <c r="D198" s="80">
        <v>2</v>
      </c>
      <c r="E198" s="80">
        <v>1</v>
      </c>
      <c r="F198" s="2">
        <v>0.45</v>
      </c>
      <c r="G198" s="2"/>
      <c r="H198" s="2">
        <v>2.1</v>
      </c>
      <c r="I198" s="2">
        <f>PRODUCT(C198:H198)</f>
        <v>1.8900000000000001</v>
      </c>
      <c r="J198" s="81"/>
    </row>
    <row r="199" spans="1:10" ht="24.95" customHeight="1">
      <c r="A199" s="77"/>
      <c r="B199" s="45" t="s">
        <v>996</v>
      </c>
      <c r="C199" s="80">
        <v>1</v>
      </c>
      <c r="D199" s="80">
        <v>4</v>
      </c>
      <c r="E199" s="80">
        <v>2</v>
      </c>
      <c r="F199" s="2">
        <v>1</v>
      </c>
      <c r="G199" s="2">
        <v>0.45</v>
      </c>
      <c r="H199" s="2"/>
      <c r="I199" s="2">
        <f>PRODUCT(C199:H199)</f>
        <v>3.6</v>
      </c>
      <c r="J199" s="81"/>
    </row>
    <row r="200" spans="1:10" ht="24.95" customHeight="1">
      <c r="A200" s="77"/>
      <c r="B200" s="45" t="s">
        <v>957</v>
      </c>
      <c r="C200" s="80">
        <v>1</v>
      </c>
      <c r="D200" s="80">
        <v>2</v>
      </c>
      <c r="E200" s="80">
        <v>1</v>
      </c>
      <c r="F200" s="2">
        <v>2.4</v>
      </c>
      <c r="G200" s="2">
        <v>0.6</v>
      </c>
      <c r="H200" s="2"/>
      <c r="I200" s="2">
        <f>PRODUCT(C200:H200)</f>
        <v>2.88</v>
      </c>
      <c r="J200" s="81"/>
    </row>
    <row r="201" spans="1:10" ht="24.95" customHeight="1">
      <c r="A201" s="77"/>
      <c r="B201" s="45" t="s">
        <v>958</v>
      </c>
      <c r="C201" s="80">
        <v>1</v>
      </c>
      <c r="D201" s="80">
        <v>1</v>
      </c>
      <c r="E201" s="80">
        <v>1</v>
      </c>
      <c r="F201" s="2">
        <v>1</v>
      </c>
      <c r="G201" s="2"/>
      <c r="H201" s="2">
        <v>2.1</v>
      </c>
      <c r="I201" s="2">
        <f>-PRODUCT(C201:H201)</f>
        <v>-2.1</v>
      </c>
      <c r="J201" s="81"/>
    </row>
    <row r="202" spans="1:10" ht="24.95" customHeight="1">
      <c r="A202" s="77"/>
      <c r="B202" s="45" t="s">
        <v>960</v>
      </c>
      <c r="C202" s="80">
        <v>1</v>
      </c>
      <c r="D202" s="80">
        <v>2</v>
      </c>
      <c r="E202" s="80">
        <v>1</v>
      </c>
      <c r="F202" s="2">
        <v>1.35</v>
      </c>
      <c r="G202" s="2"/>
      <c r="H202" s="2">
        <v>1.35</v>
      </c>
      <c r="I202" s="2">
        <f>-PRODUCT(C202:H202)</f>
        <v>-3.6450000000000005</v>
      </c>
      <c r="J202" s="81"/>
    </row>
    <row r="203" spans="1:10" ht="24.95" customHeight="1">
      <c r="A203" s="77"/>
      <c r="B203" s="45" t="s">
        <v>991</v>
      </c>
      <c r="C203" s="80">
        <v>1</v>
      </c>
      <c r="D203" s="80">
        <v>1</v>
      </c>
      <c r="E203" s="80">
        <v>1</v>
      </c>
      <c r="F203" s="2">
        <v>5.2</v>
      </c>
      <c r="G203" s="2">
        <v>0.09</v>
      </c>
      <c r="H203" s="2"/>
      <c r="I203" s="2">
        <f>PRODUCT(C203:H203)</f>
        <v>0.46799999999999997</v>
      </c>
      <c r="J203" s="81"/>
    </row>
    <row r="204" spans="1:10" ht="24.95" customHeight="1">
      <c r="A204" s="77"/>
      <c r="B204" s="45" t="s">
        <v>993</v>
      </c>
      <c r="C204" s="80">
        <v>1</v>
      </c>
      <c r="D204" s="80">
        <v>2</v>
      </c>
      <c r="E204" s="80">
        <v>1</v>
      </c>
      <c r="F204" s="2">
        <v>5.4</v>
      </c>
      <c r="G204" s="2">
        <v>0.09</v>
      </c>
      <c r="H204" s="2"/>
      <c r="I204" s="2">
        <f>PRODUCT(C204:H204)</f>
        <v>0.97199999999999998</v>
      </c>
      <c r="J204" s="81"/>
    </row>
    <row r="205" spans="1:10" ht="24.95" customHeight="1">
      <c r="A205" s="77"/>
      <c r="B205" s="44" t="s">
        <v>13</v>
      </c>
      <c r="C205" s="80">
        <v>1</v>
      </c>
      <c r="D205" s="80">
        <v>1</v>
      </c>
      <c r="E205" s="80">
        <v>1</v>
      </c>
      <c r="F205" s="2">
        <v>10.34</v>
      </c>
      <c r="G205" s="2"/>
      <c r="H205" s="2">
        <v>3.08</v>
      </c>
      <c r="I205" s="2">
        <f t="shared" ref="I205:I265" si="33">PRODUCT(C205:H205)</f>
        <v>31.847200000000001</v>
      </c>
      <c r="J205" s="81"/>
    </row>
    <row r="206" spans="1:10" ht="24.95" customHeight="1">
      <c r="A206" s="77"/>
      <c r="B206" s="45" t="s">
        <v>955</v>
      </c>
      <c r="C206" s="80">
        <v>1</v>
      </c>
      <c r="D206" s="80">
        <v>2</v>
      </c>
      <c r="E206" s="80">
        <v>1</v>
      </c>
      <c r="F206" s="2">
        <v>0.45</v>
      </c>
      <c r="G206" s="2"/>
      <c r="H206" s="2">
        <v>2.1</v>
      </c>
      <c r="I206" s="2">
        <f>PRODUCT(C206:H206)</f>
        <v>1.8900000000000001</v>
      </c>
      <c r="J206" s="81"/>
    </row>
    <row r="207" spans="1:10" ht="24.95" customHeight="1">
      <c r="A207" s="77"/>
      <c r="B207" s="45" t="s">
        <v>996</v>
      </c>
      <c r="C207" s="80">
        <v>1</v>
      </c>
      <c r="D207" s="80">
        <v>4</v>
      </c>
      <c r="E207" s="80">
        <v>2</v>
      </c>
      <c r="F207" s="2">
        <v>1</v>
      </c>
      <c r="G207" s="2">
        <v>0.45</v>
      </c>
      <c r="H207" s="2"/>
      <c r="I207" s="2">
        <f>PRODUCT(C207:H207)</f>
        <v>3.6</v>
      </c>
      <c r="J207" s="81"/>
    </row>
    <row r="208" spans="1:10" ht="24.95" customHeight="1">
      <c r="A208" s="77"/>
      <c r="B208" s="45" t="s">
        <v>957</v>
      </c>
      <c r="C208" s="80">
        <v>1</v>
      </c>
      <c r="D208" s="80">
        <v>2</v>
      </c>
      <c r="E208" s="80">
        <v>1</v>
      </c>
      <c r="F208" s="2">
        <v>2.4</v>
      </c>
      <c r="G208" s="2">
        <v>0.6</v>
      </c>
      <c r="H208" s="2"/>
      <c r="I208" s="2">
        <f>PRODUCT(C208:H208)</f>
        <v>2.88</v>
      </c>
      <c r="J208" s="81"/>
    </row>
    <row r="209" spans="1:10" ht="24.95" customHeight="1">
      <c r="A209" s="77"/>
      <c r="B209" s="45" t="s">
        <v>958</v>
      </c>
      <c r="C209" s="80">
        <v>1</v>
      </c>
      <c r="D209" s="80">
        <v>1</v>
      </c>
      <c r="E209" s="80">
        <v>1</v>
      </c>
      <c r="F209" s="2">
        <v>1</v>
      </c>
      <c r="G209" s="2"/>
      <c r="H209" s="2">
        <v>2.1</v>
      </c>
      <c r="I209" s="2">
        <f>-PRODUCT(C209:H209)</f>
        <v>-2.1</v>
      </c>
      <c r="J209" s="81"/>
    </row>
    <row r="210" spans="1:10" ht="24.95" customHeight="1">
      <c r="A210" s="77"/>
      <c r="B210" s="45" t="s">
        <v>960</v>
      </c>
      <c r="C210" s="80">
        <v>1</v>
      </c>
      <c r="D210" s="80">
        <v>1</v>
      </c>
      <c r="E210" s="80">
        <v>1</v>
      </c>
      <c r="F210" s="2">
        <v>1.35</v>
      </c>
      <c r="G210" s="2"/>
      <c r="H210" s="2">
        <v>1.35</v>
      </c>
      <c r="I210" s="2">
        <f>-PRODUCT(C210:H210)</f>
        <v>-1.8225000000000002</v>
      </c>
      <c r="J210" s="81"/>
    </row>
    <row r="211" spans="1:10" ht="24.95" customHeight="1">
      <c r="A211" s="77"/>
      <c r="B211" s="45" t="s">
        <v>991</v>
      </c>
      <c r="C211" s="80">
        <v>1</v>
      </c>
      <c r="D211" s="80">
        <v>1</v>
      </c>
      <c r="E211" s="80">
        <v>1</v>
      </c>
      <c r="F211" s="2">
        <v>5.2</v>
      </c>
      <c r="G211" s="2">
        <v>0.09</v>
      </c>
      <c r="H211" s="2"/>
      <c r="I211" s="2">
        <f>PRODUCT(C211:H211)</f>
        <v>0.46799999999999997</v>
      </c>
      <c r="J211" s="81"/>
    </row>
    <row r="212" spans="1:10" ht="24.95" customHeight="1">
      <c r="A212" s="77"/>
      <c r="B212" s="45" t="s">
        <v>993</v>
      </c>
      <c r="C212" s="80">
        <v>1</v>
      </c>
      <c r="D212" s="80">
        <v>1</v>
      </c>
      <c r="E212" s="80">
        <v>1</v>
      </c>
      <c r="F212" s="2">
        <v>5.4</v>
      </c>
      <c r="G212" s="2">
        <v>0.09</v>
      </c>
      <c r="H212" s="2"/>
      <c r="I212" s="2">
        <f>PRODUCT(C212:H212)</f>
        <v>0.48599999999999999</v>
      </c>
      <c r="J212" s="81"/>
    </row>
    <row r="213" spans="1:10" ht="24.95" customHeight="1">
      <c r="A213" s="77"/>
      <c r="B213" s="45" t="s">
        <v>14</v>
      </c>
      <c r="C213" s="80">
        <v>1</v>
      </c>
      <c r="D213" s="80">
        <v>1</v>
      </c>
      <c r="E213" s="80">
        <v>1</v>
      </c>
      <c r="F213" s="2">
        <v>10.8</v>
      </c>
      <c r="G213" s="2"/>
      <c r="H213" s="2">
        <v>3.08</v>
      </c>
      <c r="I213" s="2">
        <f t="shared" si="33"/>
        <v>33.264000000000003</v>
      </c>
      <c r="J213" s="81"/>
    </row>
    <row r="214" spans="1:10" ht="24.95" customHeight="1">
      <c r="A214" s="77"/>
      <c r="B214" s="45" t="s">
        <v>955</v>
      </c>
      <c r="C214" s="80">
        <v>1</v>
      </c>
      <c r="D214" s="80">
        <v>4</v>
      </c>
      <c r="E214" s="80">
        <v>1</v>
      </c>
      <c r="F214" s="2">
        <v>0.45</v>
      </c>
      <c r="G214" s="2"/>
      <c r="H214" s="2">
        <v>2.1</v>
      </c>
      <c r="I214" s="2">
        <f>PRODUCT(C214:H214)</f>
        <v>3.7800000000000002</v>
      </c>
      <c r="J214" s="81"/>
    </row>
    <row r="215" spans="1:10" ht="24.95" customHeight="1">
      <c r="A215" s="77"/>
      <c r="B215" s="45" t="s">
        <v>996</v>
      </c>
      <c r="C215" s="80">
        <v>4</v>
      </c>
      <c r="D215" s="80">
        <v>2</v>
      </c>
      <c r="E215" s="80">
        <v>2</v>
      </c>
      <c r="F215" s="2">
        <v>1</v>
      </c>
      <c r="G215" s="2">
        <v>0.45</v>
      </c>
      <c r="H215" s="2"/>
      <c r="I215" s="2">
        <f>PRODUCT(C215:H215)</f>
        <v>7.2</v>
      </c>
      <c r="J215" s="81"/>
    </row>
    <row r="216" spans="1:10" ht="24.95" customHeight="1">
      <c r="A216" s="77"/>
      <c r="B216" s="45" t="s">
        <v>957</v>
      </c>
      <c r="C216" s="80">
        <v>1</v>
      </c>
      <c r="D216" s="80">
        <v>2</v>
      </c>
      <c r="E216" s="80">
        <v>1</v>
      </c>
      <c r="F216" s="2">
        <v>3</v>
      </c>
      <c r="G216" s="2">
        <v>0.6</v>
      </c>
      <c r="H216" s="2"/>
      <c r="I216" s="2">
        <f>PRODUCT(C216:H216)</f>
        <v>3.5999999999999996</v>
      </c>
      <c r="J216" s="81"/>
    </row>
    <row r="217" spans="1:10" ht="24.95" customHeight="1">
      <c r="A217" s="77"/>
      <c r="B217" s="45" t="s">
        <v>958</v>
      </c>
      <c r="C217" s="80">
        <v>1</v>
      </c>
      <c r="D217" s="80">
        <v>1</v>
      </c>
      <c r="E217" s="80">
        <v>1</v>
      </c>
      <c r="F217" s="2">
        <v>1</v>
      </c>
      <c r="G217" s="2"/>
      <c r="H217" s="2">
        <v>2.1</v>
      </c>
      <c r="I217" s="2">
        <f t="shared" ref="I217:I218" si="34">-PRODUCT(C217:H217)</f>
        <v>-2.1</v>
      </c>
      <c r="J217" s="81"/>
    </row>
    <row r="218" spans="1:10" ht="24.95" customHeight="1">
      <c r="A218" s="77"/>
      <c r="B218" s="45" t="s">
        <v>994</v>
      </c>
      <c r="C218" s="80">
        <v>1</v>
      </c>
      <c r="D218" s="80">
        <v>2</v>
      </c>
      <c r="E218" s="80">
        <v>1</v>
      </c>
      <c r="F218" s="2">
        <v>1.35</v>
      </c>
      <c r="G218" s="2"/>
      <c r="H218" s="2">
        <v>0.6</v>
      </c>
      <c r="I218" s="2">
        <f t="shared" si="34"/>
        <v>-1.62</v>
      </c>
      <c r="J218" s="81"/>
    </row>
    <row r="219" spans="1:10" ht="24.95" customHeight="1">
      <c r="A219" s="77"/>
      <c r="B219" s="45" t="s">
        <v>991</v>
      </c>
      <c r="C219" s="80">
        <v>1</v>
      </c>
      <c r="D219" s="80">
        <v>1</v>
      </c>
      <c r="E219" s="80">
        <v>1</v>
      </c>
      <c r="F219" s="2">
        <v>5.2</v>
      </c>
      <c r="G219" s="2">
        <v>0.09</v>
      </c>
      <c r="H219" s="2"/>
      <c r="I219" s="2">
        <f>PRODUCT(C219:H219)</f>
        <v>0.46799999999999997</v>
      </c>
      <c r="J219" s="81"/>
    </row>
    <row r="220" spans="1:10" ht="24.95" customHeight="1">
      <c r="A220" s="77"/>
      <c r="B220" s="45" t="s">
        <v>995</v>
      </c>
      <c r="C220" s="80">
        <v>1</v>
      </c>
      <c r="D220" s="80">
        <v>2</v>
      </c>
      <c r="E220" s="80">
        <v>1</v>
      </c>
      <c r="F220" s="2">
        <v>3.9</v>
      </c>
      <c r="G220" s="2">
        <v>0.09</v>
      </c>
      <c r="H220" s="2"/>
      <c r="I220" s="2">
        <f>PRODUCT(C220:H220)</f>
        <v>0.70199999999999996</v>
      </c>
      <c r="J220" s="81"/>
    </row>
    <row r="221" spans="1:10" ht="24.95" customHeight="1">
      <c r="A221" s="77"/>
      <c r="B221" s="45" t="s">
        <v>15</v>
      </c>
      <c r="C221" s="80">
        <v>1</v>
      </c>
      <c r="D221" s="80">
        <v>1</v>
      </c>
      <c r="E221" s="80">
        <v>1</v>
      </c>
      <c r="F221" s="2">
        <v>8.02</v>
      </c>
      <c r="G221" s="2"/>
      <c r="H221" s="2">
        <v>3.08</v>
      </c>
      <c r="I221" s="2">
        <f t="shared" si="33"/>
        <v>24.701599999999999</v>
      </c>
      <c r="J221" s="81"/>
    </row>
    <row r="222" spans="1:10" ht="24.95" customHeight="1">
      <c r="A222" s="77"/>
      <c r="B222" s="45" t="s">
        <v>955</v>
      </c>
      <c r="C222" s="80">
        <v>3</v>
      </c>
      <c r="D222" s="80">
        <v>2</v>
      </c>
      <c r="E222" s="80">
        <v>2</v>
      </c>
      <c r="F222" s="2">
        <v>0.45</v>
      </c>
      <c r="G222" s="2"/>
      <c r="H222" s="2">
        <v>2.1</v>
      </c>
      <c r="I222" s="2">
        <f>PRODUCT(C222:H222)</f>
        <v>11.340000000000002</v>
      </c>
      <c r="J222" s="81"/>
    </row>
    <row r="223" spans="1:10" ht="24.95" customHeight="1">
      <c r="A223" s="77"/>
      <c r="B223" s="45" t="s">
        <v>996</v>
      </c>
      <c r="C223" s="80">
        <v>4</v>
      </c>
      <c r="D223" s="80">
        <v>2</v>
      </c>
      <c r="E223" s="80">
        <v>8</v>
      </c>
      <c r="F223" s="2">
        <v>0.38</v>
      </c>
      <c r="G223" s="2">
        <v>0.45</v>
      </c>
      <c r="H223" s="2"/>
      <c r="I223" s="2">
        <f>PRODUCT(C223:H223)</f>
        <v>10.944000000000001</v>
      </c>
      <c r="J223" s="81"/>
    </row>
    <row r="224" spans="1:10" ht="24.95" customHeight="1">
      <c r="A224" s="77"/>
      <c r="B224" s="45" t="s">
        <v>957</v>
      </c>
      <c r="C224" s="80">
        <v>1</v>
      </c>
      <c r="D224" s="80">
        <v>2</v>
      </c>
      <c r="E224" s="80">
        <v>2</v>
      </c>
      <c r="F224" s="2">
        <v>1.86</v>
      </c>
      <c r="G224" s="2">
        <v>0.6</v>
      </c>
      <c r="H224" s="2"/>
      <c r="I224" s="2">
        <f>PRODUCT(C224:H224)</f>
        <v>4.4640000000000004</v>
      </c>
      <c r="J224" s="81"/>
    </row>
    <row r="225" spans="1:10" ht="24.95" customHeight="1">
      <c r="A225" s="77"/>
      <c r="B225" s="45" t="s">
        <v>958</v>
      </c>
      <c r="C225" s="80">
        <v>1</v>
      </c>
      <c r="D225" s="80">
        <v>1</v>
      </c>
      <c r="E225" s="80">
        <v>1</v>
      </c>
      <c r="F225" s="2">
        <v>1</v>
      </c>
      <c r="G225" s="2"/>
      <c r="H225" s="2">
        <v>2.1</v>
      </c>
      <c r="I225" s="2">
        <f t="shared" ref="I225:I226" si="35">-PRODUCT(C225:H225)</f>
        <v>-2.1</v>
      </c>
      <c r="J225" s="81"/>
    </row>
    <row r="226" spans="1:10" ht="24.95" customHeight="1">
      <c r="A226" s="77"/>
      <c r="B226" s="45" t="s">
        <v>994</v>
      </c>
      <c r="C226" s="80">
        <v>1</v>
      </c>
      <c r="D226" s="80">
        <v>1</v>
      </c>
      <c r="E226" s="80">
        <v>1</v>
      </c>
      <c r="F226" s="2">
        <v>1.35</v>
      </c>
      <c r="G226" s="2"/>
      <c r="H226" s="2">
        <v>0.6</v>
      </c>
      <c r="I226" s="2">
        <f t="shared" si="35"/>
        <v>-0.81</v>
      </c>
      <c r="J226" s="81"/>
    </row>
    <row r="227" spans="1:10" ht="24.95" customHeight="1">
      <c r="A227" s="77"/>
      <c r="B227" s="45" t="s">
        <v>991</v>
      </c>
      <c r="C227" s="80">
        <v>1</v>
      </c>
      <c r="D227" s="80">
        <v>1</v>
      </c>
      <c r="E227" s="80">
        <v>1</v>
      </c>
      <c r="F227" s="2">
        <v>5.2</v>
      </c>
      <c r="G227" s="2">
        <v>0.09</v>
      </c>
      <c r="H227" s="2"/>
      <c r="I227" s="2">
        <f>PRODUCT(C227:H227)</f>
        <v>0.46799999999999997</v>
      </c>
      <c r="J227" s="81"/>
    </row>
    <row r="228" spans="1:10" ht="24.95" customHeight="1">
      <c r="A228" s="77"/>
      <c r="B228" s="45" t="s">
        <v>995</v>
      </c>
      <c r="C228" s="80">
        <v>1</v>
      </c>
      <c r="D228" s="80">
        <v>1</v>
      </c>
      <c r="E228" s="80">
        <v>1</v>
      </c>
      <c r="F228" s="2">
        <v>3.9</v>
      </c>
      <c r="G228" s="2">
        <v>0.09</v>
      </c>
      <c r="H228" s="2"/>
      <c r="I228" s="2">
        <f>PRODUCT(C228:H228)</f>
        <v>0.35099999999999998</v>
      </c>
      <c r="J228" s="81"/>
    </row>
    <row r="229" spans="1:10" ht="24.95" customHeight="1">
      <c r="A229" s="77"/>
      <c r="B229" s="44" t="s">
        <v>17</v>
      </c>
      <c r="C229" s="80">
        <v>1</v>
      </c>
      <c r="D229" s="80">
        <v>1</v>
      </c>
      <c r="E229" s="80">
        <v>1</v>
      </c>
      <c r="F229" s="2">
        <v>6.12</v>
      </c>
      <c r="G229" s="2"/>
      <c r="H229" s="2">
        <v>1.58</v>
      </c>
      <c r="I229" s="2">
        <f t="shared" ref="I229" si="36">PRODUCT(C229:H229)</f>
        <v>9.6696000000000009</v>
      </c>
      <c r="J229" s="81"/>
    </row>
    <row r="230" spans="1:10" ht="24.95" customHeight="1">
      <c r="A230" s="77"/>
      <c r="B230" s="45" t="s">
        <v>998</v>
      </c>
      <c r="C230" s="80">
        <v>1</v>
      </c>
      <c r="D230" s="80">
        <v>1</v>
      </c>
      <c r="E230" s="80">
        <v>1</v>
      </c>
      <c r="F230" s="2">
        <v>0.9</v>
      </c>
      <c r="G230" s="2"/>
      <c r="H230" s="2">
        <v>2.1</v>
      </c>
      <c r="I230" s="2">
        <f t="shared" ref="I230:I231" si="37">-PRODUCT(C230:H230)</f>
        <v>-1.8900000000000001</v>
      </c>
      <c r="J230" s="81"/>
    </row>
    <row r="231" spans="1:10" ht="24.95" customHeight="1">
      <c r="A231" s="77"/>
      <c r="B231" s="45" t="s">
        <v>999</v>
      </c>
      <c r="C231" s="80">
        <v>1</v>
      </c>
      <c r="D231" s="80">
        <v>1</v>
      </c>
      <c r="E231" s="80">
        <v>1</v>
      </c>
      <c r="F231" s="2">
        <v>0.9</v>
      </c>
      <c r="G231" s="2"/>
      <c r="H231" s="2">
        <v>0.6</v>
      </c>
      <c r="I231" s="2">
        <f t="shared" si="37"/>
        <v>-0.54</v>
      </c>
      <c r="J231" s="81"/>
    </row>
    <row r="232" spans="1:10" ht="24.95" customHeight="1">
      <c r="A232" s="77"/>
      <c r="B232" s="45" t="s">
        <v>1001</v>
      </c>
      <c r="C232" s="80">
        <v>1</v>
      </c>
      <c r="D232" s="80">
        <v>1</v>
      </c>
      <c r="E232" s="80">
        <v>1</v>
      </c>
      <c r="F232" s="2">
        <v>5.0999999999999996</v>
      </c>
      <c r="G232" s="2">
        <v>0.09</v>
      </c>
      <c r="H232" s="2"/>
      <c r="I232" s="2">
        <f>PRODUCT(C232:H232)</f>
        <v>0.45899999999999996</v>
      </c>
      <c r="J232" s="81"/>
    </row>
    <row r="233" spans="1:10" ht="24.95" customHeight="1">
      <c r="A233" s="77"/>
      <c r="B233" s="45" t="s">
        <v>995</v>
      </c>
      <c r="C233" s="80">
        <v>1</v>
      </c>
      <c r="D233" s="80">
        <v>1</v>
      </c>
      <c r="E233" s="80">
        <v>1</v>
      </c>
      <c r="F233" s="2">
        <v>3</v>
      </c>
      <c r="G233" s="2">
        <v>0.09</v>
      </c>
      <c r="H233" s="2"/>
      <c r="I233" s="2">
        <f>PRODUCT(C233:H233)</f>
        <v>0.27</v>
      </c>
      <c r="J233" s="81"/>
    </row>
    <row r="234" spans="1:10" ht="24.95" customHeight="1">
      <c r="A234" s="77"/>
      <c r="B234" s="45" t="s">
        <v>16</v>
      </c>
      <c r="C234" s="80">
        <v>1</v>
      </c>
      <c r="D234" s="80">
        <v>1</v>
      </c>
      <c r="E234" s="80">
        <v>1</v>
      </c>
      <c r="F234" s="2">
        <v>18.14</v>
      </c>
      <c r="G234" s="2"/>
      <c r="H234" s="2">
        <v>3.08</v>
      </c>
      <c r="I234" s="2">
        <f t="shared" ref="I234" si="38">PRODUCT(C234:H234)</f>
        <v>55.871200000000002</v>
      </c>
      <c r="J234" s="81"/>
    </row>
    <row r="235" spans="1:10" ht="24.95" customHeight="1">
      <c r="A235" s="77"/>
      <c r="B235" s="45" t="s">
        <v>997</v>
      </c>
      <c r="C235" s="80">
        <v>1</v>
      </c>
      <c r="D235" s="80">
        <v>1</v>
      </c>
      <c r="E235" s="80">
        <v>1</v>
      </c>
      <c r="F235" s="2">
        <v>1.5</v>
      </c>
      <c r="G235" s="2"/>
      <c r="H235" s="2">
        <v>2.1</v>
      </c>
      <c r="I235" s="2">
        <f t="shared" ref="I235:I236" si="39">-PRODUCT(C235:H235)</f>
        <v>-3.1500000000000004</v>
      </c>
      <c r="J235" s="81"/>
    </row>
    <row r="236" spans="1:10" ht="24.95" customHeight="1">
      <c r="A236" s="77"/>
      <c r="B236" s="45" t="s">
        <v>958</v>
      </c>
      <c r="C236" s="80">
        <v>1</v>
      </c>
      <c r="D236" s="80">
        <v>5</v>
      </c>
      <c r="E236" s="80">
        <v>1</v>
      </c>
      <c r="F236" s="2">
        <v>1</v>
      </c>
      <c r="G236" s="2"/>
      <c r="H236" s="2">
        <v>2.1</v>
      </c>
      <c r="I236" s="2">
        <f t="shared" si="39"/>
        <v>-10.5</v>
      </c>
      <c r="J236" s="81"/>
    </row>
    <row r="237" spans="1:10" ht="24.95" customHeight="1">
      <c r="A237" s="77"/>
      <c r="B237" s="45" t="s">
        <v>959</v>
      </c>
      <c r="C237" s="80">
        <v>1</v>
      </c>
      <c r="D237" s="80">
        <v>1</v>
      </c>
      <c r="E237" s="80">
        <v>1</v>
      </c>
      <c r="F237" s="2">
        <v>1</v>
      </c>
      <c r="G237" s="2"/>
      <c r="H237" s="2">
        <v>2.1</v>
      </c>
      <c r="I237" s="2">
        <f t="shared" ref="I237:I238" si="40">-PRODUCT(C237:H237)</f>
        <v>-2.1</v>
      </c>
      <c r="J237" s="81"/>
    </row>
    <row r="238" spans="1:10" ht="24.95" customHeight="1">
      <c r="A238" s="77"/>
      <c r="B238" s="45" t="s">
        <v>998</v>
      </c>
      <c r="C238" s="80">
        <v>1</v>
      </c>
      <c r="D238" s="80">
        <v>1</v>
      </c>
      <c r="E238" s="80">
        <v>1</v>
      </c>
      <c r="F238" s="2">
        <v>0.9</v>
      </c>
      <c r="G238" s="2"/>
      <c r="H238" s="2">
        <v>2.1</v>
      </c>
      <c r="I238" s="2">
        <f t="shared" si="40"/>
        <v>-1.8900000000000001</v>
      </c>
      <c r="J238" s="81"/>
    </row>
    <row r="239" spans="1:10" ht="24.95" customHeight="1">
      <c r="A239" s="77"/>
      <c r="B239" s="45" t="s">
        <v>960</v>
      </c>
      <c r="C239" s="80">
        <v>1</v>
      </c>
      <c r="D239" s="80">
        <v>1</v>
      </c>
      <c r="E239" s="80">
        <v>1</v>
      </c>
      <c r="F239" s="2">
        <v>1.35</v>
      </c>
      <c r="G239" s="2"/>
      <c r="H239" s="2">
        <v>1.35</v>
      </c>
      <c r="I239" s="2">
        <f>-PRODUCT(C239:H239)</f>
        <v>-1.8225000000000002</v>
      </c>
      <c r="J239" s="81"/>
    </row>
    <row r="240" spans="1:10" ht="24.95" customHeight="1">
      <c r="A240" s="77"/>
      <c r="B240" s="45" t="s">
        <v>1000</v>
      </c>
      <c r="C240" s="80">
        <v>1</v>
      </c>
      <c r="D240" s="80">
        <v>1</v>
      </c>
      <c r="E240" s="80">
        <v>1</v>
      </c>
      <c r="F240" s="2">
        <v>5.7</v>
      </c>
      <c r="G240" s="2">
        <v>0.15</v>
      </c>
      <c r="H240" s="2"/>
      <c r="I240" s="2">
        <f>PRODUCT(C240:H240)</f>
        <v>0.85499999999999998</v>
      </c>
      <c r="J240" s="81"/>
    </row>
    <row r="241" spans="1:10" ht="24.95" customHeight="1">
      <c r="A241" s="77"/>
      <c r="B241" s="45" t="s">
        <v>993</v>
      </c>
      <c r="C241" s="80">
        <v>1</v>
      </c>
      <c r="D241" s="80">
        <v>1</v>
      </c>
      <c r="E241" s="80">
        <v>1</v>
      </c>
      <c r="F241" s="2">
        <v>5.4</v>
      </c>
      <c r="G241" s="2">
        <v>0.09</v>
      </c>
      <c r="H241" s="2"/>
      <c r="I241" s="2">
        <f>PRODUCT(C241:H241)</f>
        <v>0.48599999999999999</v>
      </c>
      <c r="J241" s="81"/>
    </row>
    <row r="242" spans="1:10" ht="24.95" customHeight="1">
      <c r="A242" s="77"/>
      <c r="B242" s="45" t="s">
        <v>46</v>
      </c>
      <c r="C242" s="80">
        <v>1</v>
      </c>
      <c r="D242" s="80">
        <v>1</v>
      </c>
      <c r="E242" s="80">
        <v>1</v>
      </c>
      <c r="F242" s="2">
        <v>14.04</v>
      </c>
      <c r="G242" s="2"/>
      <c r="H242" s="2">
        <v>3.08</v>
      </c>
      <c r="I242" s="2">
        <f t="shared" ref="I242" si="41">PRODUCT(C242:H242)</f>
        <v>43.243200000000002</v>
      </c>
      <c r="J242" s="81"/>
    </row>
    <row r="243" spans="1:10" ht="24.95" customHeight="1">
      <c r="A243" s="77"/>
      <c r="B243" s="45" t="s">
        <v>959</v>
      </c>
      <c r="C243" s="80">
        <v>1</v>
      </c>
      <c r="D243" s="80">
        <v>1</v>
      </c>
      <c r="E243" s="80">
        <v>1</v>
      </c>
      <c r="F243" s="2">
        <v>1</v>
      </c>
      <c r="G243" s="2"/>
      <c r="H243" s="2">
        <v>2.1</v>
      </c>
      <c r="I243" s="2">
        <f t="shared" ref="I243:I244" si="42">-PRODUCT(C243:H243)</f>
        <v>-2.1</v>
      </c>
      <c r="J243" s="81"/>
    </row>
    <row r="244" spans="1:10" ht="24.95" customHeight="1">
      <c r="A244" s="77"/>
      <c r="B244" s="45" t="s">
        <v>1002</v>
      </c>
      <c r="C244" s="80">
        <v>1</v>
      </c>
      <c r="D244" s="80">
        <v>1</v>
      </c>
      <c r="E244" s="80">
        <v>1</v>
      </c>
      <c r="F244" s="2">
        <v>0.9</v>
      </c>
      <c r="G244" s="2"/>
      <c r="H244" s="2">
        <v>0.6</v>
      </c>
      <c r="I244" s="2">
        <f t="shared" si="42"/>
        <v>-0.54</v>
      </c>
      <c r="J244" s="81"/>
    </row>
    <row r="245" spans="1:10" ht="24.95" customHeight="1">
      <c r="A245" s="77"/>
      <c r="B245" s="45" t="s">
        <v>992</v>
      </c>
      <c r="C245" s="80">
        <v>1</v>
      </c>
      <c r="D245" s="80">
        <v>1</v>
      </c>
      <c r="E245" s="80">
        <v>1</v>
      </c>
      <c r="F245" s="2">
        <v>5.2</v>
      </c>
      <c r="G245" s="2">
        <v>0.23</v>
      </c>
      <c r="H245" s="2"/>
      <c r="I245" s="2">
        <f>PRODUCT(C245:H245)</f>
        <v>1.1960000000000002</v>
      </c>
      <c r="J245" s="81"/>
    </row>
    <row r="246" spans="1:10" ht="24.95" customHeight="1">
      <c r="A246" s="77"/>
      <c r="B246" s="45" t="s">
        <v>1003</v>
      </c>
      <c r="C246" s="80">
        <v>1</v>
      </c>
      <c r="D246" s="80">
        <v>1</v>
      </c>
      <c r="E246" s="80">
        <v>1</v>
      </c>
      <c r="F246" s="2">
        <v>3</v>
      </c>
      <c r="G246" s="2">
        <v>0.09</v>
      </c>
      <c r="H246" s="2"/>
      <c r="I246" s="2">
        <f>PRODUCT(C246:H246)</f>
        <v>0.27</v>
      </c>
      <c r="J246" s="81"/>
    </row>
    <row r="247" spans="1:10" ht="24.95" customHeight="1">
      <c r="A247" s="77"/>
      <c r="B247" s="45" t="s">
        <v>1004</v>
      </c>
      <c r="C247" s="80">
        <v>1</v>
      </c>
      <c r="D247" s="80">
        <v>2</v>
      </c>
      <c r="E247" s="80">
        <v>1</v>
      </c>
      <c r="F247" s="2">
        <v>2.44</v>
      </c>
      <c r="G247" s="2"/>
      <c r="H247" s="2">
        <v>1</v>
      </c>
      <c r="I247" s="2">
        <f t="shared" si="33"/>
        <v>4.88</v>
      </c>
      <c r="J247" s="81"/>
    </row>
    <row r="248" spans="1:10" ht="24.95" customHeight="1">
      <c r="A248" s="77"/>
      <c r="B248" s="45" t="s">
        <v>1005</v>
      </c>
      <c r="C248" s="80">
        <v>1</v>
      </c>
      <c r="D248" s="80">
        <v>1</v>
      </c>
      <c r="E248" s="80">
        <v>1</v>
      </c>
      <c r="F248" s="2">
        <v>2.44</v>
      </c>
      <c r="G248" s="2">
        <v>0.12</v>
      </c>
      <c r="H248" s="2"/>
      <c r="I248" s="2">
        <f t="shared" si="33"/>
        <v>0.2928</v>
      </c>
      <c r="J248" s="81"/>
    </row>
    <row r="249" spans="1:10" ht="24.95" customHeight="1">
      <c r="A249" s="77"/>
      <c r="B249" s="45" t="s">
        <v>1006</v>
      </c>
      <c r="C249" s="80">
        <v>1</v>
      </c>
      <c r="D249" s="80">
        <v>2</v>
      </c>
      <c r="E249" s="80">
        <v>1</v>
      </c>
      <c r="F249" s="2">
        <v>0.75</v>
      </c>
      <c r="G249" s="2"/>
      <c r="H249" s="2">
        <v>0.9</v>
      </c>
      <c r="I249" s="2">
        <f t="shared" ref="I249" si="43">-PRODUCT(C249:H249)</f>
        <v>-1.35</v>
      </c>
      <c r="J249" s="81"/>
    </row>
    <row r="250" spans="1:10" ht="24.95" customHeight="1">
      <c r="A250" s="77"/>
      <c r="B250" s="45" t="s">
        <v>1007</v>
      </c>
      <c r="C250" s="80">
        <v>1</v>
      </c>
      <c r="D250" s="80">
        <v>2</v>
      </c>
      <c r="E250" s="80">
        <v>1</v>
      </c>
      <c r="F250" s="2">
        <v>0.12</v>
      </c>
      <c r="G250" s="2"/>
      <c r="H250" s="2">
        <v>0.9</v>
      </c>
      <c r="I250" s="2">
        <f t="shared" si="33"/>
        <v>0.216</v>
      </c>
      <c r="J250" s="81"/>
    </row>
    <row r="251" spans="1:10" ht="24.95" customHeight="1">
      <c r="A251" s="77"/>
      <c r="B251" s="45" t="s">
        <v>1016</v>
      </c>
      <c r="C251" s="80">
        <v>1</v>
      </c>
      <c r="D251" s="80">
        <v>1</v>
      </c>
      <c r="E251" s="80">
        <v>1</v>
      </c>
      <c r="F251" s="2">
        <v>0.6</v>
      </c>
      <c r="G251" s="2"/>
      <c r="H251" s="2">
        <v>0.6</v>
      </c>
      <c r="I251" s="2">
        <f t="shared" ref="I251" si="44">-PRODUCT(C251:H251)</f>
        <v>-0.36</v>
      </c>
      <c r="J251" s="81"/>
    </row>
    <row r="252" spans="1:10" ht="24.95" customHeight="1">
      <c r="A252" s="77"/>
      <c r="B252" s="45" t="s">
        <v>1017</v>
      </c>
      <c r="C252" s="80">
        <v>1</v>
      </c>
      <c r="D252" s="80">
        <v>1</v>
      </c>
      <c r="E252" s="80">
        <v>1</v>
      </c>
      <c r="F252" s="2">
        <v>2.4</v>
      </c>
      <c r="G252" s="2">
        <v>0.23</v>
      </c>
      <c r="H252" s="2"/>
      <c r="I252" s="2">
        <f>PRODUCT(C252:H252)</f>
        <v>0.55200000000000005</v>
      </c>
      <c r="J252" s="81"/>
    </row>
    <row r="253" spans="1:10" ht="24.95" customHeight="1">
      <c r="A253" s="77"/>
      <c r="B253" s="44" t="s">
        <v>18</v>
      </c>
      <c r="C253" s="80">
        <v>1</v>
      </c>
      <c r="D253" s="80">
        <v>1</v>
      </c>
      <c r="E253" s="80">
        <v>1</v>
      </c>
      <c r="F253" s="2">
        <v>13.06</v>
      </c>
      <c r="G253" s="2"/>
      <c r="H253" s="2">
        <v>3.08</v>
      </c>
      <c r="I253" s="2">
        <f t="shared" si="33"/>
        <v>40.224800000000002</v>
      </c>
      <c r="J253" s="81"/>
    </row>
    <row r="254" spans="1:10" ht="24.95" customHeight="1">
      <c r="A254" s="77"/>
      <c r="B254" s="45" t="s">
        <v>955</v>
      </c>
      <c r="C254" s="80">
        <v>1</v>
      </c>
      <c r="D254" s="80">
        <v>2</v>
      </c>
      <c r="E254" s="80">
        <v>1</v>
      </c>
      <c r="F254" s="2">
        <v>0.45</v>
      </c>
      <c r="G254" s="2"/>
      <c r="H254" s="2">
        <v>2.1</v>
      </c>
      <c r="I254" s="2">
        <f>PRODUCT(C254:H254)</f>
        <v>1.8900000000000001</v>
      </c>
      <c r="J254" s="81"/>
    </row>
    <row r="255" spans="1:10" ht="24.95" customHeight="1">
      <c r="A255" s="77"/>
      <c r="B255" s="45" t="s">
        <v>996</v>
      </c>
      <c r="C255" s="80">
        <v>1</v>
      </c>
      <c r="D255" s="80">
        <v>4</v>
      </c>
      <c r="E255" s="80">
        <v>2</v>
      </c>
      <c r="F255" s="2">
        <v>1</v>
      </c>
      <c r="G255" s="2">
        <v>0.45</v>
      </c>
      <c r="H255" s="2"/>
      <c r="I255" s="2">
        <f>PRODUCT(C255:H255)</f>
        <v>3.6</v>
      </c>
      <c r="J255" s="81"/>
    </row>
    <row r="256" spans="1:10" ht="24.95" customHeight="1">
      <c r="A256" s="77"/>
      <c r="B256" s="45" t="s">
        <v>957</v>
      </c>
      <c r="C256" s="80">
        <v>1</v>
      </c>
      <c r="D256" s="80">
        <v>2</v>
      </c>
      <c r="E256" s="80">
        <v>1</v>
      </c>
      <c r="F256" s="2">
        <v>2.73</v>
      </c>
      <c r="G256" s="2">
        <v>0.6</v>
      </c>
      <c r="H256" s="2"/>
      <c r="I256" s="2">
        <f>PRODUCT(C256:H256)</f>
        <v>3.2759999999999998</v>
      </c>
      <c r="J256" s="81"/>
    </row>
    <row r="257" spans="1:10" ht="24.95" customHeight="1">
      <c r="A257" s="77"/>
      <c r="B257" s="45" t="s">
        <v>958</v>
      </c>
      <c r="C257" s="80">
        <v>1</v>
      </c>
      <c r="D257" s="80">
        <v>1</v>
      </c>
      <c r="E257" s="80">
        <v>1</v>
      </c>
      <c r="F257" s="2">
        <v>1</v>
      </c>
      <c r="G257" s="2"/>
      <c r="H257" s="2">
        <v>2.1</v>
      </c>
      <c r="I257" s="2">
        <f t="shared" ref="I257:I260" si="45">-PRODUCT(C257:H257)</f>
        <v>-2.1</v>
      </c>
      <c r="J257" s="81"/>
    </row>
    <row r="258" spans="1:10" ht="24.95" customHeight="1">
      <c r="A258" s="77"/>
      <c r="B258" s="45" t="s">
        <v>1008</v>
      </c>
      <c r="C258" s="80">
        <v>1</v>
      </c>
      <c r="D258" s="80">
        <v>1</v>
      </c>
      <c r="E258" s="80">
        <v>1</v>
      </c>
      <c r="F258" s="2">
        <v>0.75</v>
      </c>
      <c r="G258" s="2"/>
      <c r="H258" s="2">
        <v>2.1</v>
      </c>
      <c r="I258" s="2">
        <f t="shared" ref="I258" si="46">-PRODUCT(C258:H258)</f>
        <v>-1.5750000000000002</v>
      </c>
      <c r="J258" s="81"/>
    </row>
    <row r="259" spans="1:10" ht="24.95" customHeight="1">
      <c r="A259" s="77"/>
      <c r="B259" s="45" t="s">
        <v>960</v>
      </c>
      <c r="C259" s="80">
        <v>1</v>
      </c>
      <c r="D259" s="80">
        <v>1</v>
      </c>
      <c r="E259" s="80">
        <v>1</v>
      </c>
      <c r="F259" s="2">
        <v>1.35</v>
      </c>
      <c r="G259" s="2"/>
      <c r="H259" s="2">
        <v>1.35</v>
      </c>
      <c r="I259" s="2">
        <f t="shared" si="45"/>
        <v>-1.8225000000000002</v>
      </c>
      <c r="J259" s="81"/>
    </row>
    <row r="260" spans="1:10" ht="24.95" customHeight="1">
      <c r="A260" s="77"/>
      <c r="B260" s="45" t="s">
        <v>1009</v>
      </c>
      <c r="C260" s="80">
        <v>1</v>
      </c>
      <c r="D260" s="80">
        <v>1</v>
      </c>
      <c r="E260" s="80">
        <v>1</v>
      </c>
      <c r="F260" s="2">
        <v>0.9</v>
      </c>
      <c r="G260" s="2"/>
      <c r="H260" s="2">
        <v>1.35</v>
      </c>
      <c r="I260" s="2">
        <f t="shared" si="45"/>
        <v>-1.2150000000000001</v>
      </c>
      <c r="J260" s="81"/>
    </row>
    <row r="261" spans="1:10" ht="24.95" customHeight="1">
      <c r="A261" s="77"/>
      <c r="B261" s="45" t="s">
        <v>991</v>
      </c>
      <c r="C261" s="80">
        <v>1</v>
      </c>
      <c r="D261" s="80">
        <v>1</v>
      </c>
      <c r="E261" s="80">
        <v>1</v>
      </c>
      <c r="F261" s="2">
        <v>5.2</v>
      </c>
      <c r="G261" s="2">
        <v>0.09</v>
      </c>
      <c r="H261" s="2"/>
      <c r="I261" s="2">
        <f>PRODUCT(C261:H261)</f>
        <v>0.46799999999999997</v>
      </c>
      <c r="J261" s="81"/>
    </row>
    <row r="262" spans="1:10" ht="24.95" customHeight="1">
      <c r="A262" s="77"/>
      <c r="B262" s="45" t="s">
        <v>1010</v>
      </c>
      <c r="C262" s="80">
        <v>1</v>
      </c>
      <c r="D262" s="80">
        <v>1</v>
      </c>
      <c r="E262" s="80">
        <v>1</v>
      </c>
      <c r="F262" s="2">
        <v>4.95</v>
      </c>
      <c r="G262" s="2">
        <v>0.12</v>
      </c>
      <c r="H262" s="2"/>
      <c r="I262" s="2">
        <f>PRODUCT(C262:H262)</f>
        <v>0.59399999999999997</v>
      </c>
      <c r="J262" s="81"/>
    </row>
    <row r="263" spans="1:10" ht="24.95" customHeight="1">
      <c r="A263" s="77"/>
      <c r="B263" s="45" t="s">
        <v>993</v>
      </c>
      <c r="C263" s="80">
        <v>1</v>
      </c>
      <c r="D263" s="80">
        <v>1</v>
      </c>
      <c r="E263" s="80">
        <v>1</v>
      </c>
      <c r="F263" s="2">
        <v>5.4</v>
      </c>
      <c r="G263" s="2">
        <v>0.09</v>
      </c>
      <c r="H263" s="2"/>
      <c r="I263" s="2">
        <f>PRODUCT(C263:H263)</f>
        <v>0.48599999999999999</v>
      </c>
      <c r="J263" s="81"/>
    </row>
    <row r="264" spans="1:10" ht="24.95" customHeight="1">
      <c r="A264" s="77"/>
      <c r="B264" s="45" t="s">
        <v>1011</v>
      </c>
      <c r="C264" s="80">
        <v>1</v>
      </c>
      <c r="D264" s="80">
        <v>1</v>
      </c>
      <c r="E264" s="80">
        <v>1</v>
      </c>
      <c r="F264" s="2">
        <v>4.5</v>
      </c>
      <c r="G264" s="2">
        <v>0.09</v>
      </c>
      <c r="H264" s="2"/>
      <c r="I264" s="2">
        <f>PRODUCT(C264:H264)</f>
        <v>0.40499999999999997</v>
      </c>
      <c r="J264" s="81"/>
    </row>
    <row r="265" spans="1:10" ht="24.95" customHeight="1">
      <c r="A265" s="77"/>
      <c r="B265" s="44" t="s">
        <v>19</v>
      </c>
      <c r="C265" s="80">
        <v>1</v>
      </c>
      <c r="D265" s="80">
        <v>1</v>
      </c>
      <c r="E265" s="80">
        <v>1</v>
      </c>
      <c r="F265" s="2">
        <v>4.76</v>
      </c>
      <c r="G265" s="2"/>
      <c r="H265" s="2">
        <v>1.58</v>
      </c>
      <c r="I265" s="2">
        <f t="shared" si="33"/>
        <v>7.5208000000000004</v>
      </c>
      <c r="J265" s="81"/>
    </row>
    <row r="266" spans="1:10" ht="24.95" customHeight="1">
      <c r="A266" s="77"/>
      <c r="B266" s="45" t="s">
        <v>1008</v>
      </c>
      <c r="C266" s="80">
        <v>1</v>
      </c>
      <c r="D266" s="80">
        <v>1</v>
      </c>
      <c r="E266" s="80">
        <v>1</v>
      </c>
      <c r="F266" s="2">
        <v>0.75</v>
      </c>
      <c r="G266" s="2"/>
      <c r="H266" s="2">
        <v>2.1</v>
      </c>
      <c r="I266" s="2">
        <f t="shared" ref="I266:I267" si="47">-PRODUCT(C266:H266)</f>
        <v>-1.5750000000000002</v>
      </c>
      <c r="J266" s="81"/>
    </row>
    <row r="267" spans="1:10" ht="24.95" customHeight="1">
      <c r="A267" s="77"/>
      <c r="B267" s="45" t="s">
        <v>1012</v>
      </c>
      <c r="C267" s="80">
        <v>1</v>
      </c>
      <c r="D267" s="80">
        <v>1</v>
      </c>
      <c r="E267" s="80">
        <v>1</v>
      </c>
      <c r="F267" s="2">
        <v>0.6</v>
      </c>
      <c r="G267" s="2"/>
      <c r="H267" s="2">
        <v>0.6</v>
      </c>
      <c r="I267" s="2">
        <f t="shared" si="47"/>
        <v>-0.36</v>
      </c>
      <c r="J267" s="81"/>
    </row>
    <row r="268" spans="1:10" ht="24.95" customHeight="1">
      <c r="A268" s="77"/>
      <c r="B268" s="45" t="s">
        <v>1013</v>
      </c>
      <c r="C268" s="80">
        <v>1</v>
      </c>
      <c r="D268" s="80">
        <v>1</v>
      </c>
      <c r="E268" s="80">
        <v>1</v>
      </c>
      <c r="F268" s="2">
        <v>2.4</v>
      </c>
      <c r="G268" s="2">
        <v>0.09</v>
      </c>
      <c r="H268" s="2"/>
      <c r="I268" s="2">
        <f>PRODUCT(C268:H268)</f>
        <v>0.216</v>
      </c>
      <c r="J268" s="81"/>
    </row>
    <row r="269" spans="1:10" ht="24.95" customHeight="1">
      <c r="A269" s="77"/>
      <c r="B269" s="45" t="s">
        <v>990</v>
      </c>
      <c r="C269" s="80">
        <v>1</v>
      </c>
      <c r="D269" s="80">
        <v>1</v>
      </c>
      <c r="E269" s="80">
        <v>1</v>
      </c>
      <c r="F269" s="2">
        <v>14.04</v>
      </c>
      <c r="G269" s="2"/>
      <c r="H269" s="2">
        <v>3.3</v>
      </c>
      <c r="I269" s="2">
        <f t="shared" ref="I269" si="48">PRODUCT(C269:H269)</f>
        <v>46.331999999999994</v>
      </c>
      <c r="J269" s="81"/>
    </row>
    <row r="270" spans="1:10" ht="24.95" customHeight="1">
      <c r="A270" s="77"/>
      <c r="B270" s="45" t="s">
        <v>1015</v>
      </c>
      <c r="C270" s="80">
        <v>1</v>
      </c>
      <c r="D270" s="80">
        <v>1</v>
      </c>
      <c r="E270" s="80">
        <v>1</v>
      </c>
      <c r="F270" s="2">
        <v>1</v>
      </c>
      <c r="G270" s="2"/>
      <c r="H270" s="2">
        <v>2.1</v>
      </c>
      <c r="I270" s="2">
        <f t="shared" ref="I270" si="49">-PRODUCT(C270:H270)</f>
        <v>-2.1</v>
      </c>
      <c r="J270" s="81"/>
    </row>
    <row r="271" spans="1:10" ht="24.95" customHeight="1">
      <c r="A271" s="77"/>
      <c r="B271" s="45" t="s">
        <v>960</v>
      </c>
      <c r="C271" s="80">
        <v>1</v>
      </c>
      <c r="D271" s="80">
        <v>1</v>
      </c>
      <c r="E271" s="80">
        <v>1</v>
      </c>
      <c r="F271" s="2">
        <v>1.35</v>
      </c>
      <c r="G271" s="2"/>
      <c r="H271" s="2">
        <v>1.35</v>
      </c>
      <c r="I271" s="2">
        <f>-PRODUCT(C271:H271)</f>
        <v>-1.8225000000000002</v>
      </c>
      <c r="J271" s="81"/>
    </row>
    <row r="272" spans="1:10" ht="24.95" customHeight="1">
      <c r="A272" s="77"/>
      <c r="B272" s="45" t="s">
        <v>1018</v>
      </c>
      <c r="C272" s="80">
        <v>1</v>
      </c>
      <c r="D272" s="80">
        <v>1</v>
      </c>
      <c r="E272" s="80">
        <v>1</v>
      </c>
      <c r="F272" s="2">
        <v>1.8</v>
      </c>
      <c r="G272" s="2"/>
      <c r="H272" s="2">
        <v>1.8</v>
      </c>
      <c r="I272" s="2">
        <f>-PRODUCT(C272:H272)</f>
        <v>-3.24</v>
      </c>
      <c r="J272" s="81"/>
    </row>
    <row r="273" spans="1:10" ht="24.95" customHeight="1">
      <c r="A273" s="77"/>
      <c r="B273" s="45" t="s">
        <v>1016</v>
      </c>
      <c r="C273" s="80">
        <v>1</v>
      </c>
      <c r="D273" s="80">
        <v>1</v>
      </c>
      <c r="E273" s="80">
        <v>1</v>
      </c>
      <c r="F273" s="2">
        <v>0.6</v>
      </c>
      <c r="G273" s="2"/>
      <c r="H273" s="2">
        <v>0.6</v>
      </c>
      <c r="I273" s="2">
        <f t="shared" ref="I273" si="50">-PRODUCT(C273:H273)</f>
        <v>-0.36</v>
      </c>
      <c r="J273" s="81"/>
    </row>
    <row r="274" spans="1:10" ht="24.95" customHeight="1">
      <c r="A274" s="77"/>
      <c r="B274" s="45" t="s">
        <v>1019</v>
      </c>
      <c r="C274" s="80">
        <v>1</v>
      </c>
      <c r="D274" s="80">
        <v>1</v>
      </c>
      <c r="E274" s="80">
        <v>1</v>
      </c>
      <c r="F274" s="2">
        <v>5.2</v>
      </c>
      <c r="G274" s="2">
        <v>0.23</v>
      </c>
      <c r="H274" s="2"/>
      <c r="I274" s="2">
        <f>PRODUCT(C274:H274)</f>
        <v>1.1960000000000002</v>
      </c>
      <c r="J274" s="81"/>
    </row>
    <row r="275" spans="1:10" ht="24.95" customHeight="1">
      <c r="A275" s="77"/>
      <c r="B275" s="45" t="s">
        <v>993</v>
      </c>
      <c r="C275" s="80">
        <v>1</v>
      </c>
      <c r="D275" s="80">
        <v>1</v>
      </c>
      <c r="E275" s="80">
        <v>1</v>
      </c>
      <c r="F275" s="2">
        <v>5.4</v>
      </c>
      <c r="G275" s="2">
        <v>0.09</v>
      </c>
      <c r="H275" s="2"/>
      <c r="I275" s="2">
        <f>PRODUCT(C275:H275)</f>
        <v>0.48599999999999999</v>
      </c>
      <c r="J275" s="81"/>
    </row>
    <row r="276" spans="1:10" ht="24.95" customHeight="1">
      <c r="A276" s="77"/>
      <c r="B276" s="45" t="s">
        <v>1020</v>
      </c>
      <c r="C276" s="80">
        <v>1</v>
      </c>
      <c r="D276" s="80">
        <v>1</v>
      </c>
      <c r="E276" s="80">
        <v>1</v>
      </c>
      <c r="F276" s="2">
        <v>7.2</v>
      </c>
      <c r="G276" s="2">
        <v>0.09</v>
      </c>
      <c r="H276" s="2"/>
      <c r="I276" s="2">
        <f>PRODUCT(C276:H276)</f>
        <v>0.64800000000000002</v>
      </c>
      <c r="J276" s="81"/>
    </row>
    <row r="277" spans="1:10" ht="24.95" customHeight="1">
      <c r="A277" s="77"/>
      <c r="B277" s="45" t="s">
        <v>1029</v>
      </c>
      <c r="C277" s="80">
        <v>1</v>
      </c>
      <c r="D277" s="80">
        <v>2</v>
      </c>
      <c r="E277" s="80">
        <v>1</v>
      </c>
      <c r="F277" s="2">
        <v>1.2</v>
      </c>
      <c r="G277" s="2"/>
      <c r="H277" s="2">
        <v>1.65</v>
      </c>
      <c r="I277" s="2">
        <f>PRODUCT(C277:H277)</f>
        <v>3.9599999999999995</v>
      </c>
      <c r="J277" s="81"/>
    </row>
    <row r="278" spans="1:10" ht="24.95" customHeight="1">
      <c r="A278" s="77"/>
      <c r="B278" s="45" t="s">
        <v>1021</v>
      </c>
      <c r="C278" s="80">
        <v>1</v>
      </c>
      <c r="D278" s="80">
        <v>1</v>
      </c>
      <c r="E278" s="80">
        <v>1</v>
      </c>
      <c r="F278" s="2">
        <v>4.8</v>
      </c>
      <c r="G278" s="2">
        <v>1.8</v>
      </c>
      <c r="H278" s="2"/>
      <c r="I278" s="2">
        <f>PRODUCT(C278:H278)</f>
        <v>8.64</v>
      </c>
      <c r="J278" s="81"/>
    </row>
    <row r="279" spans="1:10" ht="24.95" customHeight="1">
      <c r="A279" s="77"/>
      <c r="B279" s="87" t="s">
        <v>24</v>
      </c>
      <c r="C279" s="80"/>
      <c r="D279" s="80"/>
      <c r="E279" s="80"/>
      <c r="F279" s="2"/>
      <c r="G279" s="2"/>
      <c r="H279" s="2"/>
      <c r="I279" s="2"/>
      <c r="J279" s="81"/>
    </row>
    <row r="280" spans="1:10" ht="24.95" customHeight="1">
      <c r="A280" s="77"/>
      <c r="B280" s="45" t="s">
        <v>20</v>
      </c>
      <c r="C280" s="80">
        <v>1</v>
      </c>
      <c r="D280" s="80">
        <v>1</v>
      </c>
      <c r="E280" s="80">
        <v>1</v>
      </c>
      <c r="F280" s="2">
        <v>12.66</v>
      </c>
      <c r="G280" s="2"/>
      <c r="H280" s="2">
        <v>3.08</v>
      </c>
      <c r="I280" s="2">
        <f t="shared" ref="I280" si="51">PRODUCT(C280:H280)</f>
        <v>38.992800000000003</v>
      </c>
      <c r="J280" s="81"/>
    </row>
    <row r="281" spans="1:10" ht="24.95" customHeight="1">
      <c r="A281" s="77"/>
      <c r="B281" s="45" t="s">
        <v>955</v>
      </c>
      <c r="C281" s="80">
        <v>1</v>
      </c>
      <c r="D281" s="80">
        <v>2</v>
      </c>
      <c r="E281" s="80">
        <v>1</v>
      </c>
      <c r="F281" s="2">
        <v>0.45</v>
      </c>
      <c r="G281" s="2"/>
      <c r="H281" s="2">
        <v>2.1</v>
      </c>
      <c r="I281" s="2">
        <f>PRODUCT(C281:H281)</f>
        <v>1.8900000000000001</v>
      </c>
      <c r="J281" s="81"/>
    </row>
    <row r="282" spans="1:10" ht="24.95" customHeight="1">
      <c r="A282" s="77"/>
      <c r="B282" s="45" t="s">
        <v>996</v>
      </c>
      <c r="C282" s="80">
        <v>1</v>
      </c>
      <c r="D282" s="80">
        <v>4</v>
      </c>
      <c r="E282" s="80">
        <v>2</v>
      </c>
      <c r="F282" s="2">
        <v>1</v>
      </c>
      <c r="G282" s="2">
        <v>0.45</v>
      </c>
      <c r="H282" s="2"/>
      <c r="I282" s="2">
        <f>PRODUCT(C282:H282)</f>
        <v>3.6</v>
      </c>
      <c r="J282" s="81"/>
    </row>
    <row r="283" spans="1:10" ht="24.95" customHeight="1">
      <c r="A283" s="77"/>
      <c r="B283" s="45" t="s">
        <v>957</v>
      </c>
      <c r="C283" s="80">
        <v>1</v>
      </c>
      <c r="D283" s="80">
        <v>2</v>
      </c>
      <c r="E283" s="80">
        <v>1</v>
      </c>
      <c r="F283" s="2">
        <v>2.4</v>
      </c>
      <c r="G283" s="2">
        <v>0.6</v>
      </c>
      <c r="H283" s="2"/>
      <c r="I283" s="2">
        <f>PRODUCT(C283:H283)</f>
        <v>2.88</v>
      </c>
      <c r="J283" s="81"/>
    </row>
    <row r="284" spans="1:10" ht="24.95" customHeight="1">
      <c r="A284" s="77"/>
      <c r="B284" s="45" t="s">
        <v>958</v>
      </c>
      <c r="C284" s="80">
        <v>1</v>
      </c>
      <c r="D284" s="80">
        <v>1</v>
      </c>
      <c r="E284" s="80">
        <v>1</v>
      </c>
      <c r="F284" s="2">
        <v>1</v>
      </c>
      <c r="G284" s="2"/>
      <c r="H284" s="2">
        <v>2.1</v>
      </c>
      <c r="I284" s="2">
        <f>-PRODUCT(C284:H284)</f>
        <v>-2.1</v>
      </c>
      <c r="J284" s="81"/>
    </row>
    <row r="285" spans="1:10" ht="24.95" customHeight="1">
      <c r="A285" s="77"/>
      <c r="B285" s="45" t="s">
        <v>960</v>
      </c>
      <c r="C285" s="80">
        <v>1</v>
      </c>
      <c r="D285" s="80">
        <v>2</v>
      </c>
      <c r="E285" s="80">
        <v>1</v>
      </c>
      <c r="F285" s="2">
        <v>1.35</v>
      </c>
      <c r="G285" s="2"/>
      <c r="H285" s="2">
        <v>1.35</v>
      </c>
      <c r="I285" s="2">
        <f>-PRODUCT(C285:H285)</f>
        <v>-3.6450000000000005</v>
      </c>
      <c r="J285" s="81"/>
    </row>
    <row r="286" spans="1:10" ht="24.95" customHeight="1">
      <c r="A286" s="77"/>
      <c r="B286" s="45" t="s">
        <v>991</v>
      </c>
      <c r="C286" s="80">
        <v>1</v>
      </c>
      <c r="D286" s="80">
        <v>1</v>
      </c>
      <c r="E286" s="80">
        <v>1</v>
      </c>
      <c r="F286" s="2">
        <v>5.2</v>
      </c>
      <c r="G286" s="2">
        <v>0.09</v>
      </c>
      <c r="H286" s="2"/>
      <c r="I286" s="2">
        <f>PRODUCT(C286:H286)</f>
        <v>0.46799999999999997</v>
      </c>
      <c r="J286" s="81"/>
    </row>
    <row r="287" spans="1:10" ht="24.95" customHeight="1">
      <c r="A287" s="77"/>
      <c r="B287" s="45" t="s">
        <v>993</v>
      </c>
      <c r="C287" s="80">
        <v>1</v>
      </c>
      <c r="D287" s="80">
        <v>2</v>
      </c>
      <c r="E287" s="80">
        <v>1</v>
      </c>
      <c r="F287" s="2">
        <v>5.4</v>
      </c>
      <c r="G287" s="2">
        <v>0.09</v>
      </c>
      <c r="H287" s="2"/>
      <c r="I287" s="2">
        <f>PRODUCT(C287:H287)</f>
        <v>0.97199999999999998</v>
      </c>
      <c r="J287" s="81"/>
    </row>
    <row r="288" spans="1:10" ht="24.95" customHeight="1">
      <c r="A288" s="77"/>
      <c r="B288" s="45" t="s">
        <v>989</v>
      </c>
      <c r="C288" s="80">
        <v>1</v>
      </c>
      <c r="D288" s="80">
        <v>1</v>
      </c>
      <c r="E288" s="80">
        <v>1</v>
      </c>
      <c r="F288" s="2">
        <v>12.4</v>
      </c>
      <c r="G288" s="2"/>
      <c r="H288" s="2">
        <v>3.08</v>
      </c>
      <c r="I288" s="2">
        <f t="shared" ref="I288" si="52">PRODUCT(C288:H288)</f>
        <v>38.192</v>
      </c>
      <c r="J288" s="81"/>
    </row>
    <row r="289" spans="1:10" ht="24.95" customHeight="1">
      <c r="A289" s="77"/>
      <c r="B289" s="45" t="s">
        <v>955</v>
      </c>
      <c r="C289" s="80">
        <v>1</v>
      </c>
      <c r="D289" s="80">
        <v>2</v>
      </c>
      <c r="E289" s="80">
        <v>1</v>
      </c>
      <c r="F289" s="2">
        <v>0.45</v>
      </c>
      <c r="G289" s="2"/>
      <c r="H289" s="2">
        <v>2.1</v>
      </c>
      <c r="I289" s="2">
        <f>PRODUCT(C289:H289)</f>
        <v>1.8900000000000001</v>
      </c>
      <c r="J289" s="81"/>
    </row>
    <row r="290" spans="1:10" ht="24.95" customHeight="1">
      <c r="A290" s="77"/>
      <c r="B290" s="45" t="s">
        <v>996</v>
      </c>
      <c r="C290" s="80">
        <v>1</v>
      </c>
      <c r="D290" s="80">
        <v>4</v>
      </c>
      <c r="E290" s="80">
        <v>2</v>
      </c>
      <c r="F290" s="2">
        <v>1</v>
      </c>
      <c r="G290" s="2">
        <v>0.45</v>
      </c>
      <c r="H290" s="2"/>
      <c r="I290" s="2">
        <f>PRODUCT(C290:H290)</f>
        <v>3.6</v>
      </c>
      <c r="J290" s="81"/>
    </row>
    <row r="291" spans="1:10" ht="24.95" customHeight="1">
      <c r="A291" s="77"/>
      <c r="B291" s="45" t="s">
        <v>957</v>
      </c>
      <c r="C291" s="80">
        <v>1</v>
      </c>
      <c r="D291" s="80">
        <v>2</v>
      </c>
      <c r="E291" s="80">
        <v>1</v>
      </c>
      <c r="F291" s="2">
        <v>2.4</v>
      </c>
      <c r="G291" s="2">
        <v>0.6</v>
      </c>
      <c r="H291" s="2"/>
      <c r="I291" s="2">
        <f>PRODUCT(C291:H291)</f>
        <v>2.88</v>
      </c>
      <c r="J291" s="81"/>
    </row>
    <row r="292" spans="1:10" ht="24.95" customHeight="1">
      <c r="A292" s="77"/>
      <c r="B292" s="45" t="s">
        <v>958</v>
      </c>
      <c r="C292" s="80">
        <v>1</v>
      </c>
      <c r="D292" s="80">
        <v>1</v>
      </c>
      <c r="E292" s="80">
        <v>1</v>
      </c>
      <c r="F292" s="2">
        <v>1</v>
      </c>
      <c r="G292" s="2"/>
      <c r="H292" s="2">
        <v>2.1</v>
      </c>
      <c r="I292" s="2">
        <f>-PRODUCT(C292:H292)</f>
        <v>-2.1</v>
      </c>
      <c r="J292" s="81"/>
    </row>
    <row r="293" spans="1:10" ht="24.95" customHeight="1">
      <c r="A293" s="77"/>
      <c r="B293" s="45" t="s">
        <v>960</v>
      </c>
      <c r="C293" s="80">
        <v>1</v>
      </c>
      <c r="D293" s="80">
        <v>1</v>
      </c>
      <c r="E293" s="80">
        <v>1</v>
      </c>
      <c r="F293" s="2">
        <v>1.35</v>
      </c>
      <c r="G293" s="2"/>
      <c r="H293" s="2">
        <v>1.35</v>
      </c>
      <c r="I293" s="2">
        <f>-PRODUCT(C293:H293)</f>
        <v>-1.8225000000000002</v>
      </c>
      <c r="J293" s="81"/>
    </row>
    <row r="294" spans="1:10" ht="24.95" customHeight="1">
      <c r="A294" s="77"/>
      <c r="B294" s="45" t="s">
        <v>991</v>
      </c>
      <c r="C294" s="80">
        <v>1</v>
      </c>
      <c r="D294" s="80">
        <v>1</v>
      </c>
      <c r="E294" s="80">
        <v>1</v>
      </c>
      <c r="F294" s="2">
        <v>5.2</v>
      </c>
      <c r="G294" s="2">
        <v>0.09</v>
      </c>
      <c r="H294" s="2"/>
      <c r="I294" s="2">
        <f>PRODUCT(C294:H294)</f>
        <v>0.46799999999999997</v>
      </c>
      <c r="J294" s="81"/>
    </row>
    <row r="295" spans="1:10" ht="24.95" customHeight="1">
      <c r="A295" s="77"/>
      <c r="B295" s="45" t="s">
        <v>993</v>
      </c>
      <c r="C295" s="80">
        <v>1</v>
      </c>
      <c r="D295" s="80">
        <v>1</v>
      </c>
      <c r="E295" s="80">
        <v>1</v>
      </c>
      <c r="F295" s="2">
        <v>5.4</v>
      </c>
      <c r="G295" s="2">
        <v>0.09</v>
      </c>
      <c r="H295" s="2"/>
      <c r="I295" s="2">
        <f>PRODUCT(C295:H295)</f>
        <v>0.48599999999999999</v>
      </c>
      <c r="J295" s="81"/>
    </row>
    <row r="296" spans="1:10" ht="24.95" customHeight="1">
      <c r="A296" s="77"/>
      <c r="B296" s="45" t="s">
        <v>988</v>
      </c>
      <c r="C296" s="80">
        <v>1</v>
      </c>
      <c r="D296" s="80">
        <v>1</v>
      </c>
      <c r="E296" s="80">
        <v>1</v>
      </c>
      <c r="F296" s="2">
        <v>13.06</v>
      </c>
      <c r="G296" s="2"/>
      <c r="H296" s="2">
        <v>3.08</v>
      </c>
      <c r="I296" s="2">
        <f t="shared" ref="I296" si="53">PRODUCT(C296:H296)</f>
        <v>40.224800000000002</v>
      </c>
      <c r="J296" s="81"/>
    </row>
    <row r="297" spans="1:10" ht="24.95" customHeight="1">
      <c r="A297" s="77"/>
      <c r="B297" s="45" t="s">
        <v>955</v>
      </c>
      <c r="C297" s="80">
        <v>5</v>
      </c>
      <c r="D297" s="80">
        <v>2</v>
      </c>
      <c r="E297" s="80">
        <v>1</v>
      </c>
      <c r="F297" s="2">
        <v>0.45</v>
      </c>
      <c r="G297" s="2"/>
      <c r="H297" s="2">
        <v>2.1</v>
      </c>
      <c r="I297" s="2">
        <f>PRODUCT(C297:H297)</f>
        <v>9.4500000000000011</v>
      </c>
      <c r="J297" s="81"/>
    </row>
    <row r="298" spans="1:10" ht="24.95" customHeight="1">
      <c r="A298" s="77"/>
      <c r="B298" s="45" t="s">
        <v>996</v>
      </c>
      <c r="C298" s="80">
        <v>1</v>
      </c>
      <c r="D298" s="80">
        <v>4</v>
      </c>
      <c r="E298" s="80">
        <v>2</v>
      </c>
      <c r="F298" s="2">
        <v>0.36</v>
      </c>
      <c r="G298" s="2">
        <v>0.45</v>
      </c>
      <c r="H298" s="2"/>
      <c r="I298" s="2">
        <f>PRODUCT(C298:H298)</f>
        <v>1.296</v>
      </c>
      <c r="J298" s="81"/>
    </row>
    <row r="299" spans="1:10" ht="24.95" customHeight="1">
      <c r="A299" s="77"/>
      <c r="B299" s="45" t="s">
        <v>957</v>
      </c>
      <c r="C299" s="80">
        <v>1</v>
      </c>
      <c r="D299" s="80">
        <v>2</v>
      </c>
      <c r="E299" s="80">
        <v>1</v>
      </c>
      <c r="F299" s="2">
        <v>2.73</v>
      </c>
      <c r="G299" s="2">
        <v>0.6</v>
      </c>
      <c r="H299" s="2"/>
      <c r="I299" s="2">
        <f>PRODUCT(C299:H299)</f>
        <v>3.2759999999999998</v>
      </c>
      <c r="J299" s="81"/>
    </row>
    <row r="300" spans="1:10" ht="24.95" customHeight="1">
      <c r="A300" s="77"/>
      <c r="B300" s="45" t="s">
        <v>958</v>
      </c>
      <c r="C300" s="80">
        <v>1</v>
      </c>
      <c r="D300" s="80">
        <v>1</v>
      </c>
      <c r="E300" s="80">
        <v>1</v>
      </c>
      <c r="F300" s="2">
        <v>1</v>
      </c>
      <c r="G300" s="2"/>
      <c r="H300" s="2">
        <v>2.1</v>
      </c>
      <c r="I300" s="2">
        <f>-PRODUCT(C300:H300)</f>
        <v>-2.1</v>
      </c>
      <c r="J300" s="81"/>
    </row>
    <row r="301" spans="1:10" ht="24.95" customHeight="1">
      <c r="A301" s="77"/>
      <c r="B301" s="45" t="s">
        <v>960</v>
      </c>
      <c r="C301" s="80">
        <v>1</v>
      </c>
      <c r="D301" s="80">
        <v>1</v>
      </c>
      <c r="E301" s="80">
        <v>1</v>
      </c>
      <c r="F301" s="2">
        <v>1.35</v>
      </c>
      <c r="G301" s="2"/>
      <c r="H301" s="2">
        <v>1.35</v>
      </c>
      <c r="I301" s="2">
        <f>-PRODUCT(C301:H301)</f>
        <v>-1.8225000000000002</v>
      </c>
      <c r="J301" s="81"/>
    </row>
    <row r="302" spans="1:10" ht="24.95" customHeight="1">
      <c r="A302" s="77"/>
      <c r="B302" s="45" t="s">
        <v>991</v>
      </c>
      <c r="C302" s="80">
        <v>1</v>
      </c>
      <c r="D302" s="80">
        <v>1</v>
      </c>
      <c r="E302" s="80">
        <v>1</v>
      </c>
      <c r="F302" s="2">
        <v>5.2</v>
      </c>
      <c r="G302" s="2">
        <v>0.09</v>
      </c>
      <c r="H302" s="2"/>
      <c r="I302" s="2">
        <f>PRODUCT(C302:H302)</f>
        <v>0.46799999999999997</v>
      </c>
      <c r="J302" s="81"/>
    </row>
    <row r="303" spans="1:10" ht="24.95" customHeight="1">
      <c r="A303" s="77"/>
      <c r="B303" s="45" t="s">
        <v>993</v>
      </c>
      <c r="C303" s="80">
        <v>1</v>
      </c>
      <c r="D303" s="80">
        <v>1</v>
      </c>
      <c r="E303" s="80">
        <v>1</v>
      </c>
      <c r="F303" s="2">
        <v>5.4</v>
      </c>
      <c r="G303" s="2">
        <v>0.09</v>
      </c>
      <c r="H303" s="2"/>
      <c r="I303" s="2">
        <f>PRODUCT(C303:H303)</f>
        <v>0.48599999999999999</v>
      </c>
      <c r="J303" s="81"/>
    </row>
    <row r="304" spans="1:10" ht="24.95" customHeight="1">
      <c r="A304" s="77"/>
      <c r="B304" s="45" t="s">
        <v>1014</v>
      </c>
      <c r="C304" s="80">
        <v>1</v>
      </c>
      <c r="D304" s="80">
        <v>1</v>
      </c>
      <c r="E304" s="80">
        <v>1</v>
      </c>
      <c r="F304" s="2">
        <v>36.76</v>
      </c>
      <c r="G304" s="2"/>
      <c r="H304" s="2">
        <v>3.08</v>
      </c>
      <c r="I304" s="2">
        <f t="shared" ref="I304" si="54">PRODUCT(C304:H304)</f>
        <v>113.2208</v>
      </c>
      <c r="J304" s="81"/>
    </row>
    <row r="305" spans="1:10" ht="24.95" customHeight="1">
      <c r="A305" s="77"/>
      <c r="B305" s="45" t="s">
        <v>958</v>
      </c>
      <c r="C305" s="80">
        <v>1</v>
      </c>
      <c r="D305" s="80">
        <v>4</v>
      </c>
      <c r="E305" s="80">
        <v>1</v>
      </c>
      <c r="F305" s="2">
        <v>1</v>
      </c>
      <c r="G305" s="2"/>
      <c r="H305" s="2">
        <v>2.1</v>
      </c>
      <c r="I305" s="2">
        <f>-PRODUCT(C305:H305)</f>
        <v>-8.4</v>
      </c>
      <c r="J305" s="81"/>
    </row>
    <row r="306" spans="1:10" ht="24.95" customHeight="1">
      <c r="A306" s="77"/>
      <c r="B306" s="45" t="s">
        <v>959</v>
      </c>
      <c r="C306" s="80">
        <v>1</v>
      </c>
      <c r="D306" s="80">
        <v>1</v>
      </c>
      <c r="E306" s="80">
        <v>1</v>
      </c>
      <c r="F306" s="2">
        <v>1</v>
      </c>
      <c r="G306" s="2"/>
      <c r="H306" s="2">
        <v>2.1</v>
      </c>
      <c r="I306" s="2">
        <f t="shared" ref="I306:I307" si="55">-PRODUCT(C306:H306)</f>
        <v>-2.1</v>
      </c>
      <c r="J306" s="81"/>
    </row>
    <row r="307" spans="1:10" ht="24.95" customHeight="1">
      <c r="A307" s="77"/>
      <c r="B307" s="45" t="s">
        <v>998</v>
      </c>
      <c r="C307" s="80">
        <v>1</v>
      </c>
      <c r="D307" s="80">
        <v>1</v>
      </c>
      <c r="E307" s="80">
        <v>1</v>
      </c>
      <c r="F307" s="2">
        <v>0.9</v>
      </c>
      <c r="G307" s="2"/>
      <c r="H307" s="2">
        <v>2.1</v>
      </c>
      <c r="I307" s="2">
        <f t="shared" si="55"/>
        <v>-1.8900000000000001</v>
      </c>
      <c r="J307" s="81"/>
    </row>
    <row r="308" spans="1:10" ht="24.95" customHeight="1">
      <c r="A308" s="77"/>
      <c r="B308" s="45" t="s">
        <v>1015</v>
      </c>
      <c r="C308" s="80">
        <v>1</v>
      </c>
      <c r="D308" s="80">
        <v>1</v>
      </c>
      <c r="E308" s="80">
        <v>1</v>
      </c>
      <c r="F308" s="2">
        <v>1</v>
      </c>
      <c r="G308" s="2"/>
      <c r="H308" s="2">
        <v>2.1</v>
      </c>
      <c r="I308" s="2">
        <f t="shared" ref="I308" si="56">-PRODUCT(C308:H308)</f>
        <v>-2.1</v>
      </c>
      <c r="J308" s="81"/>
    </row>
    <row r="309" spans="1:10" ht="24.95" customHeight="1">
      <c r="A309" s="77"/>
      <c r="B309" s="45" t="s">
        <v>960</v>
      </c>
      <c r="C309" s="80">
        <v>1</v>
      </c>
      <c r="D309" s="80">
        <v>2</v>
      </c>
      <c r="E309" s="80">
        <v>1</v>
      </c>
      <c r="F309" s="2">
        <v>1.35</v>
      </c>
      <c r="G309" s="2"/>
      <c r="H309" s="2">
        <v>1.35</v>
      </c>
      <c r="I309" s="2">
        <f>-PRODUCT(C309:H309)</f>
        <v>-3.6450000000000005</v>
      </c>
      <c r="J309" s="81"/>
    </row>
    <row r="310" spans="1:10" ht="24.95" customHeight="1">
      <c r="A310" s="77"/>
      <c r="B310" s="45" t="s">
        <v>1018</v>
      </c>
      <c r="C310" s="80">
        <v>1</v>
      </c>
      <c r="D310" s="80">
        <v>1</v>
      </c>
      <c r="E310" s="80">
        <v>1</v>
      </c>
      <c r="F310" s="2">
        <v>1.8</v>
      </c>
      <c r="G310" s="2"/>
      <c r="H310" s="2">
        <v>1.8</v>
      </c>
      <c r="I310" s="2">
        <f>-PRODUCT(C310:H310)</f>
        <v>-3.24</v>
      </c>
      <c r="J310" s="81"/>
    </row>
    <row r="311" spans="1:10" ht="24.95" customHeight="1">
      <c r="A311" s="77"/>
      <c r="B311" s="45" t="s">
        <v>1019</v>
      </c>
      <c r="C311" s="80">
        <v>1</v>
      </c>
      <c r="D311" s="80">
        <v>1</v>
      </c>
      <c r="E311" s="80">
        <v>1</v>
      </c>
      <c r="F311" s="2">
        <v>5.2</v>
      </c>
      <c r="G311" s="2">
        <v>0.23</v>
      </c>
      <c r="H311" s="2"/>
      <c r="I311" s="2">
        <f>PRODUCT(C311:H311)</f>
        <v>1.1960000000000002</v>
      </c>
      <c r="J311" s="81"/>
    </row>
    <row r="312" spans="1:10" ht="24.95" customHeight="1">
      <c r="A312" s="77"/>
      <c r="B312" s="45" t="s">
        <v>993</v>
      </c>
      <c r="C312" s="80">
        <v>1</v>
      </c>
      <c r="D312" s="80">
        <v>2</v>
      </c>
      <c r="E312" s="80">
        <v>1</v>
      </c>
      <c r="F312" s="2">
        <v>5.4</v>
      </c>
      <c r="G312" s="2">
        <v>0.09</v>
      </c>
      <c r="H312" s="2"/>
      <c r="I312" s="2">
        <f>PRODUCT(C312:H312)</f>
        <v>0.97199999999999998</v>
      </c>
      <c r="J312" s="81"/>
    </row>
    <row r="313" spans="1:10" ht="24.95" customHeight="1">
      <c r="A313" s="77"/>
      <c r="B313" s="45" t="s">
        <v>1020</v>
      </c>
      <c r="C313" s="80">
        <v>1</v>
      </c>
      <c r="D313" s="80">
        <v>1</v>
      </c>
      <c r="E313" s="80">
        <v>1</v>
      </c>
      <c r="F313" s="2">
        <v>7.2</v>
      </c>
      <c r="G313" s="2">
        <v>0.09</v>
      </c>
      <c r="H313" s="2"/>
      <c r="I313" s="2">
        <f>PRODUCT(C313:H313)</f>
        <v>0.64800000000000002</v>
      </c>
      <c r="J313" s="81"/>
    </row>
    <row r="314" spans="1:10" ht="24.95" customHeight="1">
      <c r="A314" s="77"/>
      <c r="B314" s="45" t="s">
        <v>1021</v>
      </c>
      <c r="C314" s="80">
        <v>1</v>
      </c>
      <c r="D314" s="80">
        <v>1</v>
      </c>
      <c r="E314" s="80">
        <v>1</v>
      </c>
      <c r="F314" s="2">
        <v>4.8</v>
      </c>
      <c r="G314" s="2">
        <v>1.8</v>
      </c>
      <c r="H314" s="2"/>
      <c r="I314" s="2">
        <f>PRODUCT(C314:H314)</f>
        <v>8.64</v>
      </c>
      <c r="J314" s="81"/>
    </row>
    <row r="315" spans="1:10" ht="24.95" customHeight="1">
      <c r="A315" s="77"/>
      <c r="B315" s="45" t="s">
        <v>46</v>
      </c>
      <c r="C315" s="80">
        <v>1</v>
      </c>
      <c r="D315" s="80">
        <v>1</v>
      </c>
      <c r="E315" s="80">
        <v>1</v>
      </c>
      <c r="F315" s="2">
        <v>10.8</v>
      </c>
      <c r="G315" s="2"/>
      <c r="H315" s="2">
        <v>3.08</v>
      </c>
      <c r="I315" s="2">
        <f t="shared" ref="I315" si="57">PRODUCT(C315:H315)</f>
        <v>33.264000000000003</v>
      </c>
      <c r="J315" s="81"/>
    </row>
    <row r="316" spans="1:10" ht="24.95" customHeight="1">
      <c r="A316" s="77"/>
      <c r="B316" s="45" t="s">
        <v>959</v>
      </c>
      <c r="C316" s="80">
        <v>1</v>
      </c>
      <c r="D316" s="80">
        <v>1</v>
      </c>
      <c r="E316" s="80">
        <v>1</v>
      </c>
      <c r="F316" s="2">
        <v>1</v>
      </c>
      <c r="G316" s="2"/>
      <c r="H316" s="2">
        <v>2.1</v>
      </c>
      <c r="I316" s="2">
        <f t="shared" ref="I316:I318" si="58">-PRODUCT(C316:H316)</f>
        <v>-2.1</v>
      </c>
      <c r="J316" s="81"/>
    </row>
    <row r="317" spans="1:10" ht="24.95" customHeight="1">
      <c r="A317" s="77"/>
      <c r="B317" s="45" t="s">
        <v>1002</v>
      </c>
      <c r="C317" s="80">
        <v>1</v>
      </c>
      <c r="D317" s="80">
        <v>1</v>
      </c>
      <c r="E317" s="80">
        <v>1</v>
      </c>
      <c r="F317" s="2">
        <v>0.9</v>
      </c>
      <c r="G317" s="2"/>
      <c r="H317" s="2">
        <v>0.6</v>
      </c>
      <c r="I317" s="2">
        <f t="shared" si="58"/>
        <v>-0.54</v>
      </c>
      <c r="J317" s="81"/>
    </row>
    <row r="318" spans="1:10" ht="24.95" customHeight="1">
      <c r="A318" s="77"/>
      <c r="B318" s="45" t="s">
        <v>1016</v>
      </c>
      <c r="C318" s="80">
        <v>1</v>
      </c>
      <c r="D318" s="80">
        <v>1</v>
      </c>
      <c r="E318" s="80">
        <v>1</v>
      </c>
      <c r="F318" s="2">
        <v>0.6</v>
      </c>
      <c r="G318" s="2"/>
      <c r="H318" s="2">
        <v>0.6</v>
      </c>
      <c r="I318" s="2">
        <f t="shared" si="58"/>
        <v>-0.36</v>
      </c>
      <c r="J318" s="81"/>
    </row>
    <row r="319" spans="1:10" ht="24.95" customHeight="1">
      <c r="A319" s="77"/>
      <c r="B319" s="45" t="s">
        <v>992</v>
      </c>
      <c r="C319" s="80">
        <v>1</v>
      </c>
      <c r="D319" s="80">
        <v>1</v>
      </c>
      <c r="E319" s="80">
        <v>1</v>
      </c>
      <c r="F319" s="2">
        <v>5.2</v>
      </c>
      <c r="G319" s="2">
        <v>0.12</v>
      </c>
      <c r="H319" s="2"/>
      <c r="I319" s="2">
        <f>PRODUCT(C319:H319)</f>
        <v>0.624</v>
      </c>
      <c r="J319" s="81"/>
    </row>
    <row r="320" spans="1:10" ht="24.95" customHeight="1">
      <c r="A320" s="77"/>
      <c r="B320" s="45" t="s">
        <v>1003</v>
      </c>
      <c r="C320" s="80">
        <v>1</v>
      </c>
      <c r="D320" s="80">
        <v>1</v>
      </c>
      <c r="E320" s="80">
        <v>1</v>
      </c>
      <c r="F320" s="2">
        <v>3</v>
      </c>
      <c r="G320" s="2">
        <v>0.09</v>
      </c>
      <c r="H320" s="2"/>
      <c r="I320" s="2">
        <f>PRODUCT(C320:H320)</f>
        <v>0.27</v>
      </c>
      <c r="J320" s="81"/>
    </row>
    <row r="321" spans="1:10" ht="24.95" customHeight="1">
      <c r="A321" s="77"/>
      <c r="B321" s="45" t="s">
        <v>1017</v>
      </c>
      <c r="C321" s="80">
        <v>1</v>
      </c>
      <c r="D321" s="80">
        <v>1</v>
      </c>
      <c r="E321" s="80">
        <v>1</v>
      </c>
      <c r="F321" s="2">
        <v>2.4</v>
      </c>
      <c r="G321" s="2">
        <v>0.09</v>
      </c>
      <c r="H321" s="2"/>
      <c r="I321" s="2">
        <f>PRODUCT(C321:H321)</f>
        <v>0.216</v>
      </c>
      <c r="J321" s="81"/>
    </row>
    <row r="322" spans="1:10" ht="24.95" customHeight="1">
      <c r="A322" s="77"/>
      <c r="B322" s="45" t="s">
        <v>1004</v>
      </c>
      <c r="C322" s="80">
        <v>1</v>
      </c>
      <c r="D322" s="80">
        <v>2</v>
      </c>
      <c r="E322" s="80">
        <v>1</v>
      </c>
      <c r="F322" s="2">
        <v>2.2400000000000002</v>
      </c>
      <c r="G322" s="2"/>
      <c r="H322" s="2">
        <v>1</v>
      </c>
      <c r="I322" s="2">
        <f t="shared" ref="I322:I323" si="59">PRODUCT(C322:H322)</f>
        <v>4.4800000000000004</v>
      </c>
      <c r="J322" s="81"/>
    </row>
    <row r="323" spans="1:10" ht="24.95" customHeight="1">
      <c r="A323" s="77"/>
      <c r="B323" s="45" t="s">
        <v>1005</v>
      </c>
      <c r="C323" s="80">
        <v>1</v>
      </c>
      <c r="D323" s="80">
        <v>1</v>
      </c>
      <c r="E323" s="80">
        <v>1</v>
      </c>
      <c r="F323" s="2">
        <v>2.2400000000000002</v>
      </c>
      <c r="G323" s="2">
        <v>0.12</v>
      </c>
      <c r="H323" s="2"/>
      <c r="I323" s="2">
        <f t="shared" si="59"/>
        <v>0.26880000000000004</v>
      </c>
      <c r="J323" s="81"/>
    </row>
    <row r="324" spans="1:10" ht="24.95" customHeight="1">
      <c r="A324" s="77"/>
      <c r="B324" s="45" t="s">
        <v>1006</v>
      </c>
      <c r="C324" s="80">
        <v>1</v>
      </c>
      <c r="D324" s="80">
        <v>2</v>
      </c>
      <c r="E324" s="80">
        <v>1</v>
      </c>
      <c r="F324" s="2">
        <v>0.75</v>
      </c>
      <c r="G324" s="2"/>
      <c r="H324" s="2">
        <v>0.9</v>
      </c>
      <c r="I324" s="2">
        <f t="shared" ref="I324" si="60">-PRODUCT(C324:H324)</f>
        <v>-1.35</v>
      </c>
      <c r="J324" s="81"/>
    </row>
    <row r="325" spans="1:10" ht="24.95" customHeight="1">
      <c r="A325" s="77"/>
      <c r="B325" s="45" t="s">
        <v>1007</v>
      </c>
      <c r="C325" s="80">
        <v>1</v>
      </c>
      <c r="D325" s="80">
        <v>2</v>
      </c>
      <c r="E325" s="80">
        <v>1</v>
      </c>
      <c r="F325" s="2">
        <v>0.12</v>
      </c>
      <c r="G325" s="2"/>
      <c r="H325" s="2">
        <v>0.9</v>
      </c>
      <c r="I325" s="2">
        <f t="shared" ref="I325:I326" si="61">PRODUCT(C325:H325)</f>
        <v>0.216</v>
      </c>
      <c r="J325" s="81"/>
    </row>
    <row r="326" spans="1:10" ht="24.95" customHeight="1">
      <c r="A326" s="77"/>
      <c r="B326" s="45" t="s">
        <v>21</v>
      </c>
      <c r="C326" s="80">
        <v>1</v>
      </c>
      <c r="D326" s="80">
        <v>1</v>
      </c>
      <c r="E326" s="80">
        <v>1</v>
      </c>
      <c r="F326" s="2">
        <v>12.940000000000001</v>
      </c>
      <c r="G326" s="2"/>
      <c r="H326" s="2">
        <v>3.08</v>
      </c>
      <c r="I326" s="2">
        <f t="shared" si="61"/>
        <v>39.855200000000004</v>
      </c>
      <c r="J326" s="81"/>
    </row>
    <row r="327" spans="1:10" ht="24.95" customHeight="1">
      <c r="A327" s="77"/>
      <c r="B327" s="45" t="s">
        <v>958</v>
      </c>
      <c r="C327" s="80">
        <v>1</v>
      </c>
      <c r="D327" s="80">
        <v>1</v>
      </c>
      <c r="E327" s="80">
        <v>1</v>
      </c>
      <c r="F327" s="2">
        <v>1</v>
      </c>
      <c r="G327" s="2"/>
      <c r="H327" s="2">
        <v>2.1</v>
      </c>
      <c r="I327" s="2">
        <f>-PRODUCT(C327:H327)</f>
        <v>-2.1</v>
      </c>
      <c r="J327" s="81"/>
    </row>
    <row r="328" spans="1:10" ht="24.95" customHeight="1">
      <c r="A328" s="77"/>
      <c r="B328" s="45" t="s">
        <v>998</v>
      </c>
      <c r="C328" s="80">
        <v>1</v>
      </c>
      <c r="D328" s="80">
        <v>1</v>
      </c>
      <c r="E328" s="80">
        <v>1</v>
      </c>
      <c r="F328" s="2">
        <v>0.9</v>
      </c>
      <c r="G328" s="2"/>
      <c r="H328" s="2">
        <v>2.1</v>
      </c>
      <c r="I328" s="2">
        <f t="shared" ref="I328" si="62">-PRODUCT(C328:H328)</f>
        <v>-1.8900000000000001</v>
      </c>
      <c r="J328" s="81"/>
    </row>
    <row r="329" spans="1:10" ht="24.95" customHeight="1">
      <c r="A329" s="77"/>
      <c r="B329" s="45" t="s">
        <v>960</v>
      </c>
      <c r="C329" s="80">
        <v>1</v>
      </c>
      <c r="D329" s="80">
        <v>1</v>
      </c>
      <c r="E329" s="80">
        <v>1</v>
      </c>
      <c r="F329" s="2">
        <v>1.35</v>
      </c>
      <c r="G329" s="2"/>
      <c r="H329" s="2">
        <v>1.35</v>
      </c>
      <c r="I329" s="2">
        <f>-PRODUCT(C329:H329)</f>
        <v>-1.8225000000000002</v>
      </c>
      <c r="J329" s="81"/>
    </row>
    <row r="330" spans="1:10" ht="24.95" customHeight="1">
      <c r="A330" s="77"/>
      <c r="B330" s="45" t="s">
        <v>955</v>
      </c>
      <c r="C330" s="80">
        <v>1</v>
      </c>
      <c r="D330" s="80">
        <v>4</v>
      </c>
      <c r="E330" s="80">
        <v>2</v>
      </c>
      <c r="F330" s="2">
        <v>0.45</v>
      </c>
      <c r="G330" s="2"/>
      <c r="H330" s="2">
        <v>2.1</v>
      </c>
      <c r="I330" s="2">
        <f t="shared" ref="I330:I335" si="63">PRODUCT(C330:H330)</f>
        <v>7.5600000000000005</v>
      </c>
      <c r="J330" s="81"/>
    </row>
    <row r="331" spans="1:10" ht="24.95" customHeight="1">
      <c r="A331" s="77"/>
      <c r="B331" s="45" t="s">
        <v>996</v>
      </c>
      <c r="C331" s="80">
        <v>4</v>
      </c>
      <c r="D331" s="80">
        <v>2</v>
      </c>
      <c r="E331" s="80">
        <v>5</v>
      </c>
      <c r="F331" s="2">
        <v>0.5</v>
      </c>
      <c r="G331" s="2">
        <v>0.45</v>
      </c>
      <c r="H331" s="2"/>
      <c r="I331" s="2">
        <f t="shared" si="63"/>
        <v>9</v>
      </c>
      <c r="J331" s="81"/>
    </row>
    <row r="332" spans="1:10" ht="24.95" customHeight="1">
      <c r="A332" s="77"/>
      <c r="B332" s="45" t="s">
        <v>957</v>
      </c>
      <c r="C332" s="80">
        <v>1</v>
      </c>
      <c r="D332" s="80">
        <v>2</v>
      </c>
      <c r="E332" s="80">
        <v>1</v>
      </c>
      <c r="F332" s="2">
        <v>3</v>
      </c>
      <c r="G332" s="2">
        <v>0.6</v>
      </c>
      <c r="H332" s="2"/>
      <c r="I332" s="2">
        <f t="shared" si="63"/>
        <v>3.5999999999999996</v>
      </c>
      <c r="J332" s="81"/>
    </row>
    <row r="333" spans="1:10" ht="24.95" customHeight="1">
      <c r="A333" s="77"/>
      <c r="B333" s="45" t="s">
        <v>991</v>
      </c>
      <c r="C333" s="80">
        <v>1</v>
      </c>
      <c r="D333" s="80">
        <v>1</v>
      </c>
      <c r="E333" s="80">
        <v>1</v>
      </c>
      <c r="F333" s="2">
        <v>5.2</v>
      </c>
      <c r="G333" s="2">
        <v>0.09</v>
      </c>
      <c r="H333" s="2"/>
      <c r="I333" s="2">
        <f t="shared" si="63"/>
        <v>0.46799999999999997</v>
      </c>
      <c r="J333" s="81"/>
    </row>
    <row r="334" spans="1:10" ht="24.95" customHeight="1">
      <c r="A334" s="77"/>
      <c r="B334" s="45" t="s">
        <v>1001</v>
      </c>
      <c r="C334" s="80">
        <v>1</v>
      </c>
      <c r="D334" s="80">
        <v>1</v>
      </c>
      <c r="E334" s="80">
        <v>1</v>
      </c>
      <c r="F334" s="2">
        <v>5.0999999999999996</v>
      </c>
      <c r="G334" s="2">
        <v>0.09</v>
      </c>
      <c r="H334" s="2"/>
      <c r="I334" s="2">
        <f t="shared" si="63"/>
        <v>0.45899999999999996</v>
      </c>
      <c r="J334" s="81"/>
    </row>
    <row r="335" spans="1:10" ht="24.95" customHeight="1">
      <c r="A335" s="77"/>
      <c r="B335" s="45" t="s">
        <v>993</v>
      </c>
      <c r="C335" s="80">
        <v>1</v>
      </c>
      <c r="D335" s="80">
        <v>1</v>
      </c>
      <c r="E335" s="80">
        <v>1</v>
      </c>
      <c r="F335" s="2">
        <v>5.4</v>
      </c>
      <c r="G335" s="2">
        <v>0.09</v>
      </c>
      <c r="H335" s="2"/>
      <c r="I335" s="2">
        <f t="shared" si="63"/>
        <v>0.48599999999999999</v>
      </c>
      <c r="J335" s="81"/>
    </row>
    <row r="336" spans="1:10" ht="24.95" customHeight="1">
      <c r="A336" s="77"/>
      <c r="B336" s="45" t="s">
        <v>22</v>
      </c>
      <c r="C336" s="80">
        <v>1</v>
      </c>
      <c r="D336" s="80">
        <v>1</v>
      </c>
      <c r="E336" s="80">
        <v>2</v>
      </c>
      <c r="F336" s="2">
        <v>4.68</v>
      </c>
      <c r="G336" s="2"/>
      <c r="H336" s="2">
        <v>1.58</v>
      </c>
      <c r="I336" s="2">
        <f t="shared" ref="I336" si="64">PRODUCT(C336:H336)</f>
        <v>14.7888</v>
      </c>
      <c r="J336" s="81"/>
    </row>
    <row r="337" spans="1:10" ht="24.95" customHeight="1">
      <c r="A337" s="77"/>
      <c r="B337" s="45" t="s">
        <v>1008</v>
      </c>
      <c r="C337" s="80">
        <v>1</v>
      </c>
      <c r="D337" s="80">
        <v>1</v>
      </c>
      <c r="E337" s="80">
        <v>1</v>
      </c>
      <c r="F337" s="2">
        <v>0.75</v>
      </c>
      <c r="G337" s="2"/>
      <c r="H337" s="2">
        <v>2.1</v>
      </c>
      <c r="I337" s="2">
        <f t="shared" ref="I337:I338" si="65">-PRODUCT(C337:H337)</f>
        <v>-1.5750000000000002</v>
      </c>
      <c r="J337" s="81"/>
    </row>
    <row r="338" spans="1:10" ht="24.95" customHeight="1">
      <c r="A338" s="77"/>
      <c r="B338" s="45" t="s">
        <v>999</v>
      </c>
      <c r="C338" s="80">
        <v>1</v>
      </c>
      <c r="D338" s="80">
        <v>1</v>
      </c>
      <c r="E338" s="80">
        <v>1</v>
      </c>
      <c r="F338" s="2">
        <v>0.9</v>
      </c>
      <c r="G338" s="2"/>
      <c r="H338" s="2">
        <v>0.6</v>
      </c>
      <c r="I338" s="2">
        <f t="shared" si="65"/>
        <v>-0.54</v>
      </c>
      <c r="J338" s="81"/>
    </row>
    <row r="339" spans="1:10" ht="24.95" customHeight="1">
      <c r="A339" s="77"/>
      <c r="B339" s="45" t="s">
        <v>1010</v>
      </c>
      <c r="C339" s="80">
        <v>1</v>
      </c>
      <c r="D339" s="80">
        <v>1</v>
      </c>
      <c r="E339" s="80">
        <v>1</v>
      </c>
      <c r="F339" s="2">
        <v>4.95</v>
      </c>
      <c r="G339" s="2">
        <v>0.12</v>
      </c>
      <c r="H339" s="2"/>
      <c r="I339" s="2">
        <f>PRODUCT(C339:H339)</f>
        <v>0.59399999999999997</v>
      </c>
      <c r="J339" s="81"/>
    </row>
    <row r="340" spans="1:10" ht="24.95" customHeight="1">
      <c r="A340" s="77"/>
      <c r="B340" s="45" t="s">
        <v>1022</v>
      </c>
      <c r="C340" s="80">
        <v>1</v>
      </c>
      <c r="D340" s="80">
        <v>1</v>
      </c>
      <c r="E340" s="80">
        <v>1</v>
      </c>
      <c r="F340" s="2">
        <v>3</v>
      </c>
      <c r="G340" s="2">
        <v>0.09</v>
      </c>
      <c r="H340" s="2"/>
      <c r="I340" s="2">
        <f>PRODUCT(C340:H340)</f>
        <v>0.27</v>
      </c>
      <c r="J340" s="81"/>
    </row>
    <row r="341" spans="1:10" ht="24.95" customHeight="1">
      <c r="A341" s="77"/>
      <c r="B341" s="45" t="s">
        <v>17</v>
      </c>
      <c r="C341" s="80">
        <v>1</v>
      </c>
      <c r="D341" s="80">
        <v>1</v>
      </c>
      <c r="E341" s="80">
        <v>2</v>
      </c>
      <c r="F341" s="2">
        <v>5.42</v>
      </c>
      <c r="G341" s="2"/>
      <c r="H341" s="2">
        <v>3.08</v>
      </c>
      <c r="I341" s="2">
        <f t="shared" ref="I341" si="66">PRODUCT(C341:H341)</f>
        <v>33.3872</v>
      </c>
      <c r="J341" s="81"/>
    </row>
    <row r="342" spans="1:10" ht="24.95" customHeight="1">
      <c r="A342" s="77"/>
      <c r="B342" s="45" t="s">
        <v>998</v>
      </c>
      <c r="C342" s="80">
        <v>1</v>
      </c>
      <c r="D342" s="80">
        <v>1</v>
      </c>
      <c r="E342" s="80">
        <v>1</v>
      </c>
      <c r="F342" s="2">
        <v>0.9</v>
      </c>
      <c r="G342" s="2"/>
      <c r="H342" s="2">
        <v>2.1</v>
      </c>
      <c r="I342" s="2">
        <f t="shared" ref="I342" si="67">-PRODUCT(C342:H342)</f>
        <v>-1.8900000000000001</v>
      </c>
      <c r="J342" s="81"/>
    </row>
    <row r="343" spans="1:10" ht="24.95" customHeight="1">
      <c r="A343" s="77"/>
      <c r="B343" s="45" t="s">
        <v>1008</v>
      </c>
      <c r="C343" s="80">
        <v>1</v>
      </c>
      <c r="D343" s="80">
        <v>1</v>
      </c>
      <c r="E343" s="80">
        <v>1</v>
      </c>
      <c r="F343" s="2">
        <v>0.75</v>
      </c>
      <c r="G343" s="2"/>
      <c r="H343" s="2">
        <v>2.1</v>
      </c>
      <c r="I343" s="2">
        <f t="shared" ref="I343:I344" si="68">-PRODUCT(C343:H343)</f>
        <v>-1.5750000000000002</v>
      </c>
      <c r="J343" s="81"/>
    </row>
    <row r="344" spans="1:10" ht="24.95" customHeight="1">
      <c r="A344" s="77"/>
      <c r="B344" s="45" t="s">
        <v>999</v>
      </c>
      <c r="C344" s="80">
        <v>1</v>
      </c>
      <c r="D344" s="80">
        <v>1</v>
      </c>
      <c r="E344" s="80">
        <v>1</v>
      </c>
      <c r="F344" s="2">
        <v>0.9</v>
      </c>
      <c r="G344" s="2"/>
      <c r="H344" s="2">
        <v>0.6</v>
      </c>
      <c r="I344" s="2">
        <f t="shared" si="68"/>
        <v>-0.54</v>
      </c>
      <c r="J344" s="81"/>
    </row>
    <row r="345" spans="1:10" ht="24.95" customHeight="1">
      <c r="A345" s="77"/>
      <c r="B345" s="45" t="s">
        <v>1010</v>
      </c>
      <c r="C345" s="80">
        <v>1</v>
      </c>
      <c r="D345" s="80">
        <v>1</v>
      </c>
      <c r="E345" s="80">
        <v>1</v>
      </c>
      <c r="F345" s="2">
        <v>4.95</v>
      </c>
      <c r="G345" s="2">
        <v>0.12</v>
      </c>
      <c r="H345" s="2"/>
      <c r="I345" s="2">
        <f>PRODUCT(C345:H345)</f>
        <v>0.59399999999999997</v>
      </c>
      <c r="J345" s="81"/>
    </row>
    <row r="346" spans="1:10" ht="24.95" customHeight="1">
      <c r="A346" s="77"/>
      <c r="B346" s="45" t="s">
        <v>1022</v>
      </c>
      <c r="C346" s="80">
        <v>1</v>
      </c>
      <c r="D346" s="80">
        <v>1</v>
      </c>
      <c r="E346" s="80">
        <v>1</v>
      </c>
      <c r="F346" s="2">
        <v>3</v>
      </c>
      <c r="G346" s="2">
        <v>0.09</v>
      </c>
      <c r="H346" s="2"/>
      <c r="I346" s="2">
        <f>PRODUCT(C346:H346)</f>
        <v>0.27</v>
      </c>
      <c r="J346" s="81"/>
    </row>
    <row r="347" spans="1:10" ht="24.95" customHeight="1">
      <c r="A347" s="77"/>
      <c r="B347" s="45"/>
      <c r="C347" s="80"/>
      <c r="D347" s="80"/>
      <c r="E347" s="80"/>
      <c r="F347" s="2"/>
      <c r="G347" s="2"/>
      <c r="H347" s="2" t="s">
        <v>3</v>
      </c>
      <c r="I347" s="2">
        <f>SUM(I197:I346)</f>
        <v>739.22429999999997</v>
      </c>
      <c r="J347" s="81"/>
    </row>
    <row r="348" spans="1:10" ht="24.95" customHeight="1">
      <c r="A348" s="77"/>
      <c r="B348" s="45"/>
      <c r="C348" s="80"/>
      <c r="D348" s="80"/>
      <c r="E348" s="80"/>
      <c r="F348" s="2"/>
      <c r="G348" s="2"/>
      <c r="H348" s="2" t="s">
        <v>4</v>
      </c>
      <c r="I348" s="2">
        <f>CEILING(I347,0.1)</f>
        <v>739.30000000000007</v>
      </c>
      <c r="J348" s="80" t="s">
        <v>980</v>
      </c>
    </row>
    <row r="349" spans="1:10" ht="65.25" customHeight="1">
      <c r="A349" s="80">
        <v>15</v>
      </c>
      <c r="B349" s="44" t="s">
        <v>1041</v>
      </c>
      <c r="C349" s="80"/>
      <c r="D349" s="80"/>
      <c r="E349" s="80"/>
      <c r="F349" s="2"/>
      <c r="G349" s="2"/>
      <c r="H349" s="2"/>
      <c r="I349" s="2"/>
      <c r="J349" s="80"/>
    </row>
    <row r="350" spans="1:10" ht="24.95" customHeight="1">
      <c r="A350" s="80"/>
      <c r="B350" s="45" t="s">
        <v>1036</v>
      </c>
      <c r="C350" s="80">
        <v>1</v>
      </c>
      <c r="D350" s="80">
        <v>2</v>
      </c>
      <c r="E350" s="82">
        <v>3.14</v>
      </c>
      <c r="F350" s="2">
        <v>1.5</v>
      </c>
      <c r="G350" s="2"/>
      <c r="H350" s="2">
        <v>0.53</v>
      </c>
      <c r="I350" s="2">
        <f t="shared" ref="I350:I352" si="69">PRODUCT(C350:H350)</f>
        <v>4.9926000000000004</v>
      </c>
      <c r="J350" s="80"/>
    </row>
    <row r="351" spans="1:10" ht="24.95" customHeight="1">
      <c r="A351" s="80"/>
      <c r="B351" s="45" t="s">
        <v>1039</v>
      </c>
      <c r="C351" s="80">
        <v>1</v>
      </c>
      <c r="D351" s="80">
        <v>8</v>
      </c>
      <c r="E351" s="80">
        <v>2</v>
      </c>
      <c r="F351" s="2">
        <v>3</v>
      </c>
      <c r="G351" s="2">
        <v>0.23</v>
      </c>
      <c r="H351" s="2"/>
      <c r="I351" s="2">
        <f t="shared" si="69"/>
        <v>11.040000000000001</v>
      </c>
      <c r="J351" s="80"/>
    </row>
    <row r="352" spans="1:10" ht="24.95" customHeight="1">
      <c r="A352" s="80"/>
      <c r="B352" s="45" t="s">
        <v>1040</v>
      </c>
      <c r="C352" s="80">
        <v>1</v>
      </c>
      <c r="D352" s="80">
        <v>3</v>
      </c>
      <c r="E352" s="80">
        <v>1</v>
      </c>
      <c r="F352" s="2">
        <v>9</v>
      </c>
      <c r="G352" s="2"/>
      <c r="H352" s="2">
        <v>0.4</v>
      </c>
      <c r="I352" s="2">
        <f t="shared" si="69"/>
        <v>10.8</v>
      </c>
      <c r="J352" s="80"/>
    </row>
    <row r="353" spans="1:10" ht="24.95" customHeight="1">
      <c r="A353" s="80"/>
      <c r="B353" s="45"/>
      <c r="C353" s="80"/>
      <c r="D353" s="80"/>
      <c r="E353" s="80"/>
      <c r="F353" s="2"/>
      <c r="G353" s="2"/>
      <c r="H353" s="2" t="s">
        <v>3</v>
      </c>
      <c r="I353" s="2">
        <f>SUM(I350:I352)</f>
        <v>26.832600000000003</v>
      </c>
      <c r="J353" s="80"/>
    </row>
    <row r="354" spans="1:10" ht="24.95" customHeight="1">
      <c r="A354" s="80"/>
      <c r="B354" s="45"/>
      <c r="C354" s="80"/>
      <c r="D354" s="80"/>
      <c r="E354" s="80"/>
      <c r="F354" s="2"/>
      <c r="G354" s="2"/>
      <c r="H354" s="2" t="s">
        <v>4</v>
      </c>
      <c r="I354" s="2">
        <f>CEILING(I353,0.1)</f>
        <v>26.900000000000002</v>
      </c>
      <c r="J354" s="80" t="s">
        <v>980</v>
      </c>
    </row>
    <row r="355" spans="1:10" ht="69" customHeight="1">
      <c r="A355" s="80">
        <v>16</v>
      </c>
      <c r="B355" s="44" t="s">
        <v>1023</v>
      </c>
      <c r="C355" s="80"/>
      <c r="D355" s="80"/>
      <c r="E355" s="80"/>
      <c r="F355" s="2"/>
      <c r="G355" s="2"/>
      <c r="H355" s="2"/>
      <c r="I355" s="2"/>
      <c r="J355" s="81"/>
    </row>
    <row r="356" spans="1:10" ht="24.95" customHeight="1">
      <c r="A356" s="77"/>
      <c r="B356" s="45" t="s">
        <v>36</v>
      </c>
      <c r="C356" s="80">
        <v>1</v>
      </c>
      <c r="D356" s="80">
        <v>1</v>
      </c>
      <c r="E356" s="80">
        <v>1</v>
      </c>
      <c r="F356" s="2">
        <v>44.27</v>
      </c>
      <c r="G356" s="2"/>
      <c r="H356" s="2">
        <v>9.73</v>
      </c>
      <c r="I356" s="2">
        <f t="shared" ref="I356:I359" si="70">PRODUCT(C356:H356)</f>
        <v>430.74710000000005</v>
      </c>
      <c r="J356" s="81"/>
    </row>
    <row r="357" spans="1:10" ht="24.95" customHeight="1">
      <c r="A357" s="77"/>
      <c r="B357" s="45" t="s">
        <v>54</v>
      </c>
      <c r="C357" s="80">
        <v>1</v>
      </c>
      <c r="D357" s="80">
        <v>1</v>
      </c>
      <c r="E357" s="80">
        <v>1</v>
      </c>
      <c r="F357" s="2">
        <v>25.99</v>
      </c>
      <c r="G357" s="2"/>
      <c r="H357" s="2">
        <v>3.15</v>
      </c>
      <c r="I357" s="2">
        <f t="shared" si="70"/>
        <v>81.868499999999997</v>
      </c>
      <c r="J357" s="81"/>
    </row>
    <row r="358" spans="1:10" ht="24.95" customHeight="1">
      <c r="A358" s="77"/>
      <c r="B358" s="45" t="s">
        <v>55</v>
      </c>
      <c r="C358" s="80">
        <v>1</v>
      </c>
      <c r="D358" s="80">
        <v>1</v>
      </c>
      <c r="E358" s="80">
        <v>1</v>
      </c>
      <c r="F358" s="2">
        <v>25.99</v>
      </c>
      <c r="G358" s="2"/>
      <c r="H358" s="2">
        <v>3.15</v>
      </c>
      <c r="I358" s="2">
        <f t="shared" si="70"/>
        <v>81.868499999999997</v>
      </c>
      <c r="J358" s="81"/>
    </row>
    <row r="359" spans="1:10" ht="24.95" customHeight="1">
      <c r="A359" s="77"/>
      <c r="B359" s="45" t="s">
        <v>1054</v>
      </c>
      <c r="C359" s="80">
        <v>1</v>
      </c>
      <c r="D359" s="80">
        <v>1</v>
      </c>
      <c r="E359" s="80">
        <v>9</v>
      </c>
      <c r="F359" s="2">
        <f>1.35+0.23+0.23</f>
        <v>1.81</v>
      </c>
      <c r="G359" s="2">
        <v>0.6</v>
      </c>
      <c r="H359" s="2"/>
      <c r="I359" s="2">
        <f t="shared" si="70"/>
        <v>9.7739999999999991</v>
      </c>
      <c r="J359" s="81"/>
    </row>
    <row r="360" spans="1:10" ht="24.95" customHeight="1">
      <c r="A360" s="77"/>
      <c r="B360" s="45" t="s">
        <v>32</v>
      </c>
      <c r="C360" s="80">
        <v>1</v>
      </c>
      <c r="D360" s="80">
        <v>1</v>
      </c>
      <c r="E360" s="80">
        <v>2</v>
      </c>
      <c r="F360" s="2">
        <v>1.36</v>
      </c>
      <c r="G360" s="2">
        <v>0.6</v>
      </c>
      <c r="H360" s="2"/>
      <c r="I360" s="2">
        <f t="shared" ref="I360:I362" si="71">PRODUCT(C360:H360)</f>
        <v>1.6320000000000001</v>
      </c>
      <c r="J360" s="81"/>
    </row>
    <row r="361" spans="1:10" ht="24.95" customHeight="1">
      <c r="A361" s="77"/>
      <c r="B361" s="45" t="s">
        <v>33</v>
      </c>
      <c r="C361" s="80">
        <v>1</v>
      </c>
      <c r="D361" s="80">
        <v>1</v>
      </c>
      <c r="E361" s="80">
        <v>3</v>
      </c>
      <c r="F361" s="2">
        <v>1.81</v>
      </c>
      <c r="G361" s="2">
        <v>0.6</v>
      </c>
      <c r="H361" s="2"/>
      <c r="I361" s="2">
        <f t="shared" si="71"/>
        <v>3.2579999999999996</v>
      </c>
      <c r="J361" s="81"/>
    </row>
    <row r="362" spans="1:10" ht="24.95" customHeight="1">
      <c r="A362" s="77"/>
      <c r="B362" s="45" t="s">
        <v>34</v>
      </c>
      <c r="C362" s="80">
        <v>1</v>
      </c>
      <c r="D362" s="80">
        <v>1</v>
      </c>
      <c r="E362" s="80">
        <v>1</v>
      </c>
      <c r="F362" s="2">
        <v>1.36</v>
      </c>
      <c r="G362" s="2">
        <v>0.6</v>
      </c>
      <c r="H362" s="2"/>
      <c r="I362" s="2">
        <f t="shared" si="71"/>
        <v>0.81600000000000006</v>
      </c>
      <c r="J362" s="81"/>
    </row>
    <row r="363" spans="1:10" ht="24.95" customHeight="1">
      <c r="A363" s="77"/>
      <c r="B363" s="45" t="s">
        <v>1055</v>
      </c>
      <c r="C363" s="80">
        <v>1</v>
      </c>
      <c r="D363" s="80">
        <v>1</v>
      </c>
      <c r="E363" s="80">
        <v>1</v>
      </c>
      <c r="F363" s="2">
        <v>2.4500000000000002</v>
      </c>
      <c r="G363" s="2">
        <v>0.6</v>
      </c>
      <c r="H363" s="2"/>
      <c r="I363" s="2">
        <f t="shared" ref="I363:I364" si="72">PRODUCT(C363:H363)</f>
        <v>1.47</v>
      </c>
      <c r="J363" s="81"/>
    </row>
    <row r="364" spans="1:10" ht="24.95" customHeight="1">
      <c r="A364" s="77"/>
      <c r="B364" s="45" t="s">
        <v>1058</v>
      </c>
      <c r="C364" s="80">
        <v>1</v>
      </c>
      <c r="D364" s="80">
        <v>2</v>
      </c>
      <c r="E364" s="80">
        <f>SUM(E359:E363)</f>
        <v>16</v>
      </c>
      <c r="F364" s="2">
        <v>0.6</v>
      </c>
      <c r="G364" s="2"/>
      <c r="H364" s="88">
        <v>6.3E-2</v>
      </c>
      <c r="I364" s="2">
        <f t="shared" si="72"/>
        <v>1.2096</v>
      </c>
      <c r="J364" s="81"/>
    </row>
    <row r="365" spans="1:10" ht="24.95" customHeight="1">
      <c r="A365" s="77"/>
      <c r="B365" s="45" t="s">
        <v>997</v>
      </c>
      <c r="C365" s="80">
        <v>1</v>
      </c>
      <c r="D365" s="80">
        <v>1</v>
      </c>
      <c r="E365" s="80">
        <v>1</v>
      </c>
      <c r="F365" s="2">
        <v>1.5</v>
      </c>
      <c r="G365" s="2"/>
      <c r="H365" s="2">
        <v>2.1</v>
      </c>
      <c r="I365" s="2">
        <f>-PRODUCT(C365:H365)</f>
        <v>-3.1500000000000004</v>
      </c>
      <c r="J365" s="81"/>
    </row>
    <row r="366" spans="1:10" ht="24.95" customHeight="1">
      <c r="A366" s="77"/>
      <c r="B366" s="45" t="s">
        <v>1015</v>
      </c>
      <c r="C366" s="80">
        <v>1</v>
      </c>
      <c r="D366" s="80">
        <v>2</v>
      </c>
      <c r="E366" s="80">
        <v>1</v>
      </c>
      <c r="F366" s="2">
        <v>1</v>
      </c>
      <c r="G366" s="2"/>
      <c r="H366" s="2">
        <v>2.1</v>
      </c>
      <c r="I366" s="2">
        <f t="shared" ref="I366" si="73">-PRODUCT(C366:H366)</f>
        <v>-4.2</v>
      </c>
      <c r="J366" s="81"/>
    </row>
    <row r="367" spans="1:10" ht="24.95" customHeight="1">
      <c r="A367" s="77"/>
      <c r="B367" s="45" t="s">
        <v>960</v>
      </c>
      <c r="C367" s="80">
        <v>1</v>
      </c>
      <c r="D367" s="80">
        <v>9</v>
      </c>
      <c r="E367" s="80">
        <v>1</v>
      </c>
      <c r="F367" s="2">
        <v>1.35</v>
      </c>
      <c r="G367" s="2"/>
      <c r="H367" s="2">
        <v>1.35</v>
      </c>
      <c r="I367" s="2">
        <f t="shared" ref="I367:I373" si="74">-PRODUCT(C367:H367)</f>
        <v>-16.4025</v>
      </c>
      <c r="J367" s="81"/>
    </row>
    <row r="368" spans="1:10" ht="24.95" customHeight="1">
      <c r="A368" s="77"/>
      <c r="B368" s="45" t="s">
        <v>1018</v>
      </c>
      <c r="C368" s="80">
        <v>1</v>
      </c>
      <c r="D368" s="80">
        <v>2</v>
      </c>
      <c r="E368" s="80">
        <v>1</v>
      </c>
      <c r="F368" s="2">
        <v>1.8</v>
      </c>
      <c r="G368" s="2"/>
      <c r="H368" s="2">
        <v>1.8</v>
      </c>
      <c r="I368" s="2">
        <f t="shared" si="74"/>
        <v>-6.48</v>
      </c>
      <c r="J368" s="81"/>
    </row>
    <row r="369" spans="1:10" ht="24.95" customHeight="1">
      <c r="A369" s="77"/>
      <c r="B369" s="45" t="s">
        <v>32</v>
      </c>
      <c r="C369" s="80">
        <v>1</v>
      </c>
      <c r="D369" s="80">
        <v>1</v>
      </c>
      <c r="E369" s="80">
        <v>2</v>
      </c>
      <c r="F369" s="2">
        <v>0.9</v>
      </c>
      <c r="G369" s="2"/>
      <c r="H369" s="2">
        <v>0.6</v>
      </c>
      <c r="I369" s="2">
        <f t="shared" si="74"/>
        <v>-1.08</v>
      </c>
      <c r="J369" s="81"/>
    </row>
    <row r="370" spans="1:10" ht="24.95" customHeight="1">
      <c r="A370" s="77"/>
      <c r="B370" s="45" t="s">
        <v>33</v>
      </c>
      <c r="C370" s="80">
        <v>1</v>
      </c>
      <c r="D370" s="80">
        <v>1</v>
      </c>
      <c r="E370" s="80">
        <v>3</v>
      </c>
      <c r="F370" s="2">
        <v>1.35</v>
      </c>
      <c r="G370" s="2"/>
      <c r="H370" s="2">
        <v>0.6</v>
      </c>
      <c r="I370" s="2">
        <f t="shared" si="74"/>
        <v>-2.4300000000000002</v>
      </c>
      <c r="J370" s="81"/>
    </row>
    <row r="371" spans="1:10" ht="24.95" customHeight="1">
      <c r="A371" s="77"/>
      <c r="B371" s="45" t="s">
        <v>34</v>
      </c>
      <c r="C371" s="80">
        <v>1</v>
      </c>
      <c r="D371" s="80">
        <v>1</v>
      </c>
      <c r="E371" s="80">
        <v>1</v>
      </c>
      <c r="F371" s="2">
        <v>0.9</v>
      </c>
      <c r="G371" s="2"/>
      <c r="H371" s="2">
        <v>0.6</v>
      </c>
      <c r="I371" s="2">
        <f t="shared" si="74"/>
        <v>-0.54</v>
      </c>
      <c r="J371" s="81"/>
    </row>
    <row r="372" spans="1:10" ht="24.95" customHeight="1">
      <c r="A372" s="77"/>
      <c r="B372" s="45" t="s">
        <v>1056</v>
      </c>
      <c r="C372" s="80">
        <v>1</v>
      </c>
      <c r="D372" s="80">
        <v>1</v>
      </c>
      <c r="E372" s="80">
        <v>1</v>
      </c>
      <c r="F372" s="2">
        <v>1.5</v>
      </c>
      <c r="G372" s="2"/>
      <c r="H372" s="2">
        <v>2.1</v>
      </c>
      <c r="I372" s="2">
        <f t="shared" si="74"/>
        <v>-3.1500000000000004</v>
      </c>
      <c r="J372" s="81"/>
    </row>
    <row r="373" spans="1:10" ht="24.95" customHeight="1">
      <c r="A373" s="77"/>
      <c r="B373" s="45" t="s">
        <v>1057</v>
      </c>
      <c r="C373" s="80">
        <v>1</v>
      </c>
      <c r="D373" s="80">
        <v>1</v>
      </c>
      <c r="E373" s="80">
        <v>1</v>
      </c>
      <c r="F373" s="2">
        <v>10.39</v>
      </c>
      <c r="G373" s="2"/>
      <c r="H373" s="2">
        <v>1.5</v>
      </c>
      <c r="I373" s="2">
        <f t="shared" si="74"/>
        <v>-15.585000000000001</v>
      </c>
      <c r="J373" s="81"/>
    </row>
    <row r="374" spans="1:10" ht="24.95" customHeight="1">
      <c r="A374" s="77"/>
      <c r="B374" s="45" t="s">
        <v>1059</v>
      </c>
      <c r="C374" s="80">
        <v>1</v>
      </c>
      <c r="D374" s="80">
        <v>2</v>
      </c>
      <c r="E374" s="80">
        <v>2</v>
      </c>
      <c r="F374" s="2">
        <v>1.5</v>
      </c>
      <c r="G374" s="2"/>
      <c r="H374" s="2">
        <v>1</v>
      </c>
      <c r="I374" s="2">
        <f>PRODUCT(C374:H374)</f>
        <v>6</v>
      </c>
      <c r="J374" s="81"/>
    </row>
    <row r="375" spans="1:10" ht="24.95" customHeight="1">
      <c r="A375" s="77"/>
      <c r="B375" s="45"/>
      <c r="C375" s="80"/>
      <c r="D375" s="80"/>
      <c r="E375" s="80"/>
      <c r="F375" s="2"/>
      <c r="G375" s="2"/>
      <c r="H375" s="2" t="s">
        <v>3</v>
      </c>
      <c r="I375" s="2">
        <f>SUM(I356:I374)</f>
        <v>565.62620000000015</v>
      </c>
      <c r="J375" s="81"/>
    </row>
    <row r="376" spans="1:10" ht="24.95" customHeight="1">
      <c r="A376" s="77"/>
      <c r="B376" s="45"/>
      <c r="C376" s="80"/>
      <c r="D376" s="80"/>
      <c r="E376" s="80"/>
      <c r="F376" s="2"/>
      <c r="G376" s="2"/>
      <c r="H376" s="2" t="s">
        <v>42</v>
      </c>
      <c r="I376" s="2">
        <f>CEILING(I375,0.1)</f>
        <v>565.70000000000005</v>
      </c>
      <c r="J376" s="80" t="s">
        <v>980</v>
      </c>
    </row>
    <row r="377" spans="1:10" ht="103.5" customHeight="1">
      <c r="A377" s="80">
        <v>17</v>
      </c>
      <c r="B377" s="44" t="s">
        <v>607</v>
      </c>
      <c r="C377" s="80"/>
      <c r="D377" s="80"/>
      <c r="E377" s="80"/>
      <c r="F377" s="2"/>
      <c r="G377" s="2"/>
      <c r="H377" s="2"/>
      <c r="I377" s="2"/>
      <c r="J377" s="81"/>
    </row>
    <row r="378" spans="1:10" ht="24.95" customHeight="1">
      <c r="A378" s="77"/>
      <c r="B378" s="45" t="s">
        <v>38</v>
      </c>
      <c r="C378" s="80">
        <v>1</v>
      </c>
      <c r="D378" s="80">
        <v>1</v>
      </c>
      <c r="E378" s="80">
        <v>1</v>
      </c>
      <c r="F378" s="2"/>
      <c r="G378" s="2"/>
      <c r="H378" s="2"/>
      <c r="I378" s="2">
        <f t="shared" ref="I378:I379" si="75">PRODUCT(C378:H378)</f>
        <v>1</v>
      </c>
      <c r="J378" s="81"/>
    </row>
    <row r="379" spans="1:10" ht="24.95" customHeight="1">
      <c r="A379" s="77"/>
      <c r="B379" s="45" t="s">
        <v>17</v>
      </c>
      <c r="C379" s="80">
        <v>1</v>
      </c>
      <c r="D379" s="80">
        <v>1</v>
      </c>
      <c r="E379" s="80">
        <v>1</v>
      </c>
      <c r="F379" s="2"/>
      <c r="G379" s="2"/>
      <c r="H379" s="2"/>
      <c r="I379" s="2">
        <f t="shared" si="75"/>
        <v>1</v>
      </c>
      <c r="J379" s="81"/>
    </row>
    <row r="380" spans="1:10" ht="24.95" customHeight="1">
      <c r="A380" s="77"/>
      <c r="B380" s="87"/>
      <c r="C380" s="80"/>
      <c r="D380" s="80"/>
      <c r="E380" s="80"/>
      <c r="F380" s="2"/>
      <c r="G380" s="2"/>
      <c r="H380" s="2" t="s">
        <v>3</v>
      </c>
      <c r="I380" s="2">
        <f>SUM(I378:I379)</f>
        <v>2</v>
      </c>
      <c r="J380" s="81"/>
    </row>
    <row r="381" spans="1:10" ht="24.95" customHeight="1">
      <c r="A381" s="77"/>
      <c r="B381" s="87"/>
      <c r="C381" s="80"/>
      <c r="D381" s="80"/>
      <c r="E381" s="80"/>
      <c r="F381" s="2"/>
      <c r="G381" s="2"/>
      <c r="H381" s="2" t="s">
        <v>42</v>
      </c>
      <c r="I381" s="2">
        <f>CEILING(I380,0.1)</f>
        <v>2</v>
      </c>
      <c r="J381" s="81" t="s">
        <v>861</v>
      </c>
    </row>
    <row r="382" spans="1:10" ht="102" customHeight="1">
      <c r="A382" s="80">
        <v>18</v>
      </c>
      <c r="B382" s="44" t="s">
        <v>608</v>
      </c>
      <c r="C382" s="80"/>
      <c r="D382" s="80"/>
      <c r="E382" s="80"/>
      <c r="F382" s="2"/>
      <c r="G382" s="2"/>
      <c r="H382" s="2"/>
      <c r="I382" s="2"/>
      <c r="J382" s="81"/>
    </row>
    <row r="383" spans="1:10" ht="24.95" customHeight="1">
      <c r="A383" s="77"/>
      <c r="B383" s="45" t="s">
        <v>1060</v>
      </c>
      <c r="C383" s="80">
        <v>1</v>
      </c>
      <c r="D383" s="80">
        <v>3</v>
      </c>
      <c r="E383" s="80">
        <v>1</v>
      </c>
      <c r="F383" s="2"/>
      <c r="G383" s="2"/>
      <c r="H383" s="2"/>
      <c r="I383" s="2">
        <f t="shared" ref="I383" si="76">PRODUCT(C383:H383)</f>
        <v>3</v>
      </c>
      <c r="J383" s="81"/>
    </row>
    <row r="384" spans="1:10" ht="24.95" customHeight="1">
      <c r="A384" s="77"/>
      <c r="B384" s="87"/>
      <c r="C384" s="80"/>
      <c r="D384" s="80"/>
      <c r="E384" s="80"/>
      <c r="F384" s="2"/>
      <c r="G384" s="2"/>
      <c r="H384" s="2" t="s">
        <v>42</v>
      </c>
      <c r="I384" s="2">
        <f>CEILING(I383,0.1)</f>
        <v>3</v>
      </c>
      <c r="J384" s="81" t="s">
        <v>861</v>
      </c>
    </row>
    <row r="385" spans="1:10" ht="69" customHeight="1">
      <c r="A385" s="80">
        <v>19</v>
      </c>
      <c r="B385" s="44" t="s">
        <v>609</v>
      </c>
      <c r="C385" s="80"/>
      <c r="D385" s="80"/>
      <c r="E385" s="80"/>
      <c r="F385" s="2"/>
      <c r="G385" s="2"/>
      <c r="H385" s="2"/>
      <c r="I385" s="2"/>
      <c r="J385" s="81"/>
    </row>
    <row r="386" spans="1:10" ht="24.95" customHeight="1">
      <c r="A386" s="77"/>
      <c r="B386" s="45" t="s">
        <v>18</v>
      </c>
      <c r="C386" s="80">
        <v>1</v>
      </c>
      <c r="D386" s="80">
        <v>1</v>
      </c>
      <c r="E386" s="80">
        <v>1</v>
      </c>
      <c r="F386" s="2"/>
      <c r="G386" s="2"/>
      <c r="H386" s="2"/>
      <c r="I386" s="2">
        <f t="shared" ref="I386" si="77">PRODUCT(C386:H386)</f>
        <v>1</v>
      </c>
      <c r="J386" s="81"/>
    </row>
    <row r="387" spans="1:10" ht="24.95" customHeight="1">
      <c r="A387" s="77"/>
      <c r="B387" s="87"/>
      <c r="C387" s="80"/>
      <c r="D387" s="80"/>
      <c r="E387" s="80"/>
      <c r="F387" s="2"/>
      <c r="G387" s="2"/>
      <c r="H387" s="2" t="s">
        <v>42</v>
      </c>
      <c r="I387" s="2">
        <f>CEILING(I386,0.1)</f>
        <v>1</v>
      </c>
      <c r="J387" s="81" t="s">
        <v>861</v>
      </c>
    </row>
    <row r="388" spans="1:10" ht="24.95" customHeight="1">
      <c r="A388" s="80">
        <v>20</v>
      </c>
      <c r="B388" s="45" t="s">
        <v>1090</v>
      </c>
      <c r="C388" s="80"/>
      <c r="D388" s="80"/>
      <c r="E388" s="80"/>
      <c r="F388" s="2"/>
      <c r="G388" s="2"/>
      <c r="H388" s="2"/>
      <c r="I388" s="2"/>
      <c r="J388" s="81"/>
    </row>
    <row r="389" spans="1:10" ht="24.95" customHeight="1">
      <c r="A389" s="77"/>
      <c r="B389" s="45" t="s">
        <v>18</v>
      </c>
      <c r="C389" s="80">
        <v>1</v>
      </c>
      <c r="D389" s="80">
        <v>1</v>
      </c>
      <c r="E389" s="80">
        <v>1</v>
      </c>
      <c r="F389" s="2"/>
      <c r="G389" s="2"/>
      <c r="H389" s="2"/>
      <c r="I389" s="2">
        <f t="shared" ref="I389:I390" si="78">PRODUCT(C389:H389)</f>
        <v>1</v>
      </c>
      <c r="J389" s="81"/>
    </row>
    <row r="390" spans="1:10" ht="24.95" customHeight="1">
      <c r="A390" s="77"/>
      <c r="B390" s="45" t="s">
        <v>17</v>
      </c>
      <c r="C390" s="80">
        <v>1</v>
      </c>
      <c r="D390" s="80">
        <v>1</v>
      </c>
      <c r="E390" s="80">
        <v>1</v>
      </c>
      <c r="F390" s="2"/>
      <c r="G390" s="2"/>
      <c r="H390" s="2"/>
      <c r="I390" s="2">
        <f t="shared" si="78"/>
        <v>1</v>
      </c>
      <c r="J390" s="81"/>
    </row>
    <row r="391" spans="1:10" ht="24.95" customHeight="1">
      <c r="A391" s="77"/>
      <c r="B391" s="87" t="s">
        <v>24</v>
      </c>
      <c r="C391" s="80"/>
      <c r="D391" s="80"/>
      <c r="E391" s="80"/>
      <c r="F391" s="2"/>
      <c r="G391" s="2"/>
      <c r="H391" s="2"/>
      <c r="I391" s="2"/>
      <c r="J391" s="81"/>
    </row>
    <row r="392" spans="1:10" ht="24.95" customHeight="1">
      <c r="A392" s="77"/>
      <c r="B392" s="45" t="s">
        <v>1326</v>
      </c>
      <c r="C392" s="80">
        <v>1</v>
      </c>
      <c r="D392" s="80">
        <v>1</v>
      </c>
      <c r="E392" s="80">
        <v>1</v>
      </c>
      <c r="F392" s="2"/>
      <c r="G392" s="2"/>
      <c r="H392" s="2"/>
      <c r="I392" s="2">
        <f t="shared" ref="I392" si="79">PRODUCT(C392:H392)</f>
        <v>1</v>
      </c>
      <c r="J392" s="81"/>
    </row>
    <row r="393" spans="1:10" ht="24.95" customHeight="1">
      <c r="A393" s="77"/>
      <c r="B393" s="45"/>
      <c r="C393" s="80"/>
      <c r="D393" s="80"/>
      <c r="E393" s="80"/>
      <c r="F393" s="2"/>
      <c r="G393" s="2"/>
      <c r="H393" s="2" t="s">
        <v>3</v>
      </c>
      <c r="I393" s="2">
        <f>SUM(I389:I392)</f>
        <v>3</v>
      </c>
      <c r="J393" s="81"/>
    </row>
    <row r="394" spans="1:10" ht="24.95" customHeight="1">
      <c r="A394" s="77"/>
      <c r="B394" s="45"/>
      <c r="C394" s="80"/>
      <c r="D394" s="80"/>
      <c r="E394" s="80"/>
      <c r="F394" s="2"/>
      <c r="G394" s="2"/>
      <c r="H394" s="2" t="s">
        <v>42</v>
      </c>
      <c r="I394" s="2">
        <f>CEILING(I393,0.1)</f>
        <v>3</v>
      </c>
      <c r="J394" s="81" t="s">
        <v>861</v>
      </c>
    </row>
    <row r="395" spans="1:10" ht="72.75" customHeight="1">
      <c r="A395" s="80">
        <v>21</v>
      </c>
      <c r="B395" s="44" t="s">
        <v>1331</v>
      </c>
      <c r="C395" s="80"/>
      <c r="D395" s="80"/>
      <c r="E395" s="80"/>
      <c r="F395" s="2"/>
      <c r="G395" s="2"/>
      <c r="H395" s="2"/>
      <c r="I395" s="2"/>
      <c r="J395" s="81"/>
    </row>
    <row r="396" spans="1:10" ht="24.95" customHeight="1">
      <c r="A396" s="77"/>
      <c r="B396" s="45" t="s">
        <v>31</v>
      </c>
      <c r="C396" s="80">
        <v>1</v>
      </c>
      <c r="D396" s="80">
        <v>1</v>
      </c>
      <c r="E396" s="80">
        <v>6</v>
      </c>
      <c r="F396" s="2">
        <v>1.35</v>
      </c>
      <c r="G396" s="2"/>
      <c r="H396" s="2">
        <v>1.35</v>
      </c>
      <c r="I396" s="2">
        <f t="shared" ref="I396:I398" si="80">PRODUCT(C396:H396)</f>
        <v>10.935000000000002</v>
      </c>
      <c r="J396" s="81"/>
    </row>
    <row r="397" spans="1:10" ht="24.95" customHeight="1">
      <c r="A397" s="77"/>
      <c r="B397" s="45" t="s">
        <v>1061</v>
      </c>
      <c r="C397" s="80">
        <v>1</v>
      </c>
      <c r="D397" s="80">
        <v>1</v>
      </c>
      <c r="E397" s="80">
        <v>1</v>
      </c>
      <c r="F397" s="2">
        <v>0.9</v>
      </c>
      <c r="G397" s="2"/>
      <c r="H397" s="2">
        <v>1.35</v>
      </c>
      <c r="I397" s="2">
        <f t="shared" si="80"/>
        <v>1.2150000000000001</v>
      </c>
      <c r="J397" s="81"/>
    </row>
    <row r="398" spans="1:10" ht="24.95" customHeight="1">
      <c r="A398" s="77"/>
      <c r="B398" s="45" t="s">
        <v>1062</v>
      </c>
      <c r="C398" s="80">
        <v>1</v>
      </c>
      <c r="D398" s="80">
        <v>1</v>
      </c>
      <c r="E398" s="80">
        <v>1</v>
      </c>
      <c r="F398" s="2">
        <v>1.8</v>
      </c>
      <c r="G398" s="2"/>
      <c r="H398" s="2">
        <v>1.8</v>
      </c>
      <c r="I398" s="2">
        <f t="shared" si="80"/>
        <v>3.24</v>
      </c>
      <c r="J398" s="81"/>
    </row>
    <row r="399" spans="1:10" ht="24.95" customHeight="1">
      <c r="A399" s="77"/>
      <c r="B399" s="45"/>
      <c r="C399" s="80"/>
      <c r="D399" s="80"/>
      <c r="E399" s="80"/>
      <c r="F399" s="2"/>
      <c r="G399" s="2"/>
      <c r="H399" s="2" t="s">
        <v>3</v>
      </c>
      <c r="I399" s="2">
        <f>SUM(I396:I398)</f>
        <v>15.390000000000002</v>
      </c>
      <c r="J399" s="81"/>
    </row>
    <row r="400" spans="1:10" ht="24.95" customHeight="1">
      <c r="A400" s="77"/>
      <c r="B400" s="45"/>
      <c r="C400" s="80"/>
      <c r="D400" s="80"/>
      <c r="E400" s="80"/>
      <c r="F400" s="2"/>
      <c r="G400" s="2"/>
      <c r="H400" s="2" t="s">
        <v>42</v>
      </c>
      <c r="I400" s="2">
        <f>CEILING(I399,0.1)</f>
        <v>15.4</v>
      </c>
      <c r="J400" s="81" t="s">
        <v>980</v>
      </c>
    </row>
    <row r="401" spans="1:10" ht="87.75" customHeight="1">
      <c r="A401" s="80">
        <v>22</v>
      </c>
      <c r="B401" s="44" t="s">
        <v>43</v>
      </c>
      <c r="C401" s="80"/>
      <c r="D401" s="80"/>
      <c r="E401" s="80"/>
      <c r="F401" s="2"/>
      <c r="G401" s="2"/>
      <c r="H401" s="2"/>
      <c r="I401" s="2"/>
      <c r="J401" s="81"/>
    </row>
    <row r="402" spans="1:10" ht="24.95" customHeight="1">
      <c r="A402" s="77"/>
      <c r="B402" s="89" t="s">
        <v>45</v>
      </c>
      <c r="C402" s="80"/>
      <c r="D402" s="80"/>
      <c r="E402" s="80"/>
      <c r="F402" s="2"/>
      <c r="G402" s="2"/>
      <c r="H402" s="2"/>
      <c r="I402" s="2"/>
      <c r="J402" s="81"/>
    </row>
    <row r="403" spans="1:10" ht="24.95" customHeight="1">
      <c r="A403" s="77"/>
      <c r="B403" s="45" t="s">
        <v>17</v>
      </c>
      <c r="C403" s="80">
        <v>1</v>
      </c>
      <c r="D403" s="80">
        <v>1</v>
      </c>
      <c r="E403" s="80">
        <v>1</v>
      </c>
      <c r="F403" s="2"/>
      <c r="G403" s="2"/>
      <c r="H403" s="2"/>
      <c r="I403" s="2">
        <f t="shared" ref="I403:I407" si="81">PRODUCT(C403:H403)</f>
        <v>1</v>
      </c>
      <c r="J403" s="81"/>
    </row>
    <row r="404" spans="1:10" ht="24.95" customHeight="1">
      <c r="A404" s="77"/>
      <c r="B404" s="45" t="s">
        <v>18</v>
      </c>
      <c r="C404" s="80">
        <v>1</v>
      </c>
      <c r="D404" s="80">
        <v>1</v>
      </c>
      <c r="E404" s="80">
        <v>1</v>
      </c>
      <c r="F404" s="2"/>
      <c r="G404" s="2"/>
      <c r="H404" s="2"/>
      <c r="I404" s="2">
        <f t="shared" si="81"/>
        <v>1</v>
      </c>
      <c r="J404" s="81"/>
    </row>
    <row r="405" spans="1:10" ht="24.95" customHeight="1">
      <c r="A405" s="77"/>
      <c r="B405" s="89" t="s">
        <v>47</v>
      </c>
      <c r="C405" s="80"/>
      <c r="D405" s="80"/>
      <c r="E405" s="80"/>
      <c r="F405" s="2"/>
      <c r="G405" s="2"/>
      <c r="H405" s="2"/>
      <c r="I405" s="2"/>
      <c r="J405" s="81"/>
    </row>
    <row r="406" spans="1:10" ht="24.95" customHeight="1">
      <c r="A406" s="77"/>
      <c r="B406" s="45" t="s">
        <v>39</v>
      </c>
      <c r="C406" s="80">
        <v>1</v>
      </c>
      <c r="D406" s="80">
        <v>1</v>
      </c>
      <c r="E406" s="80">
        <v>1</v>
      </c>
      <c r="F406" s="2"/>
      <c r="G406" s="2"/>
      <c r="H406" s="2"/>
      <c r="I406" s="2">
        <f t="shared" si="81"/>
        <v>1</v>
      </c>
      <c r="J406" s="81"/>
    </row>
    <row r="407" spans="1:10" ht="24.95" customHeight="1">
      <c r="A407" s="77"/>
      <c r="B407" s="45" t="s">
        <v>40</v>
      </c>
      <c r="C407" s="80">
        <v>1</v>
      </c>
      <c r="D407" s="80">
        <v>1</v>
      </c>
      <c r="E407" s="80">
        <v>1</v>
      </c>
      <c r="F407" s="2"/>
      <c r="G407" s="2"/>
      <c r="H407" s="2"/>
      <c r="I407" s="2">
        <f t="shared" si="81"/>
        <v>1</v>
      </c>
      <c r="J407" s="81"/>
    </row>
    <row r="408" spans="1:10" ht="24.95" customHeight="1">
      <c r="A408" s="77"/>
      <c r="B408" s="44"/>
      <c r="C408" s="80"/>
      <c r="D408" s="80"/>
      <c r="E408" s="80"/>
      <c r="F408" s="2"/>
      <c r="G408" s="2"/>
      <c r="H408" s="2" t="s">
        <v>3</v>
      </c>
      <c r="I408" s="2">
        <f>SUM(I403:I407)</f>
        <v>4</v>
      </c>
      <c r="J408" s="81"/>
    </row>
    <row r="409" spans="1:10" ht="24.95" customHeight="1">
      <c r="A409" s="77"/>
      <c r="B409" s="44"/>
      <c r="C409" s="80"/>
      <c r="D409" s="80"/>
      <c r="E409" s="80"/>
      <c r="F409" s="2"/>
      <c r="G409" s="2"/>
      <c r="H409" s="2" t="s">
        <v>42</v>
      </c>
      <c r="I409" s="2">
        <f>CEILING(I408,0.1)</f>
        <v>4</v>
      </c>
      <c r="J409" s="81" t="s">
        <v>861</v>
      </c>
    </row>
    <row r="410" spans="1:10" ht="75">
      <c r="A410" s="80">
        <v>23</v>
      </c>
      <c r="B410" s="44" t="s">
        <v>44</v>
      </c>
      <c r="C410" s="80"/>
      <c r="D410" s="80"/>
      <c r="E410" s="80"/>
      <c r="F410" s="2"/>
      <c r="G410" s="2"/>
      <c r="H410" s="2"/>
      <c r="I410" s="2"/>
      <c r="J410" s="81"/>
    </row>
    <row r="411" spans="1:10" ht="24" customHeight="1">
      <c r="A411" s="77"/>
      <c r="B411" s="89" t="s">
        <v>45</v>
      </c>
      <c r="C411" s="80"/>
      <c r="D411" s="80"/>
      <c r="E411" s="80"/>
      <c r="F411" s="2"/>
      <c r="G411" s="2"/>
      <c r="H411" s="2"/>
      <c r="I411" s="2"/>
      <c r="J411" s="81"/>
    </row>
    <row r="412" spans="1:10" ht="24" customHeight="1">
      <c r="A412" s="77"/>
      <c r="B412" s="45" t="s">
        <v>46</v>
      </c>
      <c r="C412" s="80">
        <v>1</v>
      </c>
      <c r="D412" s="80"/>
      <c r="E412" s="80">
        <v>1</v>
      </c>
      <c r="F412" s="2"/>
      <c r="G412" s="2"/>
      <c r="H412" s="2"/>
      <c r="I412" s="2">
        <f t="shared" ref="I412:I417" si="82">PRODUCT(C412:H412)</f>
        <v>1</v>
      </c>
      <c r="J412" s="81"/>
    </row>
    <row r="413" spans="1:10" ht="24" customHeight="1">
      <c r="A413" s="77"/>
      <c r="B413" s="45" t="s">
        <v>17</v>
      </c>
      <c r="C413" s="80">
        <v>1</v>
      </c>
      <c r="D413" s="80"/>
      <c r="E413" s="80">
        <v>1</v>
      </c>
      <c r="F413" s="2"/>
      <c r="G413" s="2"/>
      <c r="H413" s="2"/>
      <c r="I413" s="2">
        <f t="shared" si="82"/>
        <v>1</v>
      </c>
      <c r="J413" s="81"/>
    </row>
    <row r="414" spans="1:10" ht="24" customHeight="1">
      <c r="A414" s="77"/>
      <c r="B414" s="45" t="s">
        <v>18</v>
      </c>
      <c r="C414" s="80">
        <v>1</v>
      </c>
      <c r="D414" s="80"/>
      <c r="E414" s="80">
        <v>1</v>
      </c>
      <c r="F414" s="2"/>
      <c r="G414" s="2"/>
      <c r="H414" s="2"/>
      <c r="I414" s="2">
        <f t="shared" si="82"/>
        <v>1</v>
      </c>
      <c r="J414" s="81"/>
    </row>
    <row r="415" spans="1:10" ht="24" customHeight="1">
      <c r="A415" s="77"/>
      <c r="B415" s="89" t="s">
        <v>47</v>
      </c>
      <c r="C415" s="80"/>
      <c r="D415" s="80"/>
      <c r="E415" s="80"/>
      <c r="F415" s="2"/>
      <c r="G415" s="2"/>
      <c r="H415" s="2"/>
      <c r="I415" s="2"/>
      <c r="J415" s="81"/>
    </row>
    <row r="416" spans="1:10" ht="24" customHeight="1">
      <c r="A416" s="77"/>
      <c r="B416" s="45" t="s">
        <v>39</v>
      </c>
      <c r="C416" s="80">
        <v>1</v>
      </c>
      <c r="D416" s="80"/>
      <c r="E416" s="80">
        <v>1</v>
      </c>
      <c r="F416" s="2"/>
      <c r="G416" s="2"/>
      <c r="H416" s="2"/>
      <c r="I416" s="2">
        <f t="shared" si="82"/>
        <v>1</v>
      </c>
      <c r="J416" s="81"/>
    </row>
    <row r="417" spans="1:10" ht="24" customHeight="1">
      <c r="A417" s="77"/>
      <c r="B417" s="45" t="s">
        <v>40</v>
      </c>
      <c r="C417" s="80">
        <v>1</v>
      </c>
      <c r="D417" s="80"/>
      <c r="E417" s="80">
        <v>1</v>
      </c>
      <c r="F417" s="2"/>
      <c r="G417" s="2"/>
      <c r="H417" s="2"/>
      <c r="I417" s="2">
        <f t="shared" si="82"/>
        <v>1</v>
      </c>
      <c r="J417" s="81"/>
    </row>
    <row r="418" spans="1:10" ht="24" customHeight="1">
      <c r="A418" s="77"/>
      <c r="B418" s="45"/>
      <c r="C418" s="80"/>
      <c r="D418" s="80"/>
      <c r="E418" s="80"/>
      <c r="F418" s="2"/>
      <c r="G418" s="2"/>
      <c r="H418" s="2" t="s">
        <v>3</v>
      </c>
      <c r="I418" s="2">
        <f>SUM(I412:I417)</f>
        <v>5</v>
      </c>
      <c r="J418" s="81"/>
    </row>
    <row r="419" spans="1:10" ht="24" customHeight="1">
      <c r="A419" s="77"/>
      <c r="B419" s="45"/>
      <c r="C419" s="80"/>
      <c r="D419" s="80"/>
      <c r="E419" s="80"/>
      <c r="F419" s="2"/>
      <c r="G419" s="2"/>
      <c r="H419" s="2" t="s">
        <v>42</v>
      </c>
      <c r="I419" s="2">
        <f>CEILING(I418,0.1)</f>
        <v>5</v>
      </c>
      <c r="J419" s="81" t="s">
        <v>861</v>
      </c>
    </row>
    <row r="420" spans="1:10" ht="83.25" customHeight="1">
      <c r="A420" s="80">
        <v>24</v>
      </c>
      <c r="B420" s="44" t="s">
        <v>48</v>
      </c>
      <c r="C420" s="80"/>
      <c r="D420" s="80"/>
      <c r="E420" s="80"/>
      <c r="F420" s="2"/>
      <c r="G420" s="2"/>
      <c r="H420" s="2"/>
      <c r="I420" s="2"/>
      <c r="J420" s="81"/>
    </row>
    <row r="421" spans="1:10" ht="24.95" customHeight="1">
      <c r="A421" s="80"/>
      <c r="B421" s="45" t="s">
        <v>49</v>
      </c>
      <c r="C421" s="80"/>
      <c r="D421" s="80"/>
      <c r="E421" s="80"/>
      <c r="F421" s="2"/>
      <c r="G421" s="2"/>
      <c r="H421" s="2"/>
      <c r="I421" s="2"/>
      <c r="J421" s="81"/>
    </row>
    <row r="422" spans="1:10" ht="24.95" customHeight="1">
      <c r="A422" s="77"/>
      <c r="B422" s="45" t="s">
        <v>46</v>
      </c>
      <c r="C422" s="80">
        <v>1</v>
      </c>
      <c r="D422" s="80">
        <v>2</v>
      </c>
      <c r="E422" s="80">
        <v>1</v>
      </c>
      <c r="F422" s="2">
        <v>5</v>
      </c>
      <c r="G422" s="2"/>
      <c r="H422" s="2"/>
      <c r="I422" s="2">
        <f t="shared" ref="I422:I423" si="83">PRODUCT(C422:H422)</f>
        <v>10</v>
      </c>
      <c r="J422" s="81"/>
    </row>
    <row r="423" spans="1:10" ht="24.95" customHeight="1">
      <c r="A423" s="77"/>
      <c r="B423" s="45" t="s">
        <v>17</v>
      </c>
      <c r="C423" s="80">
        <v>1</v>
      </c>
      <c r="D423" s="80">
        <v>2</v>
      </c>
      <c r="E423" s="80">
        <v>1</v>
      </c>
      <c r="F423" s="2">
        <v>5</v>
      </c>
      <c r="G423" s="2"/>
      <c r="H423" s="2"/>
      <c r="I423" s="2">
        <f t="shared" si="83"/>
        <v>10</v>
      </c>
      <c r="J423" s="81"/>
    </row>
    <row r="424" spans="1:10" ht="24.95" customHeight="1">
      <c r="A424" s="77"/>
      <c r="B424" s="45"/>
      <c r="C424" s="80"/>
      <c r="D424" s="80"/>
      <c r="E424" s="80"/>
      <c r="F424" s="2"/>
      <c r="G424" s="2"/>
      <c r="H424" s="2" t="s">
        <v>3</v>
      </c>
      <c r="I424" s="2">
        <f>SUM(I422:I423)</f>
        <v>20</v>
      </c>
      <c r="J424" s="81"/>
    </row>
    <row r="425" spans="1:10" ht="24.95" customHeight="1">
      <c r="A425" s="77"/>
      <c r="B425" s="45"/>
      <c r="C425" s="80"/>
      <c r="D425" s="80"/>
      <c r="E425" s="80"/>
      <c r="F425" s="2"/>
      <c r="G425" s="2"/>
      <c r="H425" s="2" t="s">
        <v>42</v>
      </c>
      <c r="I425" s="2">
        <f>CEILING(I424,0.1)</f>
        <v>20</v>
      </c>
      <c r="J425" s="81" t="s">
        <v>8</v>
      </c>
    </row>
    <row r="426" spans="1:10" ht="85.5" customHeight="1">
      <c r="A426" s="80">
        <v>25</v>
      </c>
      <c r="B426" s="44" t="s">
        <v>1091</v>
      </c>
      <c r="C426" s="80"/>
      <c r="D426" s="80"/>
      <c r="E426" s="80"/>
      <c r="F426" s="2"/>
      <c r="G426" s="2"/>
      <c r="H426" s="2"/>
      <c r="I426" s="2"/>
      <c r="J426" s="81"/>
    </row>
    <row r="427" spans="1:10" ht="66" customHeight="1">
      <c r="A427" s="80"/>
      <c r="B427" s="44" t="s">
        <v>50</v>
      </c>
      <c r="C427" s="80"/>
      <c r="D427" s="80"/>
      <c r="E427" s="80"/>
      <c r="F427" s="2"/>
      <c r="G427" s="2"/>
      <c r="H427" s="2"/>
      <c r="I427" s="2"/>
      <c r="J427" s="81"/>
    </row>
    <row r="428" spans="1:10" ht="24.95" customHeight="1">
      <c r="A428" s="77"/>
      <c r="B428" s="45" t="s">
        <v>46</v>
      </c>
      <c r="C428" s="80">
        <v>1</v>
      </c>
      <c r="D428" s="80">
        <v>2</v>
      </c>
      <c r="E428" s="80">
        <v>1</v>
      </c>
      <c r="F428" s="2">
        <v>2.5</v>
      </c>
      <c r="G428" s="2"/>
      <c r="H428" s="2"/>
      <c r="I428" s="2">
        <f t="shared" ref="I428:I429" si="84">PRODUCT(C428:H428)</f>
        <v>5</v>
      </c>
      <c r="J428" s="81"/>
    </row>
    <row r="429" spans="1:10" ht="24.95" customHeight="1">
      <c r="A429" s="77"/>
      <c r="B429" s="45" t="s">
        <v>17</v>
      </c>
      <c r="C429" s="80">
        <v>1</v>
      </c>
      <c r="D429" s="80">
        <v>3</v>
      </c>
      <c r="E429" s="80">
        <v>1</v>
      </c>
      <c r="F429" s="2">
        <v>2.5</v>
      </c>
      <c r="G429" s="2"/>
      <c r="H429" s="2"/>
      <c r="I429" s="2">
        <f t="shared" si="84"/>
        <v>7.5</v>
      </c>
      <c r="J429" s="81"/>
    </row>
    <row r="430" spans="1:10" ht="24.95" customHeight="1">
      <c r="A430" s="77"/>
      <c r="B430" s="45"/>
      <c r="C430" s="80"/>
      <c r="D430" s="80"/>
      <c r="E430" s="80"/>
      <c r="F430" s="2"/>
      <c r="G430" s="2"/>
      <c r="H430" s="2" t="s">
        <v>3</v>
      </c>
      <c r="I430" s="2">
        <f>SUM(I428:I429)</f>
        <v>12.5</v>
      </c>
      <c r="J430" s="81"/>
    </row>
    <row r="431" spans="1:10" ht="24.95" customHeight="1">
      <c r="A431" s="77"/>
      <c r="B431" s="45"/>
      <c r="C431" s="80"/>
      <c r="D431" s="80"/>
      <c r="E431" s="80"/>
      <c r="F431" s="2"/>
      <c r="G431" s="2"/>
      <c r="H431" s="2" t="s">
        <v>42</v>
      </c>
      <c r="I431" s="2">
        <f>CEILING(I430,0.1)</f>
        <v>12.5</v>
      </c>
      <c r="J431" s="81" t="s">
        <v>8</v>
      </c>
    </row>
    <row r="432" spans="1:10" ht="63" customHeight="1">
      <c r="A432" s="80">
        <v>26</v>
      </c>
      <c r="B432" s="44" t="s">
        <v>1251</v>
      </c>
      <c r="C432" s="80"/>
      <c r="D432" s="80"/>
      <c r="E432" s="80"/>
      <c r="F432" s="2"/>
      <c r="G432" s="2"/>
      <c r="H432" s="2"/>
      <c r="I432" s="2"/>
      <c r="J432" s="81"/>
    </row>
    <row r="433" spans="1:10" ht="24.95" customHeight="1">
      <c r="A433" s="77"/>
      <c r="B433" s="45" t="s">
        <v>1252</v>
      </c>
      <c r="C433" s="80"/>
      <c r="D433" s="80"/>
      <c r="E433" s="80"/>
      <c r="F433" s="2"/>
      <c r="G433" s="2"/>
      <c r="H433" s="2"/>
      <c r="I433" s="2"/>
      <c r="J433" s="81"/>
    </row>
    <row r="434" spans="1:10" ht="24.95" customHeight="1">
      <c r="A434" s="77"/>
      <c r="B434" s="45" t="s">
        <v>1253</v>
      </c>
      <c r="C434" s="80">
        <v>1</v>
      </c>
      <c r="D434" s="80">
        <v>5</v>
      </c>
      <c r="E434" s="80">
        <v>1</v>
      </c>
      <c r="F434" s="2">
        <v>1.2</v>
      </c>
      <c r="G434" s="2"/>
      <c r="H434" s="2"/>
      <c r="I434" s="2">
        <f t="shared" ref="I434" si="85">PRODUCT(C434:H434)</f>
        <v>6</v>
      </c>
      <c r="J434" s="81"/>
    </row>
    <row r="435" spans="1:10" ht="24.95" customHeight="1">
      <c r="A435" s="77"/>
      <c r="B435" s="45"/>
      <c r="C435" s="80"/>
      <c r="D435" s="80"/>
      <c r="E435" s="80"/>
      <c r="F435" s="2"/>
      <c r="G435" s="2"/>
      <c r="H435" s="2" t="s">
        <v>42</v>
      </c>
      <c r="I435" s="2">
        <f>CEILING(I434,0.1)</f>
        <v>6</v>
      </c>
      <c r="J435" s="81" t="s">
        <v>8</v>
      </c>
    </row>
    <row r="436" spans="1:10" ht="24.95" customHeight="1">
      <c r="A436" s="77"/>
      <c r="B436" s="45" t="s">
        <v>1254</v>
      </c>
      <c r="C436" s="80"/>
      <c r="D436" s="80"/>
      <c r="E436" s="80"/>
      <c r="F436" s="2"/>
      <c r="G436" s="2"/>
      <c r="H436" s="2"/>
      <c r="I436" s="2"/>
      <c r="J436" s="81"/>
    </row>
    <row r="437" spans="1:10" ht="24.95" customHeight="1">
      <c r="A437" s="77"/>
      <c r="B437" s="45" t="s">
        <v>1253</v>
      </c>
      <c r="C437" s="80">
        <v>1</v>
      </c>
      <c r="D437" s="80">
        <v>3</v>
      </c>
      <c r="E437" s="80">
        <v>1</v>
      </c>
      <c r="F437" s="2">
        <v>2.2000000000000002</v>
      </c>
      <c r="G437" s="2"/>
      <c r="H437" s="2"/>
      <c r="I437" s="2">
        <f t="shared" ref="I437" si="86">PRODUCT(C437:H437)</f>
        <v>6.6000000000000005</v>
      </c>
      <c r="J437" s="81"/>
    </row>
    <row r="438" spans="1:10" ht="24.95" customHeight="1">
      <c r="A438" s="77"/>
      <c r="B438" s="45"/>
      <c r="C438" s="80"/>
      <c r="D438" s="80"/>
      <c r="E438" s="80"/>
      <c r="F438" s="2"/>
      <c r="G438" s="2"/>
      <c r="H438" s="2" t="s">
        <v>42</v>
      </c>
      <c r="I438" s="2">
        <f>CEILING(I437,0.1)</f>
        <v>6.6000000000000005</v>
      </c>
      <c r="J438" s="81" t="s">
        <v>8</v>
      </c>
    </row>
    <row r="439" spans="1:10" ht="100.5" customHeight="1">
      <c r="A439" s="80">
        <v>27</v>
      </c>
      <c r="B439" s="44" t="s">
        <v>446</v>
      </c>
      <c r="C439" s="80"/>
      <c r="D439" s="80"/>
      <c r="E439" s="80"/>
      <c r="F439" s="2"/>
      <c r="G439" s="2"/>
      <c r="H439" s="2"/>
      <c r="I439" s="2"/>
      <c r="J439" s="81"/>
    </row>
    <row r="440" spans="1:10" ht="24.95" customHeight="1">
      <c r="A440" s="77"/>
      <c r="B440" s="45" t="s">
        <v>1255</v>
      </c>
      <c r="C440" s="80">
        <v>1</v>
      </c>
      <c r="D440" s="80">
        <v>3</v>
      </c>
      <c r="E440" s="80">
        <v>1</v>
      </c>
      <c r="F440" s="2">
        <v>2</v>
      </c>
      <c r="G440" s="2"/>
      <c r="H440" s="2"/>
      <c r="I440" s="2">
        <f t="shared" ref="I440" si="87">PRODUCT(C440:H440)</f>
        <v>6</v>
      </c>
      <c r="J440" s="81"/>
    </row>
    <row r="441" spans="1:10" ht="24.95" customHeight="1">
      <c r="A441" s="77"/>
      <c r="B441" s="45"/>
      <c r="C441" s="80"/>
      <c r="D441" s="80"/>
      <c r="E441" s="80"/>
      <c r="F441" s="2"/>
      <c r="G441" s="2"/>
      <c r="H441" s="2" t="s">
        <v>42</v>
      </c>
      <c r="I441" s="2">
        <f>CEILING(I440,0.1)</f>
        <v>6</v>
      </c>
      <c r="J441" s="81" t="s">
        <v>8</v>
      </c>
    </row>
    <row r="442" spans="1:10" ht="24.95" customHeight="1">
      <c r="A442" s="77"/>
      <c r="B442" s="45"/>
      <c r="C442" s="80"/>
      <c r="D442" s="80"/>
      <c r="E442" s="80"/>
      <c r="F442" s="2"/>
      <c r="G442" s="2"/>
      <c r="H442" s="2"/>
      <c r="I442" s="2"/>
      <c r="J442" s="81"/>
    </row>
    <row r="443" spans="1:10" ht="38.25" customHeight="1">
      <c r="A443" s="80">
        <v>28</v>
      </c>
      <c r="B443" s="44" t="s">
        <v>1063</v>
      </c>
      <c r="C443" s="80"/>
      <c r="D443" s="80"/>
      <c r="E443" s="80"/>
      <c r="F443" s="2"/>
      <c r="G443" s="2"/>
      <c r="H443" s="2"/>
      <c r="I443" s="2"/>
      <c r="J443" s="81"/>
    </row>
    <row r="444" spans="1:10" ht="24.95" customHeight="1">
      <c r="A444" s="77"/>
      <c r="B444" s="45" t="s">
        <v>24</v>
      </c>
      <c r="C444" s="80"/>
      <c r="D444" s="80"/>
      <c r="E444" s="80"/>
      <c r="F444" s="2"/>
      <c r="G444" s="2"/>
      <c r="H444" s="2"/>
      <c r="I444" s="2"/>
      <c r="J444" s="81"/>
    </row>
    <row r="445" spans="1:10" ht="41.25" customHeight="1">
      <c r="A445" s="77"/>
      <c r="B445" s="44" t="s">
        <v>52</v>
      </c>
      <c r="C445" s="80">
        <v>1</v>
      </c>
      <c r="D445" s="80">
        <v>1</v>
      </c>
      <c r="E445" s="80">
        <v>1</v>
      </c>
      <c r="F445" s="2"/>
      <c r="G445" s="2">
        <v>90</v>
      </c>
      <c r="H445" s="2"/>
      <c r="I445" s="2">
        <f t="shared" ref="I445" si="88">PRODUCT(C445:H445)</f>
        <v>90</v>
      </c>
      <c r="J445" s="81"/>
    </row>
    <row r="446" spans="1:10" ht="24.95" customHeight="1">
      <c r="A446" s="77"/>
      <c r="B446" s="45"/>
      <c r="C446" s="80"/>
      <c r="D446" s="80"/>
      <c r="E446" s="80"/>
      <c r="F446" s="2"/>
      <c r="G446" s="2"/>
      <c r="H446" s="78" t="s">
        <v>42</v>
      </c>
      <c r="I446" s="2">
        <f>CEILING(I445,0.1)</f>
        <v>90</v>
      </c>
      <c r="J446" s="81" t="s">
        <v>11</v>
      </c>
    </row>
    <row r="447" spans="1:10" ht="46.5" customHeight="1">
      <c r="A447" s="80">
        <v>29</v>
      </c>
      <c r="B447" s="44" t="s">
        <v>1250</v>
      </c>
      <c r="C447" s="80"/>
      <c r="D447" s="80"/>
      <c r="E447" s="80"/>
      <c r="F447" s="2"/>
      <c r="G447" s="2"/>
      <c r="H447" s="78"/>
      <c r="I447" s="2"/>
      <c r="J447" s="81"/>
    </row>
    <row r="448" spans="1:10" ht="50.25" customHeight="1">
      <c r="A448" s="77"/>
      <c r="B448" s="44" t="s">
        <v>52</v>
      </c>
      <c r="C448" s="80">
        <v>1</v>
      </c>
      <c r="D448" s="80">
        <v>1</v>
      </c>
      <c r="E448" s="80">
        <v>1</v>
      </c>
      <c r="F448" s="2">
        <v>1.2</v>
      </c>
      <c r="G448" s="2"/>
      <c r="H448" s="2">
        <v>2.1</v>
      </c>
      <c r="I448" s="2">
        <f t="shared" ref="I448" si="89">PRODUCT(C448:H448)</f>
        <v>2.52</v>
      </c>
      <c r="J448" s="81"/>
    </row>
    <row r="449" spans="1:10" ht="24.95" customHeight="1">
      <c r="A449" s="77"/>
      <c r="B449" s="45"/>
      <c r="C449" s="80"/>
      <c r="D449" s="80"/>
      <c r="E449" s="80"/>
      <c r="F449" s="2"/>
      <c r="G449" s="2"/>
      <c r="H449" s="2" t="s">
        <v>42</v>
      </c>
      <c r="I449" s="2">
        <f>CEILING(I448,0.1)</f>
        <v>2.6</v>
      </c>
      <c r="J449" s="81" t="s">
        <v>980</v>
      </c>
    </row>
    <row r="450" spans="1:10" ht="24.95" customHeight="1">
      <c r="A450" s="77"/>
      <c r="B450" s="45"/>
      <c r="C450" s="80"/>
      <c r="D450" s="80"/>
      <c r="E450" s="80"/>
      <c r="F450" s="2"/>
      <c r="G450" s="2"/>
      <c r="H450" s="78"/>
      <c r="I450" s="2"/>
      <c r="J450" s="81"/>
    </row>
    <row r="451" spans="1:10" ht="47.25" customHeight="1">
      <c r="A451" s="80">
        <v>30</v>
      </c>
      <c r="B451" s="44" t="s">
        <v>1064</v>
      </c>
      <c r="C451" s="80"/>
      <c r="D451" s="80"/>
      <c r="E451" s="80"/>
      <c r="F451" s="2"/>
      <c r="G451" s="2"/>
      <c r="H451" s="78"/>
      <c r="I451" s="78"/>
      <c r="J451" s="81"/>
    </row>
    <row r="452" spans="1:10" ht="24.95" customHeight="1">
      <c r="A452" s="77"/>
      <c r="B452" s="45" t="s">
        <v>31</v>
      </c>
      <c r="C452" s="80">
        <v>1</v>
      </c>
      <c r="D452" s="80">
        <v>1</v>
      </c>
      <c r="E452" s="80">
        <v>13</v>
      </c>
      <c r="F452" s="2">
        <v>1.35</v>
      </c>
      <c r="G452" s="2"/>
      <c r="H452" s="2">
        <v>1.35</v>
      </c>
      <c r="I452" s="2">
        <f t="shared" ref="I452:I460" si="90">PRODUCT(C452:H452)</f>
        <v>23.692500000000003</v>
      </c>
      <c r="J452" s="81"/>
    </row>
    <row r="453" spans="1:10" ht="24.95" customHeight="1">
      <c r="A453" s="77"/>
      <c r="B453" s="45" t="s">
        <v>1061</v>
      </c>
      <c r="C453" s="80">
        <v>1</v>
      </c>
      <c r="D453" s="80">
        <v>1</v>
      </c>
      <c r="E453" s="80">
        <v>1</v>
      </c>
      <c r="F453" s="2">
        <v>0.9</v>
      </c>
      <c r="G453" s="2"/>
      <c r="H453" s="2">
        <v>1.35</v>
      </c>
      <c r="I453" s="2">
        <f t="shared" ref="I453" si="91">PRODUCT(C453:H453)</f>
        <v>1.2150000000000001</v>
      </c>
      <c r="J453" s="81"/>
    </row>
    <row r="454" spans="1:10" ht="24.95" customHeight="1">
      <c r="A454" s="77"/>
      <c r="B454" s="45" t="s">
        <v>32</v>
      </c>
      <c r="C454" s="80">
        <v>1</v>
      </c>
      <c r="D454" s="80">
        <v>1</v>
      </c>
      <c r="E454" s="80">
        <v>2</v>
      </c>
      <c r="F454" s="2">
        <v>0.9</v>
      </c>
      <c r="G454" s="2"/>
      <c r="H454" s="2">
        <v>0.6</v>
      </c>
      <c r="I454" s="2">
        <f t="shared" si="90"/>
        <v>1.08</v>
      </c>
      <c r="J454" s="81"/>
    </row>
    <row r="455" spans="1:10" ht="24.95" customHeight="1">
      <c r="A455" s="77"/>
      <c r="B455" s="45" t="s">
        <v>33</v>
      </c>
      <c r="C455" s="80">
        <v>1</v>
      </c>
      <c r="D455" s="80">
        <v>1</v>
      </c>
      <c r="E455" s="80">
        <v>3</v>
      </c>
      <c r="F455" s="2">
        <v>1.35</v>
      </c>
      <c r="G455" s="2"/>
      <c r="H455" s="2">
        <v>0.6</v>
      </c>
      <c r="I455" s="2">
        <f t="shared" si="90"/>
        <v>2.4300000000000002</v>
      </c>
      <c r="J455" s="81"/>
    </row>
    <row r="456" spans="1:10" ht="24.95" customHeight="1">
      <c r="A456" s="77"/>
      <c r="B456" s="45" t="s">
        <v>34</v>
      </c>
      <c r="C456" s="80">
        <v>1</v>
      </c>
      <c r="D456" s="80">
        <v>1</v>
      </c>
      <c r="E456" s="80">
        <v>3</v>
      </c>
      <c r="F456" s="2">
        <v>0.9</v>
      </c>
      <c r="G456" s="2"/>
      <c r="H456" s="2">
        <v>0.6</v>
      </c>
      <c r="I456" s="2">
        <f t="shared" si="90"/>
        <v>1.62</v>
      </c>
      <c r="J456" s="81"/>
    </row>
    <row r="457" spans="1:10" ht="24.95" customHeight="1">
      <c r="A457" s="77"/>
      <c r="B457" s="45" t="s">
        <v>35</v>
      </c>
      <c r="C457" s="80">
        <v>1</v>
      </c>
      <c r="D457" s="80">
        <v>1</v>
      </c>
      <c r="E457" s="80">
        <v>2</v>
      </c>
      <c r="F457" s="2">
        <v>0.6</v>
      </c>
      <c r="G457" s="2"/>
      <c r="H457" s="2">
        <v>0.6</v>
      </c>
      <c r="I457" s="2">
        <f t="shared" ref="I457" si="92">PRODUCT(C457:H457)</f>
        <v>0.72</v>
      </c>
      <c r="J457" s="81"/>
    </row>
    <row r="458" spans="1:10" ht="24.95" customHeight="1">
      <c r="A458" s="77"/>
      <c r="B458" s="45" t="s">
        <v>1065</v>
      </c>
      <c r="C458" s="80">
        <v>1</v>
      </c>
      <c r="D458" s="80">
        <v>1</v>
      </c>
      <c r="E458" s="80">
        <v>2</v>
      </c>
      <c r="F458" s="2">
        <v>0.6</v>
      </c>
      <c r="G458" s="2"/>
      <c r="H458" s="2">
        <v>0.6</v>
      </c>
      <c r="I458" s="2">
        <f t="shared" ref="I458" si="93">PRODUCT(C458:H458)</f>
        <v>0.72</v>
      </c>
      <c r="J458" s="81"/>
    </row>
    <row r="459" spans="1:10" ht="24.95" customHeight="1">
      <c r="A459" s="77"/>
      <c r="B459" s="45" t="s">
        <v>1066</v>
      </c>
      <c r="C459" s="80">
        <v>1</v>
      </c>
      <c r="D459" s="80">
        <v>1</v>
      </c>
      <c r="E459" s="80">
        <v>6</v>
      </c>
      <c r="F459" s="2">
        <v>1.5</v>
      </c>
      <c r="G459" s="2"/>
      <c r="H459" s="2">
        <v>0.5</v>
      </c>
      <c r="I459" s="2">
        <f t="shared" si="90"/>
        <v>4.5</v>
      </c>
      <c r="J459" s="81"/>
    </row>
    <row r="460" spans="1:10" ht="24.95" customHeight="1">
      <c r="A460" s="77"/>
      <c r="B460" s="45" t="s">
        <v>27</v>
      </c>
      <c r="C460" s="80">
        <v>1</v>
      </c>
      <c r="D460" s="80">
        <v>2</v>
      </c>
      <c r="E460" s="80">
        <v>1</v>
      </c>
      <c r="F460" s="2">
        <v>1</v>
      </c>
      <c r="G460" s="2"/>
      <c r="H460" s="2">
        <v>2.1</v>
      </c>
      <c r="I460" s="2">
        <f t="shared" si="90"/>
        <v>4.2</v>
      </c>
      <c r="J460" s="81"/>
    </row>
    <row r="461" spans="1:10" ht="24.95" customHeight="1">
      <c r="A461" s="77"/>
      <c r="B461" s="45"/>
      <c r="C461" s="80"/>
      <c r="D461" s="80"/>
      <c r="E461" s="80"/>
      <c r="F461" s="2"/>
      <c r="G461" s="2"/>
      <c r="H461" s="2" t="s">
        <v>3</v>
      </c>
      <c r="I461" s="2">
        <f>SUM(I452:I460)</f>
        <v>40.177500000000009</v>
      </c>
      <c r="J461" s="81"/>
    </row>
    <row r="462" spans="1:10" ht="24.95" customHeight="1">
      <c r="A462" s="77"/>
      <c r="B462" s="45"/>
      <c r="C462" s="80"/>
      <c r="D462" s="80"/>
      <c r="E462" s="80"/>
      <c r="F462" s="2"/>
      <c r="G462" s="2"/>
      <c r="H462" s="2" t="s">
        <v>42</v>
      </c>
      <c r="I462" s="2">
        <f>CEILING(I461,0.1)</f>
        <v>40.200000000000003</v>
      </c>
      <c r="J462" s="81" t="s">
        <v>980</v>
      </c>
    </row>
    <row r="463" spans="1:10" ht="45.75" customHeight="1">
      <c r="A463" s="80">
        <v>31</v>
      </c>
      <c r="B463" s="44" t="s">
        <v>1092</v>
      </c>
      <c r="C463" s="80"/>
      <c r="D463" s="80"/>
      <c r="E463" s="80"/>
      <c r="F463" s="2"/>
      <c r="G463" s="2"/>
      <c r="H463" s="78"/>
      <c r="I463" s="78"/>
      <c r="J463" s="81"/>
    </row>
    <row r="464" spans="1:10" ht="24.95" customHeight="1">
      <c r="A464" s="77"/>
      <c r="B464" s="45" t="s">
        <v>25</v>
      </c>
      <c r="C464" s="80">
        <v>1</v>
      </c>
      <c r="D464" s="80">
        <v>1</v>
      </c>
      <c r="E464" s="80">
        <v>1</v>
      </c>
      <c r="F464" s="2">
        <v>1.5</v>
      </c>
      <c r="G464" s="2"/>
      <c r="H464" s="2">
        <v>2.1</v>
      </c>
      <c r="I464" s="2">
        <f t="shared" ref="I464:I467" si="94">PRODUCT(C464:H464)</f>
        <v>3.1500000000000004</v>
      </c>
      <c r="J464" s="81"/>
    </row>
    <row r="465" spans="1:10" ht="24.95" customHeight="1">
      <c r="A465" s="77"/>
      <c r="B465" s="45" t="s">
        <v>26</v>
      </c>
      <c r="C465" s="80">
        <v>1</v>
      </c>
      <c r="D465" s="80">
        <v>1</v>
      </c>
      <c r="E465" s="80">
        <v>9</v>
      </c>
      <c r="F465" s="2">
        <v>1</v>
      </c>
      <c r="G465" s="2"/>
      <c r="H465" s="2">
        <v>2.1</v>
      </c>
      <c r="I465" s="2">
        <f t="shared" si="94"/>
        <v>18.900000000000002</v>
      </c>
      <c r="J465" s="81"/>
    </row>
    <row r="466" spans="1:10" ht="24.95" customHeight="1">
      <c r="A466" s="77"/>
      <c r="B466" s="45" t="s">
        <v>28</v>
      </c>
      <c r="C466" s="80">
        <v>1</v>
      </c>
      <c r="D466" s="80">
        <v>1</v>
      </c>
      <c r="E466" s="80">
        <v>3</v>
      </c>
      <c r="F466" s="2">
        <v>0.9</v>
      </c>
      <c r="G466" s="2"/>
      <c r="H466" s="2">
        <v>2.1</v>
      </c>
      <c r="I466" s="2">
        <f t="shared" si="94"/>
        <v>5.6700000000000008</v>
      </c>
      <c r="J466" s="81"/>
    </row>
    <row r="467" spans="1:10" ht="24.95" customHeight="1">
      <c r="A467" s="77"/>
      <c r="B467" s="45" t="s">
        <v>1067</v>
      </c>
      <c r="C467" s="80">
        <v>1</v>
      </c>
      <c r="D467" s="80">
        <v>1</v>
      </c>
      <c r="E467" s="80">
        <v>1</v>
      </c>
      <c r="F467" s="2">
        <v>1.5</v>
      </c>
      <c r="G467" s="2"/>
      <c r="H467" s="2">
        <v>1.2</v>
      </c>
      <c r="I467" s="2">
        <f t="shared" si="94"/>
        <v>1.7999999999999998</v>
      </c>
      <c r="J467" s="81"/>
    </row>
    <row r="468" spans="1:10" ht="24.95" customHeight="1">
      <c r="A468" s="77"/>
      <c r="B468" s="45"/>
      <c r="C468" s="80"/>
      <c r="D468" s="80"/>
      <c r="E468" s="80"/>
      <c r="F468" s="2"/>
      <c r="G468" s="2"/>
      <c r="H468" s="2" t="s">
        <v>3</v>
      </c>
      <c r="I468" s="2">
        <f>SUM(I464:I467)</f>
        <v>29.520000000000007</v>
      </c>
      <c r="J468" s="81"/>
    </row>
    <row r="469" spans="1:10" ht="24.95" customHeight="1">
      <c r="A469" s="77"/>
      <c r="B469" s="45"/>
      <c r="C469" s="80"/>
      <c r="D469" s="80"/>
      <c r="E469" s="80"/>
      <c r="F469" s="2"/>
      <c r="G469" s="2"/>
      <c r="H469" s="2" t="s">
        <v>42</v>
      </c>
      <c r="I469" s="2">
        <f>CEILING(I468,0.1)</f>
        <v>29.6</v>
      </c>
      <c r="J469" s="81" t="s">
        <v>980</v>
      </c>
    </row>
    <row r="470" spans="1:10" ht="50.25" customHeight="1">
      <c r="A470" s="80">
        <v>32</v>
      </c>
      <c r="B470" s="44" t="s">
        <v>1328</v>
      </c>
      <c r="C470" s="80"/>
      <c r="D470" s="80"/>
      <c r="E470" s="80"/>
      <c r="F470" s="2"/>
      <c r="G470" s="2"/>
      <c r="H470" s="2"/>
      <c r="I470" s="2"/>
      <c r="J470" s="81"/>
    </row>
    <row r="471" spans="1:10" ht="24.95" customHeight="1">
      <c r="A471" s="77"/>
      <c r="B471" s="81" t="s">
        <v>970</v>
      </c>
      <c r="C471" s="80">
        <v>1</v>
      </c>
      <c r="D471" s="80">
        <v>1</v>
      </c>
      <c r="E471" s="80">
        <v>1</v>
      </c>
      <c r="F471" s="2">
        <v>15.5</v>
      </c>
      <c r="G471" s="2">
        <v>1.5</v>
      </c>
      <c r="H471" s="2"/>
      <c r="I471" s="2">
        <f t="shared" ref="I471" si="95">PRODUCT(C471:H471)</f>
        <v>23.25</v>
      </c>
      <c r="J471" s="81"/>
    </row>
    <row r="472" spans="1:10" ht="24.95" customHeight="1">
      <c r="A472" s="77"/>
      <c r="B472" s="45"/>
      <c r="C472" s="80"/>
      <c r="D472" s="80"/>
      <c r="E472" s="80"/>
      <c r="F472" s="2"/>
      <c r="G472" s="2"/>
      <c r="H472" s="2" t="s">
        <v>3</v>
      </c>
      <c r="I472" s="2">
        <f>SUM(I471:I471)</f>
        <v>23.25</v>
      </c>
      <c r="J472" s="81"/>
    </row>
    <row r="473" spans="1:10" ht="24.95" customHeight="1">
      <c r="A473" s="77"/>
      <c r="B473" s="45"/>
      <c r="C473" s="80"/>
      <c r="D473" s="80"/>
      <c r="E473" s="80"/>
      <c r="F473" s="2"/>
      <c r="G473" s="2"/>
      <c r="H473" s="2" t="s">
        <v>42</v>
      </c>
      <c r="I473" s="2">
        <f>CEILING(I472,0.1)</f>
        <v>23.3</v>
      </c>
      <c r="J473" s="81" t="s">
        <v>980</v>
      </c>
    </row>
    <row r="474" spans="1:10" ht="50.25" customHeight="1">
      <c r="A474" s="80">
        <v>33</v>
      </c>
      <c r="B474" s="44" t="s">
        <v>1068</v>
      </c>
      <c r="C474" s="80"/>
      <c r="D474" s="80"/>
      <c r="E474" s="80"/>
      <c r="F474" s="2"/>
      <c r="G474" s="2"/>
      <c r="H474" s="2"/>
      <c r="I474" s="2"/>
      <c r="J474" s="81"/>
    </row>
    <row r="475" spans="1:10" ht="24.95" customHeight="1">
      <c r="A475" s="80"/>
      <c r="B475" s="45" t="s">
        <v>1069</v>
      </c>
      <c r="C475" s="80">
        <v>1</v>
      </c>
      <c r="D475" s="80">
        <v>1</v>
      </c>
      <c r="E475" s="80">
        <v>5</v>
      </c>
      <c r="F475" s="2"/>
      <c r="G475" s="2"/>
      <c r="H475" s="2"/>
      <c r="I475" s="2">
        <f t="shared" ref="I475" si="96">PRODUCT(C475:H475)</f>
        <v>5</v>
      </c>
      <c r="J475" s="81"/>
    </row>
    <row r="476" spans="1:10" ht="24.95" customHeight="1">
      <c r="A476" s="80"/>
      <c r="B476" s="45" t="s">
        <v>1070</v>
      </c>
      <c r="C476" s="80">
        <v>1</v>
      </c>
      <c r="D476" s="80">
        <v>1</v>
      </c>
      <c r="E476" s="80">
        <v>5</v>
      </c>
      <c r="F476" s="2"/>
      <c r="G476" s="2"/>
      <c r="H476" s="2"/>
      <c r="I476" s="2">
        <f t="shared" ref="I476:I479" si="97">PRODUCT(C476:H476)</f>
        <v>5</v>
      </c>
      <c r="J476" s="81"/>
    </row>
    <row r="477" spans="1:10" ht="24.95" customHeight="1">
      <c r="A477" s="80"/>
      <c r="B477" s="45"/>
      <c r="C477" s="80">
        <v>1</v>
      </c>
      <c r="D477" s="80">
        <v>1</v>
      </c>
      <c r="E477" s="80">
        <v>4</v>
      </c>
      <c r="F477" s="2"/>
      <c r="G477" s="2"/>
      <c r="H477" s="2"/>
      <c r="I477" s="2">
        <f t="shared" ref="I477" si="98">PRODUCT(C477:H477)</f>
        <v>4</v>
      </c>
      <c r="J477" s="81"/>
    </row>
    <row r="478" spans="1:10" ht="24.95" customHeight="1">
      <c r="A478" s="80"/>
      <c r="B478" s="45" t="s">
        <v>967</v>
      </c>
      <c r="C478" s="80">
        <v>1</v>
      </c>
      <c r="D478" s="80">
        <v>1</v>
      </c>
      <c r="E478" s="80">
        <v>5</v>
      </c>
      <c r="F478" s="2"/>
      <c r="G478" s="2"/>
      <c r="H478" s="2"/>
      <c r="I478" s="2">
        <f t="shared" si="97"/>
        <v>5</v>
      </c>
      <c r="J478" s="81"/>
    </row>
    <row r="479" spans="1:10" ht="24.95" customHeight="1">
      <c r="A479" s="80"/>
      <c r="B479" s="45" t="s">
        <v>21</v>
      </c>
      <c r="C479" s="80">
        <v>1</v>
      </c>
      <c r="D479" s="80">
        <v>1</v>
      </c>
      <c r="E479" s="80">
        <v>5</v>
      </c>
      <c r="F479" s="2"/>
      <c r="G479" s="2"/>
      <c r="H479" s="2"/>
      <c r="I479" s="2">
        <f t="shared" si="97"/>
        <v>5</v>
      </c>
      <c r="J479" s="81"/>
    </row>
    <row r="480" spans="1:10" ht="24.95" customHeight="1">
      <c r="A480" s="80"/>
      <c r="B480" s="45"/>
      <c r="C480" s="80"/>
      <c r="D480" s="80"/>
      <c r="E480" s="80"/>
      <c r="F480" s="2"/>
      <c r="G480" s="2"/>
      <c r="H480" s="2" t="s">
        <v>3</v>
      </c>
      <c r="I480" s="2">
        <f>SUM(I475:I479)</f>
        <v>24</v>
      </c>
      <c r="J480" s="81"/>
    </row>
    <row r="481" spans="1:10" ht="24.95" customHeight="1">
      <c r="A481" s="80"/>
      <c r="B481" s="45"/>
      <c r="C481" s="80"/>
      <c r="D481" s="80"/>
      <c r="E481" s="80"/>
      <c r="F481" s="2"/>
      <c r="G481" s="2"/>
      <c r="H481" s="2" t="s">
        <v>42</v>
      </c>
      <c r="I481" s="2">
        <f>CEILING(I480,0.1)/12</f>
        <v>2</v>
      </c>
      <c r="J481" s="90" t="s">
        <v>1224</v>
      </c>
    </row>
    <row r="482" spans="1:10" ht="42.75" customHeight="1">
      <c r="A482" s="80">
        <v>34</v>
      </c>
      <c r="B482" s="44" t="s">
        <v>1234</v>
      </c>
      <c r="C482" s="80"/>
      <c r="D482" s="80"/>
      <c r="E482" s="80"/>
      <c r="F482" s="2"/>
      <c r="G482" s="2"/>
      <c r="H482" s="2"/>
      <c r="I482" s="2"/>
      <c r="J482" s="81"/>
    </row>
    <row r="483" spans="1:10" ht="24.95" customHeight="1">
      <c r="A483" s="80"/>
      <c r="B483" s="45" t="s">
        <v>1069</v>
      </c>
      <c r="C483" s="80">
        <v>1</v>
      </c>
      <c r="D483" s="80">
        <v>1</v>
      </c>
      <c r="E483" s="80">
        <v>1</v>
      </c>
      <c r="F483" s="2">
        <v>0.3</v>
      </c>
      <c r="G483" s="2"/>
      <c r="H483" s="2">
        <v>0.2</v>
      </c>
      <c r="I483" s="2">
        <f t="shared" ref="I483:I487" si="99">PRODUCT(C483:H483)</f>
        <v>0.06</v>
      </c>
      <c r="J483" s="81"/>
    </row>
    <row r="484" spans="1:10" ht="24.95" customHeight="1">
      <c r="A484" s="80"/>
      <c r="B484" s="45" t="s">
        <v>1070</v>
      </c>
      <c r="C484" s="80">
        <v>1</v>
      </c>
      <c r="D484" s="80">
        <v>1</v>
      </c>
      <c r="E484" s="80">
        <v>1</v>
      </c>
      <c r="F484" s="2">
        <v>0.3</v>
      </c>
      <c r="G484" s="2"/>
      <c r="H484" s="2">
        <v>0.2</v>
      </c>
      <c r="I484" s="2">
        <f t="shared" si="99"/>
        <v>0.06</v>
      </c>
      <c r="J484" s="81"/>
    </row>
    <row r="485" spans="1:10" ht="24.95" customHeight="1">
      <c r="A485" s="80"/>
      <c r="B485" s="45"/>
      <c r="C485" s="80">
        <v>1</v>
      </c>
      <c r="D485" s="80">
        <v>1</v>
      </c>
      <c r="E485" s="80">
        <v>1</v>
      </c>
      <c r="F485" s="2">
        <v>0.3</v>
      </c>
      <c r="G485" s="2"/>
      <c r="H485" s="2">
        <v>0.2</v>
      </c>
      <c r="I485" s="2">
        <f t="shared" si="99"/>
        <v>0.06</v>
      </c>
      <c r="J485" s="81"/>
    </row>
    <row r="486" spans="1:10" ht="24.95" customHeight="1">
      <c r="A486" s="80"/>
      <c r="B486" s="45" t="s">
        <v>967</v>
      </c>
      <c r="C486" s="80">
        <v>1</v>
      </c>
      <c r="D486" s="80">
        <v>1</v>
      </c>
      <c r="E486" s="80">
        <v>1</v>
      </c>
      <c r="F486" s="2">
        <v>0.2</v>
      </c>
      <c r="G486" s="2"/>
      <c r="H486" s="2">
        <v>0.2</v>
      </c>
      <c r="I486" s="2">
        <f t="shared" si="99"/>
        <v>4.0000000000000008E-2</v>
      </c>
      <c r="J486" s="81"/>
    </row>
    <row r="487" spans="1:10" ht="24.95" customHeight="1">
      <c r="A487" s="80"/>
      <c r="B487" s="45" t="s">
        <v>21</v>
      </c>
      <c r="C487" s="80">
        <v>1</v>
      </c>
      <c r="D487" s="80">
        <v>1</v>
      </c>
      <c r="E487" s="80">
        <v>1</v>
      </c>
      <c r="F487" s="2">
        <v>0.2</v>
      </c>
      <c r="G487" s="2"/>
      <c r="H487" s="2">
        <v>0.2</v>
      </c>
      <c r="I487" s="2">
        <f t="shared" si="99"/>
        <v>4.0000000000000008E-2</v>
      </c>
      <c r="J487" s="81"/>
    </row>
    <row r="488" spans="1:10" ht="24.95" customHeight="1">
      <c r="A488" s="80"/>
      <c r="B488" s="45"/>
      <c r="C488" s="80"/>
      <c r="D488" s="80"/>
      <c r="E488" s="80"/>
      <c r="F488" s="2"/>
      <c r="G488" s="2"/>
      <c r="H488" s="2" t="s">
        <v>3</v>
      </c>
      <c r="I488" s="2">
        <f>SUM(I483:I487)</f>
        <v>0.26</v>
      </c>
      <c r="J488" s="81"/>
    </row>
    <row r="489" spans="1:10" ht="24.95" customHeight="1">
      <c r="A489" s="80"/>
      <c r="B489" s="45"/>
      <c r="C489" s="80"/>
      <c r="D489" s="80"/>
      <c r="E489" s="80"/>
      <c r="F489" s="2"/>
      <c r="G489" s="2"/>
      <c r="H489" s="2" t="s">
        <v>42</v>
      </c>
      <c r="I489" s="2">
        <f>CEILING(I488,0.1)</f>
        <v>0.30000000000000004</v>
      </c>
      <c r="J489" s="81" t="s">
        <v>980</v>
      </c>
    </row>
    <row r="490" spans="1:10" ht="45.75" customHeight="1">
      <c r="A490" s="80">
        <v>35</v>
      </c>
      <c r="B490" s="44" t="s">
        <v>1071</v>
      </c>
      <c r="C490" s="80"/>
      <c r="D490" s="80"/>
      <c r="E490" s="80"/>
      <c r="F490" s="2"/>
      <c r="G490" s="2"/>
      <c r="H490" s="2"/>
      <c r="I490" s="2"/>
      <c r="J490" s="81"/>
    </row>
    <row r="491" spans="1:10" ht="24.95" customHeight="1">
      <c r="A491" s="80"/>
      <c r="B491" s="45" t="s">
        <v>1075</v>
      </c>
      <c r="C491" s="80">
        <v>1</v>
      </c>
      <c r="D491" s="80">
        <v>6</v>
      </c>
      <c r="E491" s="80">
        <v>1</v>
      </c>
      <c r="F491" s="2"/>
      <c r="G491" s="2"/>
      <c r="H491" s="2"/>
      <c r="I491" s="2">
        <f t="shared" ref="I491" si="100">PRODUCT(C491:H491)</f>
        <v>6</v>
      </c>
      <c r="J491" s="81"/>
    </row>
    <row r="492" spans="1:10" ht="24.95" customHeight="1">
      <c r="A492" s="80"/>
      <c r="B492" s="45"/>
      <c r="C492" s="80"/>
      <c r="D492" s="80"/>
      <c r="E492" s="80"/>
      <c r="F492" s="2"/>
      <c r="G492" s="2"/>
      <c r="H492" s="2" t="s">
        <v>42</v>
      </c>
      <c r="I492" s="2">
        <f>CEILING(I491,0.1)</f>
        <v>6</v>
      </c>
      <c r="J492" s="81" t="s">
        <v>861</v>
      </c>
    </row>
    <row r="493" spans="1:10" ht="64.5" customHeight="1">
      <c r="A493" s="80">
        <v>36</v>
      </c>
      <c r="B493" s="44" t="s">
        <v>1072</v>
      </c>
      <c r="C493" s="80"/>
      <c r="D493" s="80"/>
      <c r="E493" s="80"/>
      <c r="F493" s="2"/>
      <c r="G493" s="2"/>
      <c r="H493" s="2"/>
      <c r="I493" s="2"/>
      <c r="J493" s="81"/>
    </row>
    <row r="494" spans="1:10" ht="47.25" customHeight="1">
      <c r="A494" s="80"/>
      <c r="B494" s="44" t="s">
        <v>1073</v>
      </c>
      <c r="C494" s="80"/>
      <c r="D494" s="80"/>
      <c r="E494" s="80"/>
      <c r="F494" s="2"/>
      <c r="G494" s="2"/>
      <c r="H494" s="2"/>
      <c r="I494" s="2"/>
      <c r="J494" s="81"/>
    </row>
    <row r="495" spans="1:10" ht="24.95" customHeight="1">
      <c r="A495" s="80"/>
      <c r="B495" s="45" t="s">
        <v>21</v>
      </c>
      <c r="C495" s="80">
        <v>1</v>
      </c>
      <c r="D495" s="80">
        <v>1</v>
      </c>
      <c r="E495" s="80">
        <v>1</v>
      </c>
      <c r="F495" s="2"/>
      <c r="G495" s="2"/>
      <c r="H495" s="2"/>
      <c r="I495" s="2">
        <f t="shared" ref="I495:I497" si="101">PRODUCT(C495:H495)</f>
        <v>1</v>
      </c>
      <c r="J495" s="81"/>
    </row>
    <row r="496" spans="1:10" ht="24.95" customHeight="1">
      <c r="A496" s="80"/>
      <c r="B496" s="45" t="s">
        <v>1070</v>
      </c>
      <c r="C496" s="80">
        <v>1</v>
      </c>
      <c r="D496" s="80">
        <v>1</v>
      </c>
      <c r="E496" s="80">
        <v>1</v>
      </c>
      <c r="F496" s="2"/>
      <c r="G496" s="2"/>
      <c r="H496" s="2"/>
      <c r="I496" s="2">
        <f t="shared" si="101"/>
        <v>1</v>
      </c>
      <c r="J496" s="81"/>
    </row>
    <row r="497" spans="1:10" ht="24.95" customHeight="1">
      <c r="A497" s="80"/>
      <c r="B497" s="45" t="s">
        <v>967</v>
      </c>
      <c r="C497" s="80">
        <v>1</v>
      </c>
      <c r="D497" s="80">
        <v>1</v>
      </c>
      <c r="E497" s="80">
        <v>1</v>
      </c>
      <c r="F497" s="2"/>
      <c r="G497" s="2"/>
      <c r="H497" s="2"/>
      <c r="I497" s="2">
        <f t="shared" si="101"/>
        <v>1</v>
      </c>
      <c r="J497" s="81"/>
    </row>
    <row r="498" spans="1:10" ht="24.95" customHeight="1">
      <c r="A498" s="80"/>
      <c r="B498" s="45"/>
      <c r="C498" s="80"/>
      <c r="D498" s="80"/>
      <c r="E498" s="80"/>
      <c r="F498" s="2"/>
      <c r="G498" s="2"/>
      <c r="H498" s="2" t="s">
        <v>3</v>
      </c>
      <c r="I498" s="2">
        <f>SUM(I495:I497)</f>
        <v>3</v>
      </c>
      <c r="J498" s="81"/>
    </row>
    <row r="499" spans="1:10" ht="24.95" customHeight="1">
      <c r="A499" s="80"/>
      <c r="B499" s="45"/>
      <c r="C499" s="80"/>
      <c r="D499" s="80"/>
      <c r="E499" s="80"/>
      <c r="F499" s="2"/>
      <c r="G499" s="2"/>
      <c r="H499" s="2" t="s">
        <v>42</v>
      </c>
      <c r="I499" s="2">
        <f>CEILING(I498,0.1)</f>
        <v>3</v>
      </c>
      <c r="J499" s="81" t="s">
        <v>861</v>
      </c>
    </row>
    <row r="500" spans="1:10" ht="47.25" customHeight="1">
      <c r="A500" s="80">
        <v>37</v>
      </c>
      <c r="B500" s="44" t="s">
        <v>1074</v>
      </c>
      <c r="C500" s="80"/>
      <c r="D500" s="80"/>
      <c r="E500" s="80"/>
      <c r="F500" s="2"/>
      <c r="G500" s="2"/>
      <c r="H500" s="2"/>
      <c r="I500" s="2"/>
      <c r="J500" s="81"/>
    </row>
    <row r="501" spans="1:10" ht="24.95" customHeight="1">
      <c r="A501" s="80"/>
      <c r="B501" s="45" t="s">
        <v>21</v>
      </c>
      <c r="C501" s="80">
        <v>1</v>
      </c>
      <c r="D501" s="80">
        <v>1</v>
      </c>
      <c r="E501" s="80">
        <v>1</v>
      </c>
      <c r="F501" s="2"/>
      <c r="G501" s="2"/>
      <c r="H501" s="2"/>
      <c r="I501" s="2">
        <f t="shared" ref="I501:I503" si="102">PRODUCT(C501:H501)</f>
        <v>1</v>
      </c>
      <c r="J501" s="81"/>
    </row>
    <row r="502" spans="1:10" ht="24.95" customHeight="1">
      <c r="A502" s="80"/>
      <c r="B502" s="45" t="s">
        <v>1070</v>
      </c>
      <c r="C502" s="80">
        <v>1</v>
      </c>
      <c r="D502" s="80">
        <v>1</v>
      </c>
      <c r="E502" s="80">
        <v>1</v>
      </c>
      <c r="F502" s="2"/>
      <c r="G502" s="2"/>
      <c r="H502" s="2"/>
      <c r="I502" s="2">
        <f t="shared" si="102"/>
        <v>1</v>
      </c>
      <c r="J502" s="81"/>
    </row>
    <row r="503" spans="1:10" ht="24.95" customHeight="1">
      <c r="A503" s="80"/>
      <c r="B503" s="45" t="s">
        <v>967</v>
      </c>
      <c r="C503" s="80">
        <v>1</v>
      </c>
      <c r="D503" s="80">
        <v>1</v>
      </c>
      <c r="E503" s="80">
        <v>1</v>
      </c>
      <c r="F503" s="2"/>
      <c r="G503" s="2"/>
      <c r="H503" s="2"/>
      <c r="I503" s="2">
        <f t="shared" si="102"/>
        <v>1</v>
      </c>
      <c r="J503" s="81"/>
    </row>
    <row r="504" spans="1:10" ht="24.95" customHeight="1">
      <c r="A504" s="80"/>
      <c r="B504" s="45"/>
      <c r="C504" s="80"/>
      <c r="D504" s="80"/>
      <c r="E504" s="80"/>
      <c r="F504" s="2"/>
      <c r="G504" s="2"/>
      <c r="H504" s="2" t="s">
        <v>3</v>
      </c>
      <c r="I504" s="2">
        <f>SUM(I501:I503)</f>
        <v>3</v>
      </c>
      <c r="J504" s="81"/>
    </row>
    <row r="505" spans="1:10" ht="24.95" customHeight="1">
      <c r="A505" s="80"/>
      <c r="B505" s="45"/>
      <c r="C505" s="80"/>
      <c r="D505" s="80"/>
      <c r="E505" s="80"/>
      <c r="F505" s="2"/>
      <c r="G505" s="2"/>
      <c r="H505" s="2" t="s">
        <v>42</v>
      </c>
      <c r="I505" s="2">
        <f>CEILING(I504,0.1)</f>
        <v>3</v>
      </c>
      <c r="J505" s="81" t="s">
        <v>861</v>
      </c>
    </row>
    <row r="506" spans="1:10" ht="47.25" customHeight="1">
      <c r="A506" s="80">
        <v>38</v>
      </c>
      <c r="B506" s="44" t="s">
        <v>1076</v>
      </c>
      <c r="C506" s="80"/>
      <c r="D506" s="80"/>
      <c r="E506" s="80"/>
      <c r="F506" s="2"/>
      <c r="G506" s="2"/>
      <c r="H506" s="2"/>
      <c r="I506" s="2"/>
      <c r="J506" s="81"/>
    </row>
    <row r="507" spans="1:10" ht="24.95" customHeight="1">
      <c r="A507" s="80"/>
      <c r="B507" s="45" t="s">
        <v>1075</v>
      </c>
      <c r="C507" s="80">
        <v>1</v>
      </c>
      <c r="D507" s="80">
        <v>11</v>
      </c>
      <c r="E507" s="80">
        <v>1</v>
      </c>
      <c r="F507" s="2"/>
      <c r="G507" s="2"/>
      <c r="H507" s="2"/>
      <c r="I507" s="2">
        <f t="shared" ref="I507" si="103">PRODUCT(C507:H507)</f>
        <v>11</v>
      </c>
      <c r="J507" s="81"/>
    </row>
    <row r="508" spans="1:10" ht="24.95" customHeight="1">
      <c r="A508" s="80"/>
      <c r="B508" s="45"/>
      <c r="C508" s="80"/>
      <c r="D508" s="80"/>
      <c r="E508" s="80"/>
      <c r="F508" s="2"/>
      <c r="G508" s="2"/>
      <c r="H508" s="2" t="s">
        <v>42</v>
      </c>
      <c r="I508" s="2">
        <f>CEILING(I507,0.1)</f>
        <v>11</v>
      </c>
      <c r="J508" s="81" t="s">
        <v>861</v>
      </c>
    </row>
    <row r="509" spans="1:10" ht="68.25" customHeight="1">
      <c r="A509" s="80">
        <v>39</v>
      </c>
      <c r="B509" s="44" t="s">
        <v>1078</v>
      </c>
      <c r="C509" s="80"/>
      <c r="D509" s="80"/>
      <c r="E509" s="80"/>
      <c r="F509" s="2"/>
      <c r="G509" s="2"/>
      <c r="H509" s="2"/>
      <c r="I509" s="2"/>
      <c r="J509" s="81"/>
    </row>
    <row r="510" spans="1:10" ht="24.75" customHeight="1">
      <c r="A510" s="80"/>
      <c r="B510" s="45" t="s">
        <v>1075</v>
      </c>
      <c r="C510" s="80">
        <v>1</v>
      </c>
      <c r="D510" s="80">
        <v>6</v>
      </c>
      <c r="E510" s="80">
        <v>1</v>
      </c>
      <c r="F510" s="2"/>
      <c r="G510" s="2"/>
      <c r="H510" s="2"/>
      <c r="I510" s="2">
        <f t="shared" ref="I510" si="104">PRODUCT(C510:H510)</f>
        <v>6</v>
      </c>
      <c r="J510" s="81"/>
    </row>
    <row r="511" spans="1:10" ht="24.75" customHeight="1">
      <c r="A511" s="80"/>
      <c r="B511" s="45"/>
      <c r="C511" s="80"/>
      <c r="D511" s="80"/>
      <c r="E511" s="80"/>
      <c r="F511" s="2"/>
      <c r="G511" s="2"/>
      <c r="H511" s="2" t="s">
        <v>42</v>
      </c>
      <c r="I511" s="2">
        <f>CEILING(I510,0.1)</f>
        <v>6</v>
      </c>
      <c r="J511" s="81" t="s">
        <v>861</v>
      </c>
    </row>
    <row r="512" spans="1:10" ht="49.5" customHeight="1">
      <c r="A512" s="80">
        <v>40</v>
      </c>
      <c r="B512" s="44" t="s">
        <v>1077</v>
      </c>
      <c r="C512" s="80"/>
      <c r="D512" s="80"/>
      <c r="E512" s="80"/>
      <c r="F512" s="2"/>
      <c r="G512" s="2"/>
      <c r="H512" s="2"/>
      <c r="I512" s="2"/>
      <c r="J512" s="81"/>
    </row>
    <row r="513" spans="1:10" ht="24.95" customHeight="1">
      <c r="A513" s="80"/>
      <c r="B513" s="45" t="s">
        <v>1079</v>
      </c>
      <c r="C513" s="80">
        <v>1</v>
      </c>
      <c r="D513" s="80">
        <v>4</v>
      </c>
      <c r="E513" s="80">
        <v>1</v>
      </c>
      <c r="F513" s="2"/>
      <c r="G513" s="2"/>
      <c r="H513" s="2"/>
      <c r="I513" s="2">
        <f t="shared" ref="I513:I514" si="105">PRODUCT(C513:H513)</f>
        <v>4</v>
      </c>
      <c r="J513" s="81"/>
    </row>
    <row r="514" spans="1:10" ht="24.95" customHeight="1">
      <c r="A514" s="80"/>
      <c r="B514" s="45" t="s">
        <v>1082</v>
      </c>
      <c r="C514" s="80">
        <v>1</v>
      </c>
      <c r="D514" s="80">
        <v>2</v>
      </c>
      <c r="E514" s="80">
        <v>1</v>
      </c>
      <c r="F514" s="2"/>
      <c r="G514" s="2"/>
      <c r="H514" s="2"/>
      <c r="I514" s="2">
        <f t="shared" si="105"/>
        <v>2</v>
      </c>
      <c r="J514" s="81"/>
    </row>
    <row r="515" spans="1:10" ht="24.95" customHeight="1">
      <c r="A515" s="80"/>
      <c r="B515" s="45"/>
      <c r="C515" s="80"/>
      <c r="D515" s="80"/>
      <c r="E515" s="80"/>
      <c r="F515" s="2"/>
      <c r="G515" s="2"/>
      <c r="H515" s="2" t="s">
        <v>3</v>
      </c>
      <c r="I515" s="2">
        <f>SUM(I513:I514)</f>
        <v>6</v>
      </c>
      <c r="J515" s="81"/>
    </row>
    <row r="516" spans="1:10" ht="24.95" customHeight="1">
      <c r="A516" s="80"/>
      <c r="B516" s="45"/>
      <c r="C516" s="80"/>
      <c r="D516" s="80"/>
      <c r="E516" s="80"/>
      <c r="F516" s="2"/>
      <c r="G516" s="2"/>
      <c r="H516" s="2" t="s">
        <v>42</v>
      </c>
      <c r="I516" s="2">
        <f>CEILING(I515,0.1)</f>
        <v>6</v>
      </c>
      <c r="J516" s="81" t="s">
        <v>861</v>
      </c>
    </row>
    <row r="517" spans="1:10" ht="49.5" customHeight="1">
      <c r="A517" s="80">
        <v>41</v>
      </c>
      <c r="B517" s="44" t="s">
        <v>1080</v>
      </c>
      <c r="C517" s="80"/>
      <c r="D517" s="80"/>
      <c r="E517" s="80"/>
      <c r="F517" s="2"/>
      <c r="G517" s="2"/>
      <c r="H517" s="2"/>
      <c r="I517" s="2"/>
      <c r="J517" s="81"/>
    </row>
    <row r="518" spans="1:10" ht="24.95" customHeight="1">
      <c r="A518" s="80"/>
      <c r="B518" s="45" t="s">
        <v>1082</v>
      </c>
      <c r="C518" s="80">
        <v>1</v>
      </c>
      <c r="D518" s="80">
        <v>1</v>
      </c>
      <c r="E518" s="80">
        <v>1</v>
      </c>
      <c r="F518" s="2"/>
      <c r="G518" s="2"/>
      <c r="H518" s="2"/>
      <c r="I518" s="2">
        <f t="shared" ref="I518" si="106">PRODUCT(C518:H518)</f>
        <v>1</v>
      </c>
      <c r="J518" s="81"/>
    </row>
    <row r="519" spans="1:10" ht="24.95" customHeight="1">
      <c r="A519" s="80"/>
      <c r="B519" s="45"/>
      <c r="C519" s="80"/>
      <c r="D519" s="80"/>
      <c r="E519" s="80"/>
      <c r="F519" s="2"/>
      <c r="G519" s="2"/>
      <c r="H519" s="2" t="s">
        <v>42</v>
      </c>
      <c r="I519" s="2">
        <f>CEILING(I518,0.1)</f>
        <v>1</v>
      </c>
      <c r="J519" s="81" t="s">
        <v>951</v>
      </c>
    </row>
    <row r="520" spans="1:10" ht="81.75" customHeight="1">
      <c r="A520" s="80">
        <v>42</v>
      </c>
      <c r="B520" s="44" t="s">
        <v>1081</v>
      </c>
      <c r="C520" s="80"/>
      <c r="D520" s="80"/>
      <c r="E520" s="80"/>
      <c r="F520" s="2"/>
      <c r="G520" s="2"/>
      <c r="H520" s="2"/>
      <c r="I520" s="2"/>
      <c r="J520" s="81"/>
    </row>
    <row r="521" spans="1:10" ht="24.95" customHeight="1">
      <c r="A521" s="80"/>
      <c r="B521" s="45" t="s">
        <v>1082</v>
      </c>
      <c r="C521" s="80">
        <v>1</v>
      </c>
      <c r="D521" s="80">
        <v>2</v>
      </c>
      <c r="E521" s="80">
        <v>1</v>
      </c>
      <c r="F521" s="2"/>
      <c r="G521" s="2"/>
      <c r="H521" s="2"/>
      <c r="I521" s="2">
        <f t="shared" ref="I521" si="107">PRODUCT(C521:H521)</f>
        <v>2</v>
      </c>
      <c r="J521" s="81"/>
    </row>
    <row r="522" spans="1:10" ht="24.95" customHeight="1">
      <c r="A522" s="80"/>
      <c r="B522" s="45"/>
      <c r="C522" s="80"/>
      <c r="D522" s="80"/>
      <c r="E522" s="80"/>
      <c r="F522" s="2"/>
      <c r="G522" s="2"/>
      <c r="H522" s="2" t="s">
        <v>42</v>
      </c>
      <c r="I522" s="2">
        <f>CEILING(I521,0.1)</f>
        <v>2</v>
      </c>
      <c r="J522" s="81" t="s">
        <v>861</v>
      </c>
    </row>
    <row r="523" spans="1:10" ht="47.25" customHeight="1">
      <c r="A523" s="80">
        <v>43</v>
      </c>
      <c r="B523" s="44" t="s">
        <v>1256</v>
      </c>
      <c r="C523" s="80"/>
      <c r="D523" s="80"/>
      <c r="E523" s="80"/>
      <c r="F523" s="2"/>
      <c r="G523" s="2"/>
      <c r="H523" s="2"/>
      <c r="I523" s="2"/>
      <c r="J523" s="81"/>
    </row>
    <row r="524" spans="1:10" ht="24.95" customHeight="1">
      <c r="A524" s="80"/>
      <c r="B524" s="45" t="s">
        <v>1082</v>
      </c>
      <c r="C524" s="80">
        <v>1</v>
      </c>
      <c r="D524" s="80">
        <v>1</v>
      </c>
      <c r="E524" s="80">
        <v>1</v>
      </c>
      <c r="F524" s="2">
        <v>20</v>
      </c>
      <c r="G524" s="2"/>
      <c r="H524" s="2"/>
      <c r="I524" s="2">
        <f t="shared" ref="I524" si="108">PRODUCT(C524:H524)</f>
        <v>20</v>
      </c>
      <c r="J524" s="81"/>
    </row>
    <row r="525" spans="1:10" ht="24.95" customHeight="1">
      <c r="A525" s="80"/>
      <c r="B525" s="45"/>
      <c r="C525" s="80"/>
      <c r="D525" s="80"/>
      <c r="E525" s="80"/>
      <c r="F525" s="2"/>
      <c r="G525" s="2"/>
      <c r="H525" s="2" t="s">
        <v>42</v>
      </c>
      <c r="I525" s="2">
        <f>CEILING(I524,0.1)</f>
        <v>20</v>
      </c>
      <c r="J525" s="81" t="s">
        <v>8</v>
      </c>
    </row>
    <row r="526" spans="1:10" ht="88.5" customHeight="1">
      <c r="A526" s="80">
        <v>44</v>
      </c>
      <c r="B526" s="44" t="s">
        <v>1083</v>
      </c>
      <c r="C526" s="80"/>
      <c r="D526" s="80"/>
      <c r="E526" s="80"/>
      <c r="F526" s="2"/>
      <c r="G526" s="2"/>
      <c r="H526" s="2"/>
      <c r="I526" s="2"/>
      <c r="J526" s="81"/>
    </row>
    <row r="527" spans="1:10" ht="27.75" customHeight="1">
      <c r="A527" s="80"/>
      <c r="B527" s="45" t="s">
        <v>1082</v>
      </c>
      <c r="C527" s="80">
        <v>1</v>
      </c>
      <c r="D527" s="80">
        <v>1</v>
      </c>
      <c r="E527" s="80">
        <v>1</v>
      </c>
      <c r="F527" s="2">
        <v>25</v>
      </c>
      <c r="G527" s="2"/>
      <c r="H527" s="2"/>
      <c r="I527" s="2">
        <f t="shared" ref="I527" si="109">PRODUCT(C527:H527)</f>
        <v>25</v>
      </c>
      <c r="J527" s="81"/>
    </row>
    <row r="528" spans="1:10" ht="36" customHeight="1">
      <c r="A528" s="80"/>
      <c r="B528" s="45"/>
      <c r="C528" s="80"/>
      <c r="D528" s="80"/>
      <c r="E528" s="80"/>
      <c r="F528" s="2"/>
      <c r="G528" s="2"/>
      <c r="H528" s="2" t="s">
        <v>42</v>
      </c>
      <c r="I528" s="2">
        <f>CEILING(I527,0.1)</f>
        <v>25</v>
      </c>
      <c r="J528" s="81" t="s">
        <v>8</v>
      </c>
    </row>
    <row r="529" spans="1:10" ht="85.5" customHeight="1">
      <c r="A529" s="80">
        <v>45</v>
      </c>
      <c r="B529" s="44" t="s">
        <v>1257</v>
      </c>
      <c r="C529" s="80"/>
      <c r="D529" s="80"/>
      <c r="E529" s="80"/>
      <c r="F529" s="2"/>
      <c r="G529" s="2"/>
      <c r="H529" s="2"/>
      <c r="I529" s="2"/>
      <c r="J529" s="81"/>
    </row>
    <row r="530" spans="1:10" ht="29.25" customHeight="1">
      <c r="A530" s="80"/>
      <c r="B530" s="45" t="s">
        <v>1258</v>
      </c>
      <c r="C530" s="80">
        <v>1</v>
      </c>
      <c r="D530" s="80">
        <v>1</v>
      </c>
      <c r="E530" s="80">
        <v>1</v>
      </c>
      <c r="F530" s="2">
        <v>15</v>
      </c>
      <c r="G530" s="2"/>
      <c r="H530" s="2"/>
      <c r="I530" s="2">
        <f t="shared" ref="I530" si="110">PRODUCT(C530:H530)</f>
        <v>15</v>
      </c>
      <c r="J530" s="81"/>
    </row>
    <row r="531" spans="1:10" ht="29.25" customHeight="1">
      <c r="A531" s="80"/>
      <c r="B531" s="45"/>
      <c r="C531" s="80"/>
      <c r="D531" s="80"/>
      <c r="E531" s="80"/>
      <c r="F531" s="2"/>
      <c r="G531" s="2"/>
      <c r="H531" s="2" t="s">
        <v>42</v>
      </c>
      <c r="I531" s="2">
        <f>CEILING(I530,0.1)</f>
        <v>15</v>
      </c>
      <c r="J531" s="81" t="s">
        <v>8</v>
      </c>
    </row>
    <row r="532" spans="1:10" ht="88.5" customHeight="1">
      <c r="A532" s="80">
        <v>46</v>
      </c>
      <c r="B532" s="44" t="s">
        <v>1259</v>
      </c>
      <c r="C532" s="80"/>
      <c r="D532" s="80"/>
      <c r="E532" s="80"/>
      <c r="F532" s="2"/>
      <c r="G532" s="2"/>
      <c r="H532" s="2"/>
      <c r="I532" s="2"/>
      <c r="J532" s="81"/>
    </row>
    <row r="533" spans="1:10" ht="31.5" customHeight="1">
      <c r="A533" s="80"/>
      <c r="B533" s="45" t="s">
        <v>1258</v>
      </c>
      <c r="C533" s="80">
        <v>1</v>
      </c>
      <c r="D533" s="80">
        <v>1</v>
      </c>
      <c r="E533" s="80">
        <v>1</v>
      </c>
      <c r="F533" s="2">
        <v>10</v>
      </c>
      <c r="G533" s="2"/>
      <c r="H533" s="2"/>
      <c r="I533" s="2">
        <f t="shared" ref="I533" si="111">PRODUCT(C533:H533)</f>
        <v>10</v>
      </c>
      <c r="J533" s="81"/>
    </row>
    <row r="534" spans="1:10" ht="24.95" customHeight="1">
      <c r="A534" s="80"/>
      <c r="B534" s="45"/>
      <c r="C534" s="80"/>
      <c r="D534" s="80"/>
      <c r="E534" s="80"/>
      <c r="F534" s="2"/>
      <c r="G534" s="2"/>
      <c r="H534" s="2" t="s">
        <v>42</v>
      </c>
      <c r="I534" s="2">
        <f>CEILING(I533,0.1)</f>
        <v>10</v>
      </c>
      <c r="J534" s="81" t="s">
        <v>8</v>
      </c>
    </row>
    <row r="535" spans="1:10" ht="47.25" customHeight="1">
      <c r="A535" s="80">
        <v>47</v>
      </c>
      <c r="B535" s="44" t="s">
        <v>1084</v>
      </c>
      <c r="C535" s="80"/>
      <c r="D535" s="80"/>
      <c r="E535" s="80"/>
      <c r="F535" s="2"/>
      <c r="G535" s="2"/>
      <c r="H535" s="2"/>
      <c r="I535" s="2"/>
      <c r="J535" s="81"/>
    </row>
    <row r="536" spans="1:10" ht="24.95" customHeight="1">
      <c r="A536" s="80"/>
      <c r="B536" s="44" t="s">
        <v>1086</v>
      </c>
      <c r="C536" s="80">
        <v>1</v>
      </c>
      <c r="D536" s="80">
        <v>1</v>
      </c>
      <c r="E536" s="80">
        <v>2</v>
      </c>
      <c r="F536" s="2">
        <v>0.9</v>
      </c>
      <c r="G536" s="2"/>
      <c r="H536" s="2">
        <v>2.1</v>
      </c>
      <c r="I536" s="2">
        <f t="shared" ref="I536:I538" si="112">PRODUCT(C536:H536)</f>
        <v>3.7800000000000002</v>
      </c>
      <c r="J536" s="81"/>
    </row>
    <row r="537" spans="1:10" ht="24.95" customHeight="1">
      <c r="A537" s="80"/>
      <c r="B537" s="44" t="s">
        <v>29</v>
      </c>
      <c r="C537" s="80">
        <v>1</v>
      </c>
      <c r="D537" s="80">
        <v>1</v>
      </c>
      <c r="E537" s="80">
        <v>2</v>
      </c>
      <c r="F537" s="2">
        <v>0.75</v>
      </c>
      <c r="G537" s="2"/>
      <c r="H537" s="2">
        <v>1</v>
      </c>
      <c r="I537" s="2">
        <f t="shared" si="112"/>
        <v>1.5</v>
      </c>
      <c r="J537" s="81"/>
    </row>
    <row r="538" spans="1:10" ht="24.95" customHeight="1">
      <c r="A538" s="80"/>
      <c r="B538" s="44" t="s">
        <v>30</v>
      </c>
      <c r="C538" s="80">
        <v>1</v>
      </c>
      <c r="D538" s="80">
        <v>1</v>
      </c>
      <c r="E538" s="80">
        <v>3</v>
      </c>
      <c r="F538" s="2">
        <v>0.75</v>
      </c>
      <c r="G538" s="2"/>
      <c r="H538" s="2">
        <v>2.1</v>
      </c>
      <c r="I538" s="2">
        <f t="shared" si="112"/>
        <v>4.7250000000000005</v>
      </c>
      <c r="J538" s="81"/>
    </row>
    <row r="539" spans="1:10" ht="24.95" customHeight="1">
      <c r="A539" s="80"/>
      <c r="B539" s="44"/>
      <c r="C539" s="80"/>
      <c r="D539" s="80"/>
      <c r="E539" s="80"/>
      <c r="F539" s="2"/>
      <c r="G539" s="2"/>
      <c r="H539" s="2" t="s">
        <v>3</v>
      </c>
      <c r="I539" s="2">
        <f>SUM(I536:I538)</f>
        <v>10.005000000000001</v>
      </c>
      <c r="J539" s="81"/>
    </row>
    <row r="540" spans="1:10" ht="24.95" customHeight="1">
      <c r="A540" s="80"/>
      <c r="B540" s="44"/>
      <c r="C540" s="80"/>
      <c r="D540" s="80"/>
      <c r="E540" s="80"/>
      <c r="F540" s="2"/>
      <c r="G540" s="2"/>
      <c r="H540" s="2" t="s">
        <v>42</v>
      </c>
      <c r="I540" s="2">
        <f>CEILING(I539,0.1)</f>
        <v>10.100000000000001</v>
      </c>
      <c r="J540" s="81" t="s">
        <v>980</v>
      </c>
    </row>
    <row r="541" spans="1:10" ht="44.25" customHeight="1">
      <c r="A541" s="80">
        <v>48</v>
      </c>
      <c r="B541" s="44" t="s">
        <v>1085</v>
      </c>
      <c r="C541" s="80"/>
      <c r="D541" s="80"/>
      <c r="E541" s="80"/>
      <c r="F541" s="2"/>
      <c r="G541" s="2"/>
      <c r="H541" s="2"/>
      <c r="I541" s="2"/>
      <c r="J541" s="81"/>
    </row>
    <row r="542" spans="1:10" ht="24.95" customHeight="1">
      <c r="A542" s="80"/>
      <c r="B542" s="45" t="s">
        <v>1087</v>
      </c>
      <c r="C542" s="80">
        <v>1</v>
      </c>
      <c r="D542" s="80">
        <v>2</v>
      </c>
      <c r="E542" s="80">
        <v>1</v>
      </c>
      <c r="F542" s="2">
        <v>500</v>
      </c>
      <c r="G542" s="2"/>
      <c r="H542" s="2"/>
      <c r="I542" s="2">
        <f t="shared" ref="I542" si="113">PRODUCT(C542:H542)</f>
        <v>1000</v>
      </c>
      <c r="J542" s="81"/>
    </row>
    <row r="543" spans="1:10" ht="24.95" customHeight="1">
      <c r="A543" s="80"/>
      <c r="B543" s="45"/>
      <c r="C543" s="80"/>
      <c r="D543" s="80"/>
      <c r="E543" s="80"/>
      <c r="F543" s="2"/>
      <c r="G543" s="2"/>
      <c r="H543" s="2" t="s">
        <v>42</v>
      </c>
      <c r="I543" s="2">
        <f>CEILING(I542,0.1)</f>
        <v>1000</v>
      </c>
      <c r="J543" s="81" t="s">
        <v>1221</v>
      </c>
    </row>
    <row r="544" spans="1:10" ht="30" customHeight="1">
      <c r="A544" s="36">
        <v>49</v>
      </c>
      <c r="B544" s="37" t="s">
        <v>1094</v>
      </c>
      <c r="C544" s="36"/>
      <c r="D544" s="36"/>
      <c r="E544" s="36"/>
      <c r="F544" s="38"/>
      <c r="G544" s="36"/>
      <c r="H544" s="36"/>
      <c r="I544" s="38" t="s">
        <v>918</v>
      </c>
      <c r="J544" s="81"/>
    </row>
    <row r="545" spans="1:10" ht="24.95" customHeight="1">
      <c r="A545" s="36">
        <f t="shared" ref="A545:A548" si="114">A544+1</f>
        <v>50</v>
      </c>
      <c r="B545" s="37" t="s">
        <v>1327</v>
      </c>
      <c r="C545" s="36"/>
      <c r="D545" s="36"/>
      <c r="E545" s="36"/>
      <c r="F545" s="38"/>
      <c r="G545" s="36"/>
      <c r="H545" s="36"/>
      <c r="I545" s="38" t="s">
        <v>918</v>
      </c>
      <c r="J545" s="81"/>
    </row>
    <row r="546" spans="1:10" ht="24.95" customHeight="1">
      <c r="A546" s="36">
        <f t="shared" si="114"/>
        <v>51</v>
      </c>
      <c r="B546" s="37" t="s">
        <v>1444</v>
      </c>
      <c r="C546" s="36"/>
      <c r="D546" s="36"/>
      <c r="E546" s="36"/>
      <c r="F546" s="38"/>
      <c r="G546" s="36"/>
      <c r="H546" s="36"/>
      <c r="I546" s="38" t="s">
        <v>918</v>
      </c>
      <c r="J546" s="81"/>
    </row>
    <row r="547" spans="1:10" ht="26.25" customHeight="1">
      <c r="A547" s="36">
        <f t="shared" si="114"/>
        <v>52</v>
      </c>
      <c r="B547" s="37" t="s">
        <v>1321</v>
      </c>
      <c r="C547" s="36"/>
      <c r="D547" s="36"/>
      <c r="E547" s="36"/>
      <c r="F547" s="38"/>
      <c r="G547" s="38"/>
      <c r="H547" s="36"/>
      <c r="I547" s="38" t="s">
        <v>918</v>
      </c>
      <c r="J547" s="81"/>
    </row>
    <row r="548" spans="1:10" ht="32.25" customHeight="1">
      <c r="A548" s="36">
        <f t="shared" si="114"/>
        <v>53</v>
      </c>
      <c r="B548" s="37" t="s">
        <v>1322</v>
      </c>
      <c r="C548" s="36"/>
      <c r="D548" s="36"/>
      <c r="E548" s="36"/>
      <c r="F548" s="38"/>
      <c r="G548" s="36"/>
      <c r="H548" s="36"/>
      <c r="I548" s="38" t="s">
        <v>918</v>
      </c>
      <c r="J548" s="81"/>
    </row>
    <row r="549" spans="1:10">
      <c r="A549" s="80"/>
      <c r="B549" s="81"/>
      <c r="C549" s="81"/>
      <c r="D549" s="81"/>
      <c r="E549" s="81"/>
      <c r="F549" s="86"/>
      <c r="G549" s="86"/>
      <c r="H549" s="86"/>
      <c r="I549" s="86"/>
      <c r="J549" s="81"/>
    </row>
    <row r="550" spans="1:10">
      <c r="A550" s="80"/>
      <c r="B550" s="81"/>
      <c r="C550" s="81"/>
      <c r="D550" s="81"/>
      <c r="E550" s="81"/>
      <c r="F550" s="86"/>
      <c r="G550" s="86"/>
      <c r="H550" s="86"/>
      <c r="I550" s="86"/>
      <c r="J550" s="81"/>
    </row>
    <row r="551" spans="1:10">
      <c r="A551" s="80"/>
      <c r="B551" s="81"/>
      <c r="C551" s="81"/>
      <c r="D551" s="81"/>
      <c r="E551" s="81"/>
      <c r="F551" s="86"/>
      <c r="G551" s="86"/>
      <c r="H551" s="86"/>
      <c r="I551" s="86"/>
      <c r="J551" s="81"/>
    </row>
    <row r="552" spans="1:10">
      <c r="A552" s="80"/>
      <c r="B552" s="81"/>
      <c r="C552" s="81"/>
      <c r="D552" s="81"/>
      <c r="E552" s="81"/>
      <c r="F552" s="86"/>
      <c r="G552" s="86"/>
      <c r="H552" s="86"/>
      <c r="I552" s="86"/>
      <c r="J552" s="81"/>
    </row>
    <row r="553" spans="1:10">
      <c r="A553" s="80"/>
      <c r="B553" s="81"/>
      <c r="C553" s="81"/>
      <c r="D553" s="81"/>
      <c r="E553" s="81"/>
      <c r="F553" s="86"/>
      <c r="G553" s="86"/>
      <c r="H553" s="86"/>
      <c r="I553" s="86"/>
      <c r="J553" s="81"/>
    </row>
    <row r="554" spans="1:10">
      <c r="A554" s="80"/>
      <c r="B554" s="81"/>
      <c r="C554" s="81"/>
      <c r="D554" s="81"/>
      <c r="E554" s="81"/>
      <c r="F554" s="86"/>
      <c r="G554" s="86"/>
      <c r="H554" s="86"/>
      <c r="I554" s="86"/>
      <c r="J554" s="81"/>
    </row>
    <row r="555" spans="1:10">
      <c r="A555" s="80"/>
      <c r="B555" s="81"/>
      <c r="C555" s="81"/>
      <c r="D555" s="81"/>
      <c r="E555" s="81"/>
      <c r="F555" s="86"/>
      <c r="G555" s="86"/>
      <c r="H555" s="86"/>
      <c r="I555" s="86"/>
      <c r="J555" s="81"/>
    </row>
    <row r="556" spans="1:10">
      <c r="A556" s="80"/>
      <c r="B556" s="81"/>
      <c r="C556" s="81"/>
      <c r="D556" s="81"/>
      <c r="E556" s="81"/>
      <c r="F556" s="86"/>
      <c r="G556" s="86"/>
      <c r="H556" s="86"/>
      <c r="I556" s="86"/>
      <c r="J556" s="81"/>
    </row>
    <row r="557" spans="1:10">
      <c r="A557" s="80"/>
      <c r="B557" s="81"/>
      <c r="C557" s="81"/>
      <c r="D557" s="81"/>
      <c r="E557" s="81"/>
      <c r="F557" s="86"/>
      <c r="G557" s="86"/>
      <c r="H557" s="86"/>
      <c r="I557" s="86"/>
      <c r="J557" s="81"/>
    </row>
    <row r="558" spans="1:10">
      <c r="A558" s="80"/>
      <c r="B558" s="81"/>
      <c r="C558" s="81"/>
      <c r="D558" s="81"/>
      <c r="E558" s="81"/>
      <c r="F558" s="86"/>
      <c r="G558" s="86"/>
      <c r="H558" s="86"/>
      <c r="I558" s="86"/>
      <c r="J558" s="81"/>
    </row>
    <row r="559" spans="1:10">
      <c r="A559" s="80"/>
      <c r="B559" s="81"/>
      <c r="C559" s="81"/>
      <c r="D559" s="81"/>
      <c r="E559" s="81"/>
      <c r="F559" s="86"/>
      <c r="G559" s="86"/>
      <c r="H559" s="86"/>
      <c r="I559" s="86"/>
      <c r="J559" s="81"/>
    </row>
    <row r="560" spans="1:10">
      <c r="A560" s="80"/>
      <c r="B560" s="81"/>
      <c r="C560" s="81"/>
      <c r="D560" s="81"/>
      <c r="E560" s="81"/>
      <c r="F560" s="86"/>
      <c r="G560" s="86"/>
      <c r="H560" s="86"/>
      <c r="I560" s="86"/>
      <c r="J560" s="81"/>
    </row>
    <row r="561" spans="1:10">
      <c r="A561" s="80"/>
      <c r="B561" s="81"/>
      <c r="C561" s="81"/>
      <c r="D561" s="81"/>
      <c r="E561" s="81"/>
      <c r="F561" s="86"/>
      <c r="G561" s="86"/>
      <c r="H561" s="86"/>
      <c r="I561" s="86"/>
      <c r="J561" s="81"/>
    </row>
    <row r="562" spans="1:10">
      <c r="A562" s="80"/>
      <c r="B562" s="81"/>
      <c r="C562" s="81"/>
      <c r="D562" s="81"/>
      <c r="E562" s="81"/>
      <c r="F562" s="86"/>
      <c r="G562" s="86"/>
      <c r="H562" s="86"/>
      <c r="I562" s="86"/>
      <c r="J562" s="81"/>
    </row>
    <row r="563" spans="1:10">
      <c r="A563" s="80"/>
      <c r="B563" s="81"/>
      <c r="C563" s="81"/>
      <c r="D563" s="81"/>
      <c r="E563" s="81"/>
      <c r="F563" s="86"/>
      <c r="G563" s="86"/>
      <c r="H563" s="86"/>
      <c r="I563" s="86"/>
      <c r="J563" s="81"/>
    </row>
    <row r="564" spans="1:10">
      <c r="A564" s="80"/>
      <c r="B564" s="81"/>
      <c r="C564" s="81"/>
      <c r="D564" s="81"/>
      <c r="E564" s="81"/>
      <c r="F564" s="86"/>
      <c r="G564" s="86"/>
      <c r="H564" s="86"/>
      <c r="I564" s="86"/>
      <c r="J564" s="81"/>
    </row>
    <row r="565" spans="1:10">
      <c r="A565" s="80"/>
      <c r="B565" s="81"/>
      <c r="C565" s="81"/>
      <c r="D565" s="81"/>
      <c r="E565" s="81"/>
      <c r="F565" s="86"/>
      <c r="G565" s="86"/>
      <c r="H565" s="86"/>
      <c r="I565" s="86"/>
      <c r="J565" s="81"/>
    </row>
    <row r="566" spans="1:10">
      <c r="A566" s="80"/>
      <c r="B566" s="81"/>
      <c r="C566" s="81"/>
      <c r="D566" s="81"/>
      <c r="E566" s="81"/>
      <c r="F566" s="86"/>
      <c r="G566" s="86"/>
      <c r="H566" s="86"/>
      <c r="I566" s="86"/>
      <c r="J566" s="81"/>
    </row>
    <row r="567" spans="1:10">
      <c r="A567" s="80"/>
      <c r="B567" s="81"/>
      <c r="C567" s="81"/>
      <c r="D567" s="81"/>
      <c r="E567" s="81"/>
      <c r="F567" s="86"/>
      <c r="G567" s="86"/>
      <c r="H567" s="86"/>
      <c r="I567" s="86"/>
      <c r="J567" s="81"/>
    </row>
  </sheetData>
  <mergeCells count="5">
    <mergeCell ref="C5:E5"/>
    <mergeCell ref="A1:J1"/>
    <mergeCell ref="A2:J2"/>
    <mergeCell ref="A3:J3"/>
    <mergeCell ref="A4:J4"/>
  </mergeCells>
  <pageMargins left="0.25" right="0.25"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J39"/>
  <sheetViews>
    <sheetView view="pageBreakPreview" topLeftCell="A37" zoomScaleSheetLayoutView="100" workbookViewId="0">
      <selection activeCell="O28" sqref="O28"/>
    </sheetView>
  </sheetViews>
  <sheetFormatPr defaultRowHeight="15.75"/>
  <cols>
    <col min="1" max="1" width="7.5703125" style="4" customWidth="1"/>
    <col min="2" max="2" width="31.5703125" style="4" customWidth="1"/>
    <col min="3" max="3" width="8.42578125" style="4" customWidth="1"/>
    <col min="4" max="4" width="12.85546875" style="4" customWidth="1"/>
    <col min="5" max="5" width="7.28515625" style="8" customWidth="1"/>
    <col min="6" max="6" width="11.5703125" style="24" customWidth="1"/>
    <col min="7" max="7" width="9.85546875" style="8" customWidth="1"/>
    <col min="8" max="8" width="11.7109375" style="8" customWidth="1"/>
    <col min="9" max="9" width="28.28515625" style="25" customWidth="1"/>
    <col min="10" max="10" width="10.140625" style="4" bestFit="1" customWidth="1"/>
    <col min="11" max="256" width="9.140625" style="4"/>
    <col min="257" max="257" width="7.5703125" style="4" customWidth="1"/>
    <col min="258" max="258" width="31.5703125" style="4" customWidth="1"/>
    <col min="259" max="259" width="8.42578125" style="4" customWidth="1"/>
    <col min="260" max="260" width="17.28515625" style="4" customWidth="1"/>
    <col min="261" max="261" width="8.42578125" style="4" customWidth="1"/>
    <col min="262" max="262" width="11.5703125" style="4" customWidth="1"/>
    <col min="263" max="263" width="9.85546875" style="4" customWidth="1"/>
    <col min="264" max="264" width="11.7109375" style="4" customWidth="1"/>
    <col min="265" max="265" width="28.28515625" style="4" customWidth="1"/>
    <col min="266" max="266" width="10.140625" style="4" bestFit="1" customWidth="1"/>
    <col min="267" max="512" width="9.140625" style="4"/>
    <col min="513" max="513" width="7.5703125" style="4" customWidth="1"/>
    <col min="514" max="514" width="31.5703125" style="4" customWidth="1"/>
    <col min="515" max="515" width="8.42578125" style="4" customWidth="1"/>
    <col min="516" max="516" width="17.28515625" style="4" customWidth="1"/>
    <col min="517" max="517" width="8.42578125" style="4" customWidth="1"/>
    <col min="518" max="518" width="11.5703125" style="4" customWidth="1"/>
    <col min="519" max="519" width="9.85546875" style="4" customWidth="1"/>
    <col min="520" max="520" width="11.7109375" style="4" customWidth="1"/>
    <col min="521" max="521" width="28.28515625" style="4" customWidth="1"/>
    <col min="522" max="522" width="10.140625" style="4" bestFit="1" customWidth="1"/>
    <col min="523" max="768" width="9.140625" style="4"/>
    <col min="769" max="769" width="7.5703125" style="4" customWidth="1"/>
    <col min="770" max="770" width="31.5703125" style="4" customWidth="1"/>
    <col min="771" max="771" width="8.42578125" style="4" customWidth="1"/>
    <col min="772" max="772" width="17.28515625" style="4" customWidth="1"/>
    <col min="773" max="773" width="8.42578125" style="4" customWidth="1"/>
    <col min="774" max="774" width="11.5703125" style="4" customWidth="1"/>
    <col min="775" max="775" width="9.85546875" style="4" customWidth="1"/>
    <col min="776" max="776" width="11.7109375" style="4" customWidth="1"/>
    <col min="777" max="777" width="28.28515625" style="4" customWidth="1"/>
    <col min="778" max="778" width="10.140625" style="4" bestFit="1" customWidth="1"/>
    <col min="779" max="1024" width="9.140625" style="4"/>
    <col min="1025" max="1025" width="7.5703125" style="4" customWidth="1"/>
    <col min="1026" max="1026" width="31.5703125" style="4" customWidth="1"/>
    <col min="1027" max="1027" width="8.42578125" style="4" customWidth="1"/>
    <col min="1028" max="1028" width="17.28515625" style="4" customWidth="1"/>
    <col min="1029" max="1029" width="8.42578125" style="4" customWidth="1"/>
    <col min="1030" max="1030" width="11.5703125" style="4" customWidth="1"/>
    <col min="1031" max="1031" width="9.85546875" style="4" customWidth="1"/>
    <col min="1032" max="1032" width="11.7109375" style="4" customWidth="1"/>
    <col min="1033" max="1033" width="28.28515625" style="4" customWidth="1"/>
    <col min="1034" max="1034" width="10.140625" style="4" bestFit="1" customWidth="1"/>
    <col min="1035" max="1280" width="9.140625" style="4"/>
    <col min="1281" max="1281" width="7.5703125" style="4" customWidth="1"/>
    <col min="1282" max="1282" width="31.5703125" style="4" customWidth="1"/>
    <col min="1283" max="1283" width="8.42578125" style="4" customWidth="1"/>
    <col min="1284" max="1284" width="17.28515625" style="4" customWidth="1"/>
    <col min="1285" max="1285" width="8.42578125" style="4" customWidth="1"/>
    <col min="1286" max="1286" width="11.5703125" style="4" customWidth="1"/>
    <col min="1287" max="1287" width="9.85546875" style="4" customWidth="1"/>
    <col min="1288" max="1288" width="11.7109375" style="4" customWidth="1"/>
    <col min="1289" max="1289" width="28.28515625" style="4" customWidth="1"/>
    <col min="1290" max="1290" width="10.140625" style="4" bestFit="1" customWidth="1"/>
    <col min="1291" max="1536" width="9.140625" style="4"/>
    <col min="1537" max="1537" width="7.5703125" style="4" customWidth="1"/>
    <col min="1538" max="1538" width="31.5703125" style="4" customWidth="1"/>
    <col min="1539" max="1539" width="8.42578125" style="4" customWidth="1"/>
    <col min="1540" max="1540" width="17.28515625" style="4" customWidth="1"/>
    <col min="1541" max="1541" width="8.42578125" style="4" customWidth="1"/>
    <col min="1542" max="1542" width="11.5703125" style="4" customWidth="1"/>
    <col min="1543" max="1543" width="9.85546875" style="4" customWidth="1"/>
    <col min="1544" max="1544" width="11.7109375" style="4" customWidth="1"/>
    <col min="1545" max="1545" width="28.28515625" style="4" customWidth="1"/>
    <col min="1546" max="1546" width="10.140625" style="4" bestFit="1" customWidth="1"/>
    <col min="1547" max="1792" width="9.140625" style="4"/>
    <col min="1793" max="1793" width="7.5703125" style="4" customWidth="1"/>
    <col min="1794" max="1794" width="31.5703125" style="4" customWidth="1"/>
    <col min="1795" max="1795" width="8.42578125" style="4" customWidth="1"/>
    <col min="1796" max="1796" width="17.28515625" style="4" customWidth="1"/>
    <col min="1797" max="1797" width="8.42578125" style="4" customWidth="1"/>
    <col min="1798" max="1798" width="11.5703125" style="4" customWidth="1"/>
    <col min="1799" max="1799" width="9.85546875" style="4" customWidth="1"/>
    <col min="1800" max="1800" width="11.7109375" style="4" customWidth="1"/>
    <col min="1801" max="1801" width="28.28515625" style="4" customWidth="1"/>
    <col min="1802" max="1802" width="10.140625" style="4" bestFit="1" customWidth="1"/>
    <col min="1803" max="2048" width="9.140625" style="4"/>
    <col min="2049" max="2049" width="7.5703125" style="4" customWidth="1"/>
    <col min="2050" max="2050" width="31.5703125" style="4" customWidth="1"/>
    <col min="2051" max="2051" width="8.42578125" style="4" customWidth="1"/>
    <col min="2052" max="2052" width="17.28515625" style="4" customWidth="1"/>
    <col min="2053" max="2053" width="8.42578125" style="4" customWidth="1"/>
    <col min="2054" max="2054" width="11.5703125" style="4" customWidth="1"/>
    <col min="2055" max="2055" width="9.85546875" style="4" customWidth="1"/>
    <col min="2056" max="2056" width="11.7109375" style="4" customWidth="1"/>
    <col min="2057" max="2057" width="28.28515625" style="4" customWidth="1"/>
    <col min="2058" max="2058" width="10.140625" style="4" bestFit="1" customWidth="1"/>
    <col min="2059" max="2304" width="9.140625" style="4"/>
    <col min="2305" max="2305" width="7.5703125" style="4" customWidth="1"/>
    <col min="2306" max="2306" width="31.5703125" style="4" customWidth="1"/>
    <col min="2307" max="2307" width="8.42578125" style="4" customWidth="1"/>
    <col min="2308" max="2308" width="17.28515625" style="4" customWidth="1"/>
    <col min="2309" max="2309" width="8.42578125" style="4" customWidth="1"/>
    <col min="2310" max="2310" width="11.5703125" style="4" customWidth="1"/>
    <col min="2311" max="2311" width="9.85546875" style="4" customWidth="1"/>
    <col min="2312" max="2312" width="11.7109375" style="4" customWidth="1"/>
    <col min="2313" max="2313" width="28.28515625" style="4" customWidth="1"/>
    <col min="2314" max="2314" width="10.140625" style="4" bestFit="1" customWidth="1"/>
    <col min="2315" max="2560" width="9.140625" style="4"/>
    <col min="2561" max="2561" width="7.5703125" style="4" customWidth="1"/>
    <col min="2562" max="2562" width="31.5703125" style="4" customWidth="1"/>
    <col min="2563" max="2563" width="8.42578125" style="4" customWidth="1"/>
    <col min="2564" max="2564" width="17.28515625" style="4" customWidth="1"/>
    <col min="2565" max="2565" width="8.42578125" style="4" customWidth="1"/>
    <col min="2566" max="2566" width="11.5703125" style="4" customWidth="1"/>
    <col min="2567" max="2567" width="9.85546875" style="4" customWidth="1"/>
    <col min="2568" max="2568" width="11.7109375" style="4" customWidth="1"/>
    <col min="2569" max="2569" width="28.28515625" style="4" customWidth="1"/>
    <col min="2570" max="2570" width="10.140625" style="4" bestFit="1" customWidth="1"/>
    <col min="2571" max="2816" width="9.140625" style="4"/>
    <col min="2817" max="2817" width="7.5703125" style="4" customWidth="1"/>
    <col min="2818" max="2818" width="31.5703125" style="4" customWidth="1"/>
    <col min="2819" max="2819" width="8.42578125" style="4" customWidth="1"/>
    <col min="2820" max="2820" width="17.28515625" style="4" customWidth="1"/>
    <col min="2821" max="2821" width="8.42578125" style="4" customWidth="1"/>
    <col min="2822" max="2822" width="11.5703125" style="4" customWidth="1"/>
    <col min="2823" max="2823" width="9.85546875" style="4" customWidth="1"/>
    <col min="2824" max="2824" width="11.7109375" style="4" customWidth="1"/>
    <col min="2825" max="2825" width="28.28515625" style="4" customWidth="1"/>
    <col min="2826" max="2826" width="10.140625" style="4" bestFit="1" customWidth="1"/>
    <col min="2827" max="3072" width="9.140625" style="4"/>
    <col min="3073" max="3073" width="7.5703125" style="4" customWidth="1"/>
    <col min="3074" max="3074" width="31.5703125" style="4" customWidth="1"/>
    <col min="3075" max="3075" width="8.42578125" style="4" customWidth="1"/>
    <col min="3076" max="3076" width="17.28515625" style="4" customWidth="1"/>
    <col min="3077" max="3077" width="8.42578125" style="4" customWidth="1"/>
    <col min="3078" max="3078" width="11.5703125" style="4" customWidth="1"/>
    <col min="3079" max="3079" width="9.85546875" style="4" customWidth="1"/>
    <col min="3080" max="3080" width="11.7109375" style="4" customWidth="1"/>
    <col min="3081" max="3081" width="28.28515625" style="4" customWidth="1"/>
    <col min="3082" max="3082" width="10.140625" style="4" bestFit="1" customWidth="1"/>
    <col min="3083" max="3328" width="9.140625" style="4"/>
    <col min="3329" max="3329" width="7.5703125" style="4" customWidth="1"/>
    <col min="3330" max="3330" width="31.5703125" style="4" customWidth="1"/>
    <col min="3331" max="3331" width="8.42578125" style="4" customWidth="1"/>
    <col min="3332" max="3332" width="17.28515625" style="4" customWidth="1"/>
    <col min="3333" max="3333" width="8.42578125" style="4" customWidth="1"/>
    <col min="3334" max="3334" width="11.5703125" style="4" customWidth="1"/>
    <col min="3335" max="3335" width="9.85546875" style="4" customWidth="1"/>
    <col min="3336" max="3336" width="11.7109375" style="4" customWidth="1"/>
    <col min="3337" max="3337" width="28.28515625" style="4" customWidth="1"/>
    <col min="3338" max="3338" width="10.140625" style="4" bestFit="1" customWidth="1"/>
    <col min="3339" max="3584" width="9.140625" style="4"/>
    <col min="3585" max="3585" width="7.5703125" style="4" customWidth="1"/>
    <col min="3586" max="3586" width="31.5703125" style="4" customWidth="1"/>
    <col min="3587" max="3587" width="8.42578125" style="4" customWidth="1"/>
    <col min="3588" max="3588" width="17.28515625" style="4" customWidth="1"/>
    <col min="3589" max="3589" width="8.42578125" style="4" customWidth="1"/>
    <col min="3590" max="3590" width="11.5703125" style="4" customWidth="1"/>
    <col min="3591" max="3591" width="9.85546875" style="4" customWidth="1"/>
    <col min="3592" max="3592" width="11.7109375" style="4" customWidth="1"/>
    <col min="3593" max="3593" width="28.28515625" style="4" customWidth="1"/>
    <col min="3594" max="3594" width="10.140625" style="4" bestFit="1" customWidth="1"/>
    <col min="3595" max="3840" width="9.140625" style="4"/>
    <col min="3841" max="3841" width="7.5703125" style="4" customWidth="1"/>
    <col min="3842" max="3842" width="31.5703125" style="4" customWidth="1"/>
    <col min="3843" max="3843" width="8.42578125" style="4" customWidth="1"/>
    <col min="3844" max="3844" width="17.28515625" style="4" customWidth="1"/>
    <col min="3845" max="3845" width="8.42578125" style="4" customWidth="1"/>
    <col min="3846" max="3846" width="11.5703125" style="4" customWidth="1"/>
    <col min="3847" max="3847" width="9.85546875" style="4" customWidth="1"/>
    <col min="3848" max="3848" width="11.7109375" style="4" customWidth="1"/>
    <col min="3849" max="3849" width="28.28515625" style="4" customWidth="1"/>
    <col min="3850" max="3850" width="10.140625" style="4" bestFit="1" customWidth="1"/>
    <col min="3851" max="4096" width="9.140625" style="4"/>
    <col min="4097" max="4097" width="7.5703125" style="4" customWidth="1"/>
    <col min="4098" max="4098" width="31.5703125" style="4" customWidth="1"/>
    <col min="4099" max="4099" width="8.42578125" style="4" customWidth="1"/>
    <col min="4100" max="4100" width="17.28515625" style="4" customWidth="1"/>
    <col min="4101" max="4101" width="8.42578125" style="4" customWidth="1"/>
    <col min="4102" max="4102" width="11.5703125" style="4" customWidth="1"/>
    <col min="4103" max="4103" width="9.85546875" style="4" customWidth="1"/>
    <col min="4104" max="4104" width="11.7109375" style="4" customWidth="1"/>
    <col min="4105" max="4105" width="28.28515625" style="4" customWidth="1"/>
    <col min="4106" max="4106" width="10.140625" style="4" bestFit="1" customWidth="1"/>
    <col min="4107" max="4352" width="9.140625" style="4"/>
    <col min="4353" max="4353" width="7.5703125" style="4" customWidth="1"/>
    <col min="4354" max="4354" width="31.5703125" style="4" customWidth="1"/>
    <col min="4355" max="4355" width="8.42578125" style="4" customWidth="1"/>
    <col min="4356" max="4356" width="17.28515625" style="4" customWidth="1"/>
    <col min="4357" max="4357" width="8.42578125" style="4" customWidth="1"/>
    <col min="4358" max="4358" width="11.5703125" style="4" customWidth="1"/>
    <col min="4359" max="4359" width="9.85546875" style="4" customWidth="1"/>
    <col min="4360" max="4360" width="11.7109375" style="4" customWidth="1"/>
    <col min="4361" max="4361" width="28.28515625" style="4" customWidth="1"/>
    <col min="4362" max="4362" width="10.140625" style="4" bestFit="1" customWidth="1"/>
    <col min="4363" max="4608" width="9.140625" style="4"/>
    <col min="4609" max="4609" width="7.5703125" style="4" customWidth="1"/>
    <col min="4610" max="4610" width="31.5703125" style="4" customWidth="1"/>
    <col min="4611" max="4611" width="8.42578125" style="4" customWidth="1"/>
    <col min="4612" max="4612" width="17.28515625" style="4" customWidth="1"/>
    <col min="4613" max="4613" width="8.42578125" style="4" customWidth="1"/>
    <col min="4614" max="4614" width="11.5703125" style="4" customWidth="1"/>
    <col min="4615" max="4615" width="9.85546875" style="4" customWidth="1"/>
    <col min="4616" max="4616" width="11.7109375" style="4" customWidth="1"/>
    <col min="4617" max="4617" width="28.28515625" style="4" customWidth="1"/>
    <col min="4618" max="4618" width="10.140625" style="4" bestFit="1" customWidth="1"/>
    <col min="4619" max="4864" width="9.140625" style="4"/>
    <col min="4865" max="4865" width="7.5703125" style="4" customWidth="1"/>
    <col min="4866" max="4866" width="31.5703125" style="4" customWidth="1"/>
    <col min="4867" max="4867" width="8.42578125" style="4" customWidth="1"/>
    <col min="4868" max="4868" width="17.28515625" style="4" customWidth="1"/>
    <col min="4869" max="4869" width="8.42578125" style="4" customWidth="1"/>
    <col min="4870" max="4870" width="11.5703125" style="4" customWidth="1"/>
    <col min="4871" max="4871" width="9.85546875" style="4" customWidth="1"/>
    <col min="4872" max="4872" width="11.7109375" style="4" customWidth="1"/>
    <col min="4873" max="4873" width="28.28515625" style="4" customWidth="1"/>
    <col min="4874" max="4874" width="10.140625" style="4" bestFit="1" customWidth="1"/>
    <col min="4875" max="5120" width="9.140625" style="4"/>
    <col min="5121" max="5121" width="7.5703125" style="4" customWidth="1"/>
    <col min="5122" max="5122" width="31.5703125" style="4" customWidth="1"/>
    <col min="5123" max="5123" width="8.42578125" style="4" customWidth="1"/>
    <col min="5124" max="5124" width="17.28515625" style="4" customWidth="1"/>
    <col min="5125" max="5125" width="8.42578125" style="4" customWidth="1"/>
    <col min="5126" max="5126" width="11.5703125" style="4" customWidth="1"/>
    <col min="5127" max="5127" width="9.85546875" style="4" customWidth="1"/>
    <col min="5128" max="5128" width="11.7109375" style="4" customWidth="1"/>
    <col min="5129" max="5129" width="28.28515625" style="4" customWidth="1"/>
    <col min="5130" max="5130" width="10.140625" style="4" bestFit="1" customWidth="1"/>
    <col min="5131" max="5376" width="9.140625" style="4"/>
    <col min="5377" max="5377" width="7.5703125" style="4" customWidth="1"/>
    <col min="5378" max="5378" width="31.5703125" style="4" customWidth="1"/>
    <col min="5379" max="5379" width="8.42578125" style="4" customWidth="1"/>
    <col min="5380" max="5380" width="17.28515625" style="4" customWidth="1"/>
    <col min="5381" max="5381" width="8.42578125" style="4" customWidth="1"/>
    <col min="5382" max="5382" width="11.5703125" style="4" customWidth="1"/>
    <col min="5383" max="5383" width="9.85546875" style="4" customWidth="1"/>
    <col min="5384" max="5384" width="11.7109375" style="4" customWidth="1"/>
    <col min="5385" max="5385" width="28.28515625" style="4" customWidth="1"/>
    <col min="5386" max="5386" width="10.140625" style="4" bestFit="1" customWidth="1"/>
    <col min="5387" max="5632" width="9.140625" style="4"/>
    <col min="5633" max="5633" width="7.5703125" style="4" customWidth="1"/>
    <col min="5634" max="5634" width="31.5703125" style="4" customWidth="1"/>
    <col min="5635" max="5635" width="8.42578125" style="4" customWidth="1"/>
    <col min="5636" max="5636" width="17.28515625" style="4" customWidth="1"/>
    <col min="5637" max="5637" width="8.42578125" style="4" customWidth="1"/>
    <col min="5638" max="5638" width="11.5703125" style="4" customWidth="1"/>
    <col min="5639" max="5639" width="9.85546875" style="4" customWidth="1"/>
    <col min="5640" max="5640" width="11.7109375" style="4" customWidth="1"/>
    <col min="5641" max="5641" width="28.28515625" style="4" customWidth="1"/>
    <col min="5642" max="5642" width="10.140625" style="4" bestFit="1" customWidth="1"/>
    <col min="5643" max="5888" width="9.140625" style="4"/>
    <col min="5889" max="5889" width="7.5703125" style="4" customWidth="1"/>
    <col min="5890" max="5890" width="31.5703125" style="4" customWidth="1"/>
    <col min="5891" max="5891" width="8.42578125" style="4" customWidth="1"/>
    <col min="5892" max="5892" width="17.28515625" style="4" customWidth="1"/>
    <col min="5893" max="5893" width="8.42578125" style="4" customWidth="1"/>
    <col min="5894" max="5894" width="11.5703125" style="4" customWidth="1"/>
    <col min="5895" max="5895" width="9.85546875" style="4" customWidth="1"/>
    <col min="5896" max="5896" width="11.7109375" style="4" customWidth="1"/>
    <col min="5897" max="5897" width="28.28515625" style="4" customWidth="1"/>
    <col min="5898" max="5898" width="10.140625" style="4" bestFit="1" customWidth="1"/>
    <col min="5899" max="6144" width="9.140625" style="4"/>
    <col min="6145" max="6145" width="7.5703125" style="4" customWidth="1"/>
    <col min="6146" max="6146" width="31.5703125" style="4" customWidth="1"/>
    <col min="6147" max="6147" width="8.42578125" style="4" customWidth="1"/>
    <col min="6148" max="6148" width="17.28515625" style="4" customWidth="1"/>
    <col min="6149" max="6149" width="8.42578125" style="4" customWidth="1"/>
    <col min="6150" max="6150" width="11.5703125" style="4" customWidth="1"/>
    <col min="6151" max="6151" width="9.85546875" style="4" customWidth="1"/>
    <col min="6152" max="6152" width="11.7109375" style="4" customWidth="1"/>
    <col min="6153" max="6153" width="28.28515625" style="4" customWidth="1"/>
    <col min="6154" max="6154" width="10.140625" style="4" bestFit="1" customWidth="1"/>
    <col min="6155" max="6400" width="9.140625" style="4"/>
    <col min="6401" max="6401" width="7.5703125" style="4" customWidth="1"/>
    <col min="6402" max="6402" width="31.5703125" style="4" customWidth="1"/>
    <col min="6403" max="6403" width="8.42578125" style="4" customWidth="1"/>
    <col min="6404" max="6404" width="17.28515625" style="4" customWidth="1"/>
    <col min="6405" max="6405" width="8.42578125" style="4" customWidth="1"/>
    <col min="6406" max="6406" width="11.5703125" style="4" customWidth="1"/>
    <col min="6407" max="6407" width="9.85546875" style="4" customWidth="1"/>
    <col min="6408" max="6408" width="11.7109375" style="4" customWidth="1"/>
    <col min="6409" max="6409" width="28.28515625" style="4" customWidth="1"/>
    <col min="6410" max="6410" width="10.140625" style="4" bestFit="1" customWidth="1"/>
    <col min="6411" max="6656" width="9.140625" style="4"/>
    <col min="6657" max="6657" width="7.5703125" style="4" customWidth="1"/>
    <col min="6658" max="6658" width="31.5703125" style="4" customWidth="1"/>
    <col min="6659" max="6659" width="8.42578125" style="4" customWidth="1"/>
    <col min="6660" max="6660" width="17.28515625" style="4" customWidth="1"/>
    <col min="6661" max="6661" width="8.42578125" style="4" customWidth="1"/>
    <col min="6662" max="6662" width="11.5703125" style="4" customWidth="1"/>
    <col min="6663" max="6663" width="9.85546875" style="4" customWidth="1"/>
    <col min="6664" max="6664" width="11.7109375" style="4" customWidth="1"/>
    <col min="6665" max="6665" width="28.28515625" style="4" customWidth="1"/>
    <col min="6666" max="6666" width="10.140625" style="4" bestFit="1" customWidth="1"/>
    <col min="6667" max="6912" width="9.140625" style="4"/>
    <col min="6913" max="6913" width="7.5703125" style="4" customWidth="1"/>
    <col min="6914" max="6914" width="31.5703125" style="4" customWidth="1"/>
    <col min="6915" max="6915" width="8.42578125" style="4" customWidth="1"/>
    <col min="6916" max="6916" width="17.28515625" style="4" customWidth="1"/>
    <col min="6917" max="6917" width="8.42578125" style="4" customWidth="1"/>
    <col min="6918" max="6918" width="11.5703125" style="4" customWidth="1"/>
    <col min="6919" max="6919" width="9.85546875" style="4" customWidth="1"/>
    <col min="6920" max="6920" width="11.7109375" style="4" customWidth="1"/>
    <col min="6921" max="6921" width="28.28515625" style="4" customWidth="1"/>
    <col min="6922" max="6922" width="10.140625" style="4" bestFit="1" customWidth="1"/>
    <col min="6923" max="7168" width="9.140625" style="4"/>
    <col min="7169" max="7169" width="7.5703125" style="4" customWidth="1"/>
    <col min="7170" max="7170" width="31.5703125" style="4" customWidth="1"/>
    <col min="7171" max="7171" width="8.42578125" style="4" customWidth="1"/>
    <col min="7172" max="7172" width="17.28515625" style="4" customWidth="1"/>
    <col min="7173" max="7173" width="8.42578125" style="4" customWidth="1"/>
    <col min="7174" max="7174" width="11.5703125" style="4" customWidth="1"/>
    <col min="7175" max="7175" width="9.85546875" style="4" customWidth="1"/>
    <col min="7176" max="7176" width="11.7109375" style="4" customWidth="1"/>
    <col min="7177" max="7177" width="28.28515625" style="4" customWidth="1"/>
    <col min="7178" max="7178" width="10.140625" style="4" bestFit="1" customWidth="1"/>
    <col min="7179" max="7424" width="9.140625" style="4"/>
    <col min="7425" max="7425" width="7.5703125" style="4" customWidth="1"/>
    <col min="7426" max="7426" width="31.5703125" style="4" customWidth="1"/>
    <col min="7427" max="7427" width="8.42578125" style="4" customWidth="1"/>
    <col min="7428" max="7428" width="17.28515625" style="4" customWidth="1"/>
    <col min="7429" max="7429" width="8.42578125" style="4" customWidth="1"/>
    <col min="7430" max="7430" width="11.5703125" style="4" customWidth="1"/>
    <col min="7431" max="7431" width="9.85546875" style="4" customWidth="1"/>
    <col min="7432" max="7432" width="11.7109375" style="4" customWidth="1"/>
    <col min="7433" max="7433" width="28.28515625" style="4" customWidth="1"/>
    <col min="7434" max="7434" width="10.140625" style="4" bestFit="1" customWidth="1"/>
    <col min="7435" max="7680" width="9.140625" style="4"/>
    <col min="7681" max="7681" width="7.5703125" style="4" customWidth="1"/>
    <col min="7682" max="7682" width="31.5703125" style="4" customWidth="1"/>
    <col min="7683" max="7683" width="8.42578125" style="4" customWidth="1"/>
    <col min="7684" max="7684" width="17.28515625" style="4" customWidth="1"/>
    <col min="7685" max="7685" width="8.42578125" style="4" customWidth="1"/>
    <col min="7686" max="7686" width="11.5703125" style="4" customWidth="1"/>
    <col min="7687" max="7687" width="9.85546875" style="4" customWidth="1"/>
    <col min="7688" max="7688" width="11.7109375" style="4" customWidth="1"/>
    <col min="7689" max="7689" width="28.28515625" style="4" customWidth="1"/>
    <col min="7690" max="7690" width="10.140625" style="4" bestFit="1" customWidth="1"/>
    <col min="7691" max="7936" width="9.140625" style="4"/>
    <col min="7937" max="7937" width="7.5703125" style="4" customWidth="1"/>
    <col min="7938" max="7938" width="31.5703125" style="4" customWidth="1"/>
    <col min="7939" max="7939" width="8.42578125" style="4" customWidth="1"/>
    <col min="7940" max="7940" width="17.28515625" style="4" customWidth="1"/>
    <col min="7941" max="7941" width="8.42578125" style="4" customWidth="1"/>
    <col min="7942" max="7942" width="11.5703125" style="4" customWidth="1"/>
    <col min="7943" max="7943" width="9.85546875" style="4" customWidth="1"/>
    <col min="7944" max="7944" width="11.7109375" style="4" customWidth="1"/>
    <col min="7945" max="7945" width="28.28515625" style="4" customWidth="1"/>
    <col min="7946" max="7946" width="10.140625" style="4" bestFit="1" customWidth="1"/>
    <col min="7947" max="8192" width="9.140625" style="4"/>
    <col min="8193" max="8193" width="7.5703125" style="4" customWidth="1"/>
    <col min="8194" max="8194" width="31.5703125" style="4" customWidth="1"/>
    <col min="8195" max="8195" width="8.42578125" style="4" customWidth="1"/>
    <col min="8196" max="8196" width="17.28515625" style="4" customWidth="1"/>
    <col min="8197" max="8197" width="8.42578125" style="4" customWidth="1"/>
    <col min="8198" max="8198" width="11.5703125" style="4" customWidth="1"/>
    <col min="8199" max="8199" width="9.85546875" style="4" customWidth="1"/>
    <col min="8200" max="8200" width="11.7109375" style="4" customWidth="1"/>
    <col min="8201" max="8201" width="28.28515625" style="4" customWidth="1"/>
    <col min="8202" max="8202" width="10.140625" style="4" bestFit="1" customWidth="1"/>
    <col min="8203" max="8448" width="9.140625" style="4"/>
    <col min="8449" max="8449" width="7.5703125" style="4" customWidth="1"/>
    <col min="8450" max="8450" width="31.5703125" style="4" customWidth="1"/>
    <col min="8451" max="8451" width="8.42578125" style="4" customWidth="1"/>
    <col min="8452" max="8452" width="17.28515625" style="4" customWidth="1"/>
    <col min="8453" max="8453" width="8.42578125" style="4" customWidth="1"/>
    <col min="8454" max="8454" width="11.5703125" style="4" customWidth="1"/>
    <col min="8455" max="8455" width="9.85546875" style="4" customWidth="1"/>
    <col min="8456" max="8456" width="11.7109375" style="4" customWidth="1"/>
    <col min="8457" max="8457" width="28.28515625" style="4" customWidth="1"/>
    <col min="8458" max="8458" width="10.140625" style="4" bestFit="1" customWidth="1"/>
    <col min="8459" max="8704" width="9.140625" style="4"/>
    <col min="8705" max="8705" width="7.5703125" style="4" customWidth="1"/>
    <col min="8706" max="8706" width="31.5703125" style="4" customWidth="1"/>
    <col min="8707" max="8707" width="8.42578125" style="4" customWidth="1"/>
    <col min="8708" max="8708" width="17.28515625" style="4" customWidth="1"/>
    <col min="8709" max="8709" width="8.42578125" style="4" customWidth="1"/>
    <col min="8710" max="8710" width="11.5703125" style="4" customWidth="1"/>
    <col min="8711" max="8711" width="9.85546875" style="4" customWidth="1"/>
    <col min="8712" max="8712" width="11.7109375" style="4" customWidth="1"/>
    <col min="8713" max="8713" width="28.28515625" style="4" customWidth="1"/>
    <col min="8714" max="8714" width="10.140625" style="4" bestFit="1" customWidth="1"/>
    <col min="8715" max="8960" width="9.140625" style="4"/>
    <col min="8961" max="8961" width="7.5703125" style="4" customWidth="1"/>
    <col min="8962" max="8962" width="31.5703125" style="4" customWidth="1"/>
    <col min="8963" max="8963" width="8.42578125" style="4" customWidth="1"/>
    <col min="8964" max="8964" width="17.28515625" style="4" customWidth="1"/>
    <col min="8965" max="8965" width="8.42578125" style="4" customWidth="1"/>
    <col min="8966" max="8966" width="11.5703125" style="4" customWidth="1"/>
    <col min="8967" max="8967" width="9.85546875" style="4" customWidth="1"/>
    <col min="8968" max="8968" width="11.7109375" style="4" customWidth="1"/>
    <col min="8969" max="8969" width="28.28515625" style="4" customWidth="1"/>
    <col min="8970" max="8970" width="10.140625" style="4" bestFit="1" customWidth="1"/>
    <col min="8971" max="9216" width="9.140625" style="4"/>
    <col min="9217" max="9217" width="7.5703125" style="4" customWidth="1"/>
    <col min="9218" max="9218" width="31.5703125" style="4" customWidth="1"/>
    <col min="9219" max="9219" width="8.42578125" style="4" customWidth="1"/>
    <col min="9220" max="9220" width="17.28515625" style="4" customWidth="1"/>
    <col min="9221" max="9221" width="8.42578125" style="4" customWidth="1"/>
    <col min="9222" max="9222" width="11.5703125" style="4" customWidth="1"/>
    <col min="9223" max="9223" width="9.85546875" style="4" customWidth="1"/>
    <col min="9224" max="9224" width="11.7109375" style="4" customWidth="1"/>
    <col min="9225" max="9225" width="28.28515625" style="4" customWidth="1"/>
    <col min="9226" max="9226" width="10.140625" style="4" bestFit="1" customWidth="1"/>
    <col min="9227" max="9472" width="9.140625" style="4"/>
    <col min="9473" max="9473" width="7.5703125" style="4" customWidth="1"/>
    <col min="9474" max="9474" width="31.5703125" style="4" customWidth="1"/>
    <col min="9475" max="9475" width="8.42578125" style="4" customWidth="1"/>
    <col min="9476" max="9476" width="17.28515625" style="4" customWidth="1"/>
    <col min="9477" max="9477" width="8.42578125" style="4" customWidth="1"/>
    <col min="9478" max="9478" width="11.5703125" style="4" customWidth="1"/>
    <col min="9479" max="9479" width="9.85546875" style="4" customWidth="1"/>
    <col min="9480" max="9480" width="11.7109375" style="4" customWidth="1"/>
    <col min="9481" max="9481" width="28.28515625" style="4" customWidth="1"/>
    <col min="9482" max="9482" width="10.140625" style="4" bestFit="1" customWidth="1"/>
    <col min="9483" max="9728" width="9.140625" style="4"/>
    <col min="9729" max="9729" width="7.5703125" style="4" customWidth="1"/>
    <col min="9730" max="9730" width="31.5703125" style="4" customWidth="1"/>
    <col min="9731" max="9731" width="8.42578125" style="4" customWidth="1"/>
    <col min="9732" max="9732" width="17.28515625" style="4" customWidth="1"/>
    <col min="9733" max="9733" width="8.42578125" style="4" customWidth="1"/>
    <col min="9734" max="9734" width="11.5703125" style="4" customWidth="1"/>
    <col min="9735" max="9735" width="9.85546875" style="4" customWidth="1"/>
    <col min="9736" max="9736" width="11.7109375" style="4" customWidth="1"/>
    <col min="9737" max="9737" width="28.28515625" style="4" customWidth="1"/>
    <col min="9738" max="9738" width="10.140625" style="4" bestFit="1" customWidth="1"/>
    <col min="9739" max="9984" width="9.140625" style="4"/>
    <col min="9985" max="9985" width="7.5703125" style="4" customWidth="1"/>
    <col min="9986" max="9986" width="31.5703125" style="4" customWidth="1"/>
    <col min="9987" max="9987" width="8.42578125" style="4" customWidth="1"/>
    <col min="9988" max="9988" width="17.28515625" style="4" customWidth="1"/>
    <col min="9989" max="9989" width="8.42578125" style="4" customWidth="1"/>
    <col min="9990" max="9990" width="11.5703125" style="4" customWidth="1"/>
    <col min="9991" max="9991" width="9.85546875" style="4" customWidth="1"/>
    <col min="9992" max="9992" width="11.7109375" style="4" customWidth="1"/>
    <col min="9993" max="9993" width="28.28515625" style="4" customWidth="1"/>
    <col min="9994" max="9994" width="10.140625" style="4" bestFit="1" customWidth="1"/>
    <col min="9995" max="10240" width="9.140625" style="4"/>
    <col min="10241" max="10241" width="7.5703125" style="4" customWidth="1"/>
    <col min="10242" max="10242" width="31.5703125" style="4" customWidth="1"/>
    <col min="10243" max="10243" width="8.42578125" style="4" customWidth="1"/>
    <col min="10244" max="10244" width="17.28515625" style="4" customWidth="1"/>
    <col min="10245" max="10245" width="8.42578125" style="4" customWidth="1"/>
    <col min="10246" max="10246" width="11.5703125" style="4" customWidth="1"/>
    <col min="10247" max="10247" width="9.85546875" style="4" customWidth="1"/>
    <col min="10248" max="10248" width="11.7109375" style="4" customWidth="1"/>
    <col min="10249" max="10249" width="28.28515625" style="4" customWidth="1"/>
    <col min="10250" max="10250" width="10.140625" style="4" bestFit="1" customWidth="1"/>
    <col min="10251" max="10496" width="9.140625" style="4"/>
    <col min="10497" max="10497" width="7.5703125" style="4" customWidth="1"/>
    <col min="10498" max="10498" width="31.5703125" style="4" customWidth="1"/>
    <col min="10499" max="10499" width="8.42578125" style="4" customWidth="1"/>
    <col min="10500" max="10500" width="17.28515625" style="4" customWidth="1"/>
    <col min="10501" max="10501" width="8.42578125" style="4" customWidth="1"/>
    <col min="10502" max="10502" width="11.5703125" style="4" customWidth="1"/>
    <col min="10503" max="10503" width="9.85546875" style="4" customWidth="1"/>
    <col min="10504" max="10504" width="11.7109375" style="4" customWidth="1"/>
    <col min="10505" max="10505" width="28.28515625" style="4" customWidth="1"/>
    <col min="10506" max="10506" width="10.140625" style="4" bestFit="1" customWidth="1"/>
    <col min="10507" max="10752" width="9.140625" style="4"/>
    <col min="10753" max="10753" width="7.5703125" style="4" customWidth="1"/>
    <col min="10754" max="10754" width="31.5703125" style="4" customWidth="1"/>
    <col min="10755" max="10755" width="8.42578125" style="4" customWidth="1"/>
    <col min="10756" max="10756" width="17.28515625" style="4" customWidth="1"/>
    <col min="10757" max="10757" width="8.42578125" style="4" customWidth="1"/>
    <col min="10758" max="10758" width="11.5703125" style="4" customWidth="1"/>
    <col min="10759" max="10759" width="9.85546875" style="4" customWidth="1"/>
    <col min="10760" max="10760" width="11.7109375" style="4" customWidth="1"/>
    <col min="10761" max="10761" width="28.28515625" style="4" customWidth="1"/>
    <col min="10762" max="10762" width="10.140625" style="4" bestFit="1" customWidth="1"/>
    <col min="10763" max="11008" width="9.140625" style="4"/>
    <col min="11009" max="11009" width="7.5703125" style="4" customWidth="1"/>
    <col min="11010" max="11010" width="31.5703125" style="4" customWidth="1"/>
    <col min="11011" max="11011" width="8.42578125" style="4" customWidth="1"/>
    <col min="11012" max="11012" width="17.28515625" style="4" customWidth="1"/>
    <col min="11013" max="11013" width="8.42578125" style="4" customWidth="1"/>
    <col min="11014" max="11014" width="11.5703125" style="4" customWidth="1"/>
    <col min="11015" max="11015" width="9.85546875" style="4" customWidth="1"/>
    <col min="11016" max="11016" width="11.7109375" style="4" customWidth="1"/>
    <col min="11017" max="11017" width="28.28515625" style="4" customWidth="1"/>
    <col min="11018" max="11018" width="10.140625" style="4" bestFit="1" customWidth="1"/>
    <col min="11019" max="11264" width="9.140625" style="4"/>
    <col min="11265" max="11265" width="7.5703125" style="4" customWidth="1"/>
    <col min="11266" max="11266" width="31.5703125" style="4" customWidth="1"/>
    <col min="11267" max="11267" width="8.42578125" style="4" customWidth="1"/>
    <col min="11268" max="11268" width="17.28515625" style="4" customWidth="1"/>
    <col min="11269" max="11269" width="8.42578125" style="4" customWidth="1"/>
    <col min="11270" max="11270" width="11.5703125" style="4" customWidth="1"/>
    <col min="11271" max="11271" width="9.85546875" style="4" customWidth="1"/>
    <col min="11272" max="11272" width="11.7109375" style="4" customWidth="1"/>
    <col min="11273" max="11273" width="28.28515625" style="4" customWidth="1"/>
    <col min="11274" max="11274" width="10.140625" style="4" bestFit="1" customWidth="1"/>
    <col min="11275" max="11520" width="9.140625" style="4"/>
    <col min="11521" max="11521" width="7.5703125" style="4" customWidth="1"/>
    <col min="11522" max="11522" width="31.5703125" style="4" customWidth="1"/>
    <col min="11523" max="11523" width="8.42578125" style="4" customWidth="1"/>
    <col min="11524" max="11524" width="17.28515625" style="4" customWidth="1"/>
    <col min="11525" max="11525" width="8.42578125" style="4" customWidth="1"/>
    <col min="11526" max="11526" width="11.5703125" style="4" customWidth="1"/>
    <col min="11527" max="11527" width="9.85546875" style="4" customWidth="1"/>
    <col min="11528" max="11528" width="11.7109375" style="4" customWidth="1"/>
    <col min="11529" max="11529" width="28.28515625" style="4" customWidth="1"/>
    <col min="11530" max="11530" width="10.140625" style="4" bestFit="1" customWidth="1"/>
    <col min="11531" max="11776" width="9.140625" style="4"/>
    <col min="11777" max="11777" width="7.5703125" style="4" customWidth="1"/>
    <col min="11778" max="11778" width="31.5703125" style="4" customWidth="1"/>
    <col min="11779" max="11779" width="8.42578125" style="4" customWidth="1"/>
    <col min="11780" max="11780" width="17.28515625" style="4" customWidth="1"/>
    <col min="11781" max="11781" width="8.42578125" style="4" customWidth="1"/>
    <col min="11782" max="11782" width="11.5703125" style="4" customWidth="1"/>
    <col min="11783" max="11783" width="9.85546875" style="4" customWidth="1"/>
    <col min="11784" max="11784" width="11.7109375" style="4" customWidth="1"/>
    <col min="11785" max="11785" width="28.28515625" style="4" customWidth="1"/>
    <col min="11786" max="11786" width="10.140625" style="4" bestFit="1" customWidth="1"/>
    <col min="11787" max="12032" width="9.140625" style="4"/>
    <col min="12033" max="12033" width="7.5703125" style="4" customWidth="1"/>
    <col min="12034" max="12034" width="31.5703125" style="4" customWidth="1"/>
    <col min="12035" max="12035" width="8.42578125" style="4" customWidth="1"/>
    <col min="12036" max="12036" width="17.28515625" style="4" customWidth="1"/>
    <col min="12037" max="12037" width="8.42578125" style="4" customWidth="1"/>
    <col min="12038" max="12038" width="11.5703125" style="4" customWidth="1"/>
    <col min="12039" max="12039" width="9.85546875" style="4" customWidth="1"/>
    <col min="12040" max="12040" width="11.7109375" style="4" customWidth="1"/>
    <col min="12041" max="12041" width="28.28515625" style="4" customWidth="1"/>
    <col min="12042" max="12042" width="10.140625" style="4" bestFit="1" customWidth="1"/>
    <col min="12043" max="12288" width="9.140625" style="4"/>
    <col min="12289" max="12289" width="7.5703125" style="4" customWidth="1"/>
    <col min="12290" max="12290" width="31.5703125" style="4" customWidth="1"/>
    <col min="12291" max="12291" width="8.42578125" style="4" customWidth="1"/>
    <col min="12292" max="12292" width="17.28515625" style="4" customWidth="1"/>
    <col min="12293" max="12293" width="8.42578125" style="4" customWidth="1"/>
    <col min="12294" max="12294" width="11.5703125" style="4" customWidth="1"/>
    <col min="12295" max="12295" width="9.85546875" style="4" customWidth="1"/>
    <col min="12296" max="12296" width="11.7109375" style="4" customWidth="1"/>
    <col min="12297" max="12297" width="28.28515625" style="4" customWidth="1"/>
    <col min="12298" max="12298" width="10.140625" style="4" bestFit="1" customWidth="1"/>
    <col min="12299" max="12544" width="9.140625" style="4"/>
    <col min="12545" max="12545" width="7.5703125" style="4" customWidth="1"/>
    <col min="12546" max="12546" width="31.5703125" style="4" customWidth="1"/>
    <col min="12547" max="12547" width="8.42578125" style="4" customWidth="1"/>
    <col min="12548" max="12548" width="17.28515625" style="4" customWidth="1"/>
    <col min="12549" max="12549" width="8.42578125" style="4" customWidth="1"/>
    <col min="12550" max="12550" width="11.5703125" style="4" customWidth="1"/>
    <col min="12551" max="12551" width="9.85546875" style="4" customWidth="1"/>
    <col min="12552" max="12552" width="11.7109375" style="4" customWidth="1"/>
    <col min="12553" max="12553" width="28.28515625" style="4" customWidth="1"/>
    <col min="12554" max="12554" width="10.140625" style="4" bestFit="1" customWidth="1"/>
    <col min="12555" max="12800" width="9.140625" style="4"/>
    <col min="12801" max="12801" width="7.5703125" style="4" customWidth="1"/>
    <col min="12802" max="12802" width="31.5703125" style="4" customWidth="1"/>
    <col min="12803" max="12803" width="8.42578125" style="4" customWidth="1"/>
    <col min="12804" max="12804" width="17.28515625" style="4" customWidth="1"/>
    <col min="12805" max="12805" width="8.42578125" style="4" customWidth="1"/>
    <col min="12806" max="12806" width="11.5703125" style="4" customWidth="1"/>
    <col min="12807" max="12807" width="9.85546875" style="4" customWidth="1"/>
    <col min="12808" max="12808" width="11.7109375" style="4" customWidth="1"/>
    <col min="12809" max="12809" width="28.28515625" style="4" customWidth="1"/>
    <col min="12810" max="12810" width="10.140625" style="4" bestFit="1" customWidth="1"/>
    <col min="12811" max="13056" width="9.140625" style="4"/>
    <col min="13057" max="13057" width="7.5703125" style="4" customWidth="1"/>
    <col min="13058" max="13058" width="31.5703125" style="4" customWidth="1"/>
    <col min="13059" max="13059" width="8.42578125" style="4" customWidth="1"/>
    <col min="13060" max="13060" width="17.28515625" style="4" customWidth="1"/>
    <col min="13061" max="13061" width="8.42578125" style="4" customWidth="1"/>
    <col min="13062" max="13062" width="11.5703125" style="4" customWidth="1"/>
    <col min="13063" max="13063" width="9.85546875" style="4" customWidth="1"/>
    <col min="13064" max="13064" width="11.7109375" style="4" customWidth="1"/>
    <col min="13065" max="13065" width="28.28515625" style="4" customWidth="1"/>
    <col min="13066" max="13066" width="10.140625" style="4" bestFit="1" customWidth="1"/>
    <col min="13067" max="13312" width="9.140625" style="4"/>
    <col min="13313" max="13313" width="7.5703125" style="4" customWidth="1"/>
    <col min="13314" max="13314" width="31.5703125" style="4" customWidth="1"/>
    <col min="13315" max="13315" width="8.42578125" style="4" customWidth="1"/>
    <col min="13316" max="13316" width="17.28515625" style="4" customWidth="1"/>
    <col min="13317" max="13317" width="8.42578125" style="4" customWidth="1"/>
    <col min="13318" max="13318" width="11.5703125" style="4" customWidth="1"/>
    <col min="13319" max="13319" width="9.85546875" style="4" customWidth="1"/>
    <col min="13320" max="13320" width="11.7109375" style="4" customWidth="1"/>
    <col min="13321" max="13321" width="28.28515625" style="4" customWidth="1"/>
    <col min="13322" max="13322" width="10.140625" style="4" bestFit="1" customWidth="1"/>
    <col min="13323" max="13568" width="9.140625" style="4"/>
    <col min="13569" max="13569" width="7.5703125" style="4" customWidth="1"/>
    <col min="13570" max="13570" width="31.5703125" style="4" customWidth="1"/>
    <col min="13571" max="13571" width="8.42578125" style="4" customWidth="1"/>
    <col min="13572" max="13572" width="17.28515625" style="4" customWidth="1"/>
    <col min="13573" max="13573" width="8.42578125" style="4" customWidth="1"/>
    <col min="13574" max="13574" width="11.5703125" style="4" customWidth="1"/>
    <col min="13575" max="13575" width="9.85546875" style="4" customWidth="1"/>
    <col min="13576" max="13576" width="11.7109375" style="4" customWidth="1"/>
    <col min="13577" max="13577" width="28.28515625" style="4" customWidth="1"/>
    <col min="13578" max="13578" width="10.140625" style="4" bestFit="1" customWidth="1"/>
    <col min="13579" max="13824" width="9.140625" style="4"/>
    <col min="13825" max="13825" width="7.5703125" style="4" customWidth="1"/>
    <col min="13826" max="13826" width="31.5703125" style="4" customWidth="1"/>
    <col min="13827" max="13827" width="8.42578125" style="4" customWidth="1"/>
    <col min="13828" max="13828" width="17.28515625" style="4" customWidth="1"/>
    <col min="13829" max="13829" width="8.42578125" style="4" customWidth="1"/>
    <col min="13830" max="13830" width="11.5703125" style="4" customWidth="1"/>
    <col min="13831" max="13831" width="9.85546875" style="4" customWidth="1"/>
    <col min="13832" max="13832" width="11.7109375" style="4" customWidth="1"/>
    <col min="13833" max="13833" width="28.28515625" style="4" customWidth="1"/>
    <col min="13834" max="13834" width="10.140625" style="4" bestFit="1" customWidth="1"/>
    <col min="13835" max="14080" width="9.140625" style="4"/>
    <col min="14081" max="14081" width="7.5703125" style="4" customWidth="1"/>
    <col min="14082" max="14082" width="31.5703125" style="4" customWidth="1"/>
    <col min="14083" max="14083" width="8.42578125" style="4" customWidth="1"/>
    <col min="14084" max="14084" width="17.28515625" style="4" customWidth="1"/>
    <col min="14085" max="14085" width="8.42578125" style="4" customWidth="1"/>
    <col min="14086" max="14086" width="11.5703125" style="4" customWidth="1"/>
    <col min="14087" max="14087" width="9.85546875" style="4" customWidth="1"/>
    <col min="14088" max="14088" width="11.7109375" style="4" customWidth="1"/>
    <col min="14089" max="14089" width="28.28515625" style="4" customWidth="1"/>
    <col min="14090" max="14090" width="10.140625" style="4" bestFit="1" customWidth="1"/>
    <col min="14091" max="14336" width="9.140625" style="4"/>
    <col min="14337" max="14337" width="7.5703125" style="4" customWidth="1"/>
    <col min="14338" max="14338" width="31.5703125" style="4" customWidth="1"/>
    <col min="14339" max="14339" width="8.42578125" style="4" customWidth="1"/>
    <col min="14340" max="14340" width="17.28515625" style="4" customWidth="1"/>
    <col min="14341" max="14341" width="8.42578125" style="4" customWidth="1"/>
    <col min="14342" max="14342" width="11.5703125" style="4" customWidth="1"/>
    <col min="14343" max="14343" width="9.85546875" style="4" customWidth="1"/>
    <col min="14344" max="14344" width="11.7109375" style="4" customWidth="1"/>
    <col min="14345" max="14345" width="28.28515625" style="4" customWidth="1"/>
    <col min="14346" max="14346" width="10.140625" style="4" bestFit="1" customWidth="1"/>
    <col min="14347" max="14592" width="9.140625" style="4"/>
    <col min="14593" max="14593" width="7.5703125" style="4" customWidth="1"/>
    <col min="14594" max="14594" width="31.5703125" style="4" customWidth="1"/>
    <col min="14595" max="14595" width="8.42578125" style="4" customWidth="1"/>
    <col min="14596" max="14596" width="17.28515625" style="4" customWidth="1"/>
    <col min="14597" max="14597" width="8.42578125" style="4" customWidth="1"/>
    <col min="14598" max="14598" width="11.5703125" style="4" customWidth="1"/>
    <col min="14599" max="14599" width="9.85546875" style="4" customWidth="1"/>
    <col min="14600" max="14600" width="11.7109375" style="4" customWidth="1"/>
    <col min="14601" max="14601" width="28.28515625" style="4" customWidth="1"/>
    <col min="14602" max="14602" width="10.140625" style="4" bestFit="1" customWidth="1"/>
    <col min="14603" max="14848" width="9.140625" style="4"/>
    <col min="14849" max="14849" width="7.5703125" style="4" customWidth="1"/>
    <col min="14850" max="14850" width="31.5703125" style="4" customWidth="1"/>
    <col min="14851" max="14851" width="8.42578125" style="4" customWidth="1"/>
    <col min="14852" max="14852" width="17.28515625" style="4" customWidth="1"/>
    <col min="14853" max="14853" width="8.42578125" style="4" customWidth="1"/>
    <col min="14854" max="14854" width="11.5703125" style="4" customWidth="1"/>
    <col min="14855" max="14855" width="9.85546875" style="4" customWidth="1"/>
    <col min="14856" max="14856" width="11.7109375" style="4" customWidth="1"/>
    <col min="14857" max="14857" width="28.28515625" style="4" customWidth="1"/>
    <col min="14858" max="14858" width="10.140625" style="4" bestFit="1" customWidth="1"/>
    <col min="14859" max="15104" width="9.140625" style="4"/>
    <col min="15105" max="15105" width="7.5703125" style="4" customWidth="1"/>
    <col min="15106" max="15106" width="31.5703125" style="4" customWidth="1"/>
    <col min="15107" max="15107" width="8.42578125" style="4" customWidth="1"/>
    <col min="15108" max="15108" width="17.28515625" style="4" customWidth="1"/>
    <col min="15109" max="15109" width="8.42578125" style="4" customWidth="1"/>
    <col min="15110" max="15110" width="11.5703125" style="4" customWidth="1"/>
    <col min="15111" max="15111" width="9.85546875" style="4" customWidth="1"/>
    <col min="15112" max="15112" width="11.7109375" style="4" customWidth="1"/>
    <col min="15113" max="15113" width="28.28515625" style="4" customWidth="1"/>
    <col min="15114" max="15114" width="10.140625" style="4" bestFit="1" customWidth="1"/>
    <col min="15115" max="15360" width="9.140625" style="4"/>
    <col min="15361" max="15361" width="7.5703125" style="4" customWidth="1"/>
    <col min="15362" max="15362" width="31.5703125" style="4" customWidth="1"/>
    <col min="15363" max="15363" width="8.42578125" style="4" customWidth="1"/>
    <col min="15364" max="15364" width="17.28515625" style="4" customWidth="1"/>
    <col min="15365" max="15365" width="8.42578125" style="4" customWidth="1"/>
    <col min="15366" max="15366" width="11.5703125" style="4" customWidth="1"/>
    <col min="15367" max="15367" width="9.85546875" style="4" customWidth="1"/>
    <col min="15368" max="15368" width="11.7109375" style="4" customWidth="1"/>
    <col min="15369" max="15369" width="28.28515625" style="4" customWidth="1"/>
    <col min="15370" max="15370" width="10.140625" style="4" bestFit="1" customWidth="1"/>
    <col min="15371" max="15616" width="9.140625" style="4"/>
    <col min="15617" max="15617" width="7.5703125" style="4" customWidth="1"/>
    <col min="15618" max="15618" width="31.5703125" style="4" customWidth="1"/>
    <col min="15619" max="15619" width="8.42578125" style="4" customWidth="1"/>
    <col min="15620" max="15620" width="17.28515625" style="4" customWidth="1"/>
    <col min="15621" max="15621" width="8.42578125" style="4" customWidth="1"/>
    <col min="15622" max="15622" width="11.5703125" style="4" customWidth="1"/>
    <col min="15623" max="15623" width="9.85546875" style="4" customWidth="1"/>
    <col min="15624" max="15624" width="11.7109375" style="4" customWidth="1"/>
    <col min="15625" max="15625" width="28.28515625" style="4" customWidth="1"/>
    <col min="15626" max="15626" width="10.140625" style="4" bestFit="1" customWidth="1"/>
    <col min="15627" max="15872" width="9.140625" style="4"/>
    <col min="15873" max="15873" width="7.5703125" style="4" customWidth="1"/>
    <col min="15874" max="15874" width="31.5703125" style="4" customWidth="1"/>
    <col min="15875" max="15875" width="8.42578125" style="4" customWidth="1"/>
    <col min="15876" max="15876" width="17.28515625" style="4" customWidth="1"/>
    <col min="15877" max="15877" width="8.42578125" style="4" customWidth="1"/>
    <col min="15878" max="15878" width="11.5703125" style="4" customWidth="1"/>
    <col min="15879" max="15879" width="9.85546875" style="4" customWidth="1"/>
    <col min="15880" max="15880" width="11.7109375" style="4" customWidth="1"/>
    <col min="15881" max="15881" width="28.28515625" style="4" customWidth="1"/>
    <col min="15882" max="15882" width="10.140625" style="4" bestFit="1" customWidth="1"/>
    <col min="15883" max="16128" width="9.140625" style="4"/>
    <col min="16129" max="16129" width="7.5703125" style="4" customWidth="1"/>
    <col min="16130" max="16130" width="31.5703125" style="4" customWidth="1"/>
    <col min="16131" max="16131" width="8.42578125" style="4" customWidth="1"/>
    <col min="16132" max="16132" width="17.28515625" style="4" customWidth="1"/>
    <col min="16133" max="16133" width="8.42578125" style="4" customWidth="1"/>
    <col min="16134" max="16134" width="11.5703125" style="4" customWidth="1"/>
    <col min="16135" max="16135" width="9.85546875" style="4" customWidth="1"/>
    <col min="16136" max="16136" width="11.7109375" style="4" customWidth="1"/>
    <col min="16137" max="16137" width="28.28515625" style="4" customWidth="1"/>
    <col min="16138" max="16138" width="10.140625" style="4" bestFit="1" customWidth="1"/>
    <col min="16139" max="16384" width="9.140625" style="4"/>
  </cols>
  <sheetData>
    <row r="1" spans="1:10">
      <c r="A1" s="3"/>
      <c r="B1" s="108" t="s">
        <v>1097</v>
      </c>
      <c r="C1" s="108"/>
      <c r="D1" s="108"/>
      <c r="E1" s="108"/>
      <c r="F1" s="108"/>
      <c r="G1" s="108"/>
      <c r="H1" s="108"/>
      <c r="I1" s="108"/>
      <c r="J1" s="3"/>
    </row>
    <row r="2" spans="1:10">
      <c r="A2" s="3"/>
      <c r="B2" s="108" t="s">
        <v>1098</v>
      </c>
      <c r="C2" s="108"/>
      <c r="D2" s="108"/>
      <c r="E2" s="108"/>
      <c r="F2" s="108"/>
      <c r="G2" s="108"/>
      <c r="H2" s="108"/>
      <c r="I2" s="108"/>
      <c r="J2" s="3"/>
    </row>
    <row r="3" spans="1:10" ht="21.75" customHeight="1">
      <c r="A3" s="3" t="s">
        <v>1099</v>
      </c>
      <c r="B3" s="5" t="s">
        <v>1175</v>
      </c>
      <c r="C3" s="5" t="s">
        <v>1401</v>
      </c>
      <c r="D3" s="5"/>
      <c r="E3" s="3"/>
      <c r="F3" s="3"/>
      <c r="G3" s="3"/>
      <c r="H3" s="3"/>
      <c r="I3" s="6"/>
      <c r="J3" s="3"/>
    </row>
    <row r="4" spans="1:10" s="8" customFormat="1" ht="31.5">
      <c r="A4" s="3" t="s">
        <v>1101</v>
      </c>
      <c r="B4" s="3" t="s">
        <v>1102</v>
      </c>
      <c r="C4" s="3" t="s">
        <v>954</v>
      </c>
      <c r="D4" s="3" t="s">
        <v>1103</v>
      </c>
      <c r="E4" s="7" t="s">
        <v>1104</v>
      </c>
      <c r="F4" s="7" t="s">
        <v>1105</v>
      </c>
      <c r="G4" s="7" t="s">
        <v>1106</v>
      </c>
      <c r="H4" s="7" t="s">
        <v>1107</v>
      </c>
      <c r="I4" s="7" t="s">
        <v>1108</v>
      </c>
      <c r="J4" s="3"/>
    </row>
    <row r="5" spans="1:10" ht="33.75" customHeight="1">
      <c r="A5" s="3" t="s">
        <v>1109</v>
      </c>
      <c r="B5" s="5" t="s">
        <v>1110</v>
      </c>
      <c r="C5" s="3" t="s">
        <v>1111</v>
      </c>
      <c r="D5" s="9" t="s">
        <v>1112</v>
      </c>
      <c r="E5" s="10">
        <v>6</v>
      </c>
      <c r="F5" s="11">
        <v>449.4</v>
      </c>
      <c r="G5" s="10">
        <v>69.900000000000006</v>
      </c>
      <c r="H5" s="3">
        <v>519.29999999999995</v>
      </c>
      <c r="I5" s="6" t="s">
        <v>1177</v>
      </c>
      <c r="J5" s="3">
        <v>999</v>
      </c>
    </row>
    <row r="6" spans="1:10" ht="36.75" customHeight="1">
      <c r="A6" s="3" t="s">
        <v>1113</v>
      </c>
      <c r="B6" s="5" t="s">
        <v>1114</v>
      </c>
      <c r="C6" s="3" t="s">
        <v>1111</v>
      </c>
      <c r="D6" s="9" t="s">
        <v>1112</v>
      </c>
      <c r="E6" s="10">
        <v>6</v>
      </c>
      <c r="F6" s="11">
        <v>648.4</v>
      </c>
      <c r="G6" s="10">
        <v>69.900000000000006</v>
      </c>
      <c r="H6" s="3">
        <v>718.3</v>
      </c>
      <c r="I6" s="6" t="s">
        <v>1178</v>
      </c>
      <c r="J6" s="3">
        <v>932</v>
      </c>
    </row>
    <row r="7" spans="1:10" ht="37.5" customHeight="1">
      <c r="A7" s="3" t="s">
        <v>1115</v>
      </c>
      <c r="B7" s="6" t="s">
        <v>1116</v>
      </c>
      <c r="C7" s="3" t="s">
        <v>1111</v>
      </c>
      <c r="D7" s="9" t="s">
        <v>1112</v>
      </c>
      <c r="E7" s="10">
        <v>6</v>
      </c>
      <c r="F7" s="11">
        <v>773.67</v>
      </c>
      <c r="G7" s="10">
        <v>69.900000000000006</v>
      </c>
      <c r="H7" s="3">
        <v>843.57</v>
      </c>
      <c r="I7" s="6" t="s">
        <v>1179</v>
      </c>
      <c r="J7" s="3">
        <v>651</v>
      </c>
    </row>
    <row r="8" spans="1:10" ht="35.25" customHeight="1">
      <c r="A8" s="3" t="s">
        <v>1117</v>
      </c>
      <c r="B8" s="6" t="s">
        <v>1118</v>
      </c>
      <c r="C8" s="3" t="s">
        <v>1111</v>
      </c>
      <c r="D8" s="9" t="s">
        <v>1112</v>
      </c>
      <c r="E8" s="10">
        <v>6</v>
      </c>
      <c r="F8" s="11">
        <v>1016</v>
      </c>
      <c r="G8" s="10">
        <v>69.900000000000006</v>
      </c>
      <c r="H8" s="3">
        <v>1085.9000000000001</v>
      </c>
      <c r="I8" s="6" t="s">
        <v>1180</v>
      </c>
      <c r="J8" s="3">
        <v>534</v>
      </c>
    </row>
    <row r="9" spans="1:10" ht="36.75" customHeight="1">
      <c r="A9" s="3" t="s">
        <v>1119</v>
      </c>
      <c r="B9" s="6" t="s">
        <v>1120</v>
      </c>
      <c r="C9" s="3" t="s">
        <v>1111</v>
      </c>
      <c r="D9" s="9" t="s">
        <v>1112</v>
      </c>
      <c r="E9" s="10">
        <v>6</v>
      </c>
      <c r="F9" s="11">
        <v>1382</v>
      </c>
      <c r="G9" s="10">
        <v>69.900000000000006</v>
      </c>
      <c r="H9" s="3">
        <v>1451.9</v>
      </c>
      <c r="I9" s="6" t="s">
        <v>1181</v>
      </c>
      <c r="J9" s="3">
        <v>797</v>
      </c>
    </row>
    <row r="10" spans="1:10" ht="38.25" customHeight="1">
      <c r="A10" s="3" t="s">
        <v>1121</v>
      </c>
      <c r="B10" s="6" t="s">
        <v>1122</v>
      </c>
      <c r="C10" s="3" t="s">
        <v>1111</v>
      </c>
      <c r="D10" s="9" t="s">
        <v>1112</v>
      </c>
      <c r="E10" s="10">
        <v>6</v>
      </c>
      <c r="F10" s="11">
        <v>1489</v>
      </c>
      <c r="G10" s="10">
        <v>69.900000000000006</v>
      </c>
      <c r="H10" s="3">
        <v>1558.9</v>
      </c>
      <c r="I10" s="6" t="s">
        <v>1182</v>
      </c>
      <c r="J10" s="3">
        <v>772</v>
      </c>
    </row>
    <row r="11" spans="1:10" ht="37.5" customHeight="1">
      <c r="A11" s="3" t="s">
        <v>1123</v>
      </c>
      <c r="B11" s="6" t="s">
        <v>1124</v>
      </c>
      <c r="C11" s="3" t="s">
        <v>1111</v>
      </c>
      <c r="D11" s="9" t="s">
        <v>1112</v>
      </c>
      <c r="E11" s="10">
        <v>6</v>
      </c>
      <c r="F11" s="11">
        <v>1069.8</v>
      </c>
      <c r="G11" s="10">
        <v>69.900000000000006</v>
      </c>
      <c r="H11" s="3">
        <v>1139.7</v>
      </c>
      <c r="I11" s="6" t="s">
        <v>1183</v>
      </c>
      <c r="J11" s="3">
        <v>866</v>
      </c>
    </row>
    <row r="12" spans="1:10" ht="22.5" customHeight="1">
      <c r="A12" s="3" t="s">
        <v>1125</v>
      </c>
      <c r="B12" s="5" t="s">
        <v>1126</v>
      </c>
      <c r="C12" s="3" t="s">
        <v>1111</v>
      </c>
      <c r="D12" s="5" t="s">
        <v>1127</v>
      </c>
      <c r="E12" s="10">
        <v>9</v>
      </c>
      <c r="F12" s="11">
        <v>1338</v>
      </c>
      <c r="G12" s="10">
        <v>104.85</v>
      </c>
      <c r="H12" s="3">
        <v>1442.85</v>
      </c>
      <c r="I12" s="6" t="s">
        <v>1184</v>
      </c>
      <c r="J12" s="3">
        <v>839</v>
      </c>
    </row>
    <row r="13" spans="1:10" ht="25.5" customHeight="1">
      <c r="A13" s="3" t="s">
        <v>1128</v>
      </c>
      <c r="B13" s="5" t="s">
        <v>1129</v>
      </c>
      <c r="C13" s="3" t="s">
        <v>1111</v>
      </c>
      <c r="D13" s="5" t="s">
        <v>1127</v>
      </c>
      <c r="E13" s="10">
        <v>9</v>
      </c>
      <c r="F13" s="11">
        <v>1338</v>
      </c>
      <c r="G13" s="10">
        <v>104.85</v>
      </c>
      <c r="H13" s="3">
        <v>1442.85</v>
      </c>
      <c r="I13" s="6" t="s">
        <v>1185</v>
      </c>
      <c r="J13" s="3">
        <v>881</v>
      </c>
    </row>
    <row r="14" spans="1:10" ht="36" customHeight="1">
      <c r="A14" s="3" t="s">
        <v>1130</v>
      </c>
      <c r="B14" s="6" t="s">
        <v>1131</v>
      </c>
      <c r="C14" s="3" t="s">
        <v>1132</v>
      </c>
      <c r="D14" s="6" t="s">
        <v>1133</v>
      </c>
      <c r="E14" s="10">
        <v>12</v>
      </c>
      <c r="F14" s="11">
        <v>5709</v>
      </c>
      <c r="G14" s="10">
        <v>115.02</v>
      </c>
      <c r="H14" s="3">
        <v>5824.02</v>
      </c>
      <c r="I14" s="6" t="s">
        <v>1186</v>
      </c>
      <c r="J14" s="3">
        <v>856</v>
      </c>
    </row>
    <row r="15" spans="1:10" ht="22.5" customHeight="1">
      <c r="A15" s="3" t="s">
        <v>1134</v>
      </c>
      <c r="B15" s="5" t="s">
        <v>1135</v>
      </c>
      <c r="C15" s="3" t="s">
        <v>776</v>
      </c>
      <c r="D15" s="6" t="s">
        <v>1133</v>
      </c>
      <c r="E15" s="10">
        <v>12</v>
      </c>
      <c r="F15" s="11">
        <v>705</v>
      </c>
      <c r="G15" s="12">
        <v>93.58</v>
      </c>
      <c r="H15" s="3">
        <v>798.58</v>
      </c>
      <c r="I15" s="6" t="s">
        <v>1187</v>
      </c>
      <c r="J15" s="3">
        <v>976</v>
      </c>
    </row>
    <row r="16" spans="1:10" ht="21" customHeight="1">
      <c r="A16" s="3" t="s">
        <v>1136</v>
      </c>
      <c r="B16" s="5" t="s">
        <v>1137</v>
      </c>
      <c r="C16" s="3" t="s">
        <v>776</v>
      </c>
      <c r="D16" s="6" t="s">
        <v>1133</v>
      </c>
      <c r="E16" s="10">
        <v>12</v>
      </c>
      <c r="F16" s="11">
        <v>786</v>
      </c>
      <c r="G16" s="10">
        <v>93.58</v>
      </c>
      <c r="H16" s="3">
        <v>879.58</v>
      </c>
      <c r="I16" s="6" t="s">
        <v>1188</v>
      </c>
      <c r="J16" s="3">
        <v>932</v>
      </c>
    </row>
    <row r="17" spans="1:10" ht="34.5" customHeight="1">
      <c r="A17" s="3" t="s">
        <v>1138</v>
      </c>
      <c r="B17" s="6" t="s">
        <v>1139</v>
      </c>
      <c r="C17" s="3" t="s">
        <v>1132</v>
      </c>
      <c r="D17" s="5" t="s">
        <v>1140</v>
      </c>
      <c r="E17" s="10">
        <v>0</v>
      </c>
      <c r="F17" s="11">
        <v>16106</v>
      </c>
      <c r="G17" s="10">
        <v>0</v>
      </c>
      <c r="H17" s="3">
        <v>16106</v>
      </c>
      <c r="I17" s="6" t="s">
        <v>1189</v>
      </c>
      <c r="J17" s="3">
        <v>766</v>
      </c>
    </row>
    <row r="18" spans="1:10" ht="24" customHeight="1">
      <c r="A18" s="3" t="s">
        <v>1141</v>
      </c>
      <c r="B18" s="5" t="s">
        <v>920</v>
      </c>
      <c r="C18" s="3" t="s">
        <v>1111</v>
      </c>
      <c r="D18" s="5" t="s">
        <v>1140</v>
      </c>
      <c r="E18" s="10"/>
      <c r="F18" s="11">
        <v>1348</v>
      </c>
      <c r="G18" s="10"/>
      <c r="H18" s="3">
        <v>1348</v>
      </c>
      <c r="I18" s="6" t="s">
        <v>1190</v>
      </c>
      <c r="J18" s="3">
        <v>738</v>
      </c>
    </row>
    <row r="19" spans="1:10" ht="35.25" customHeight="1">
      <c r="A19" s="3" t="s">
        <v>1142</v>
      </c>
      <c r="B19" s="6" t="s">
        <v>1143</v>
      </c>
      <c r="C19" s="3" t="s">
        <v>1111</v>
      </c>
      <c r="D19" s="5" t="s">
        <v>1140</v>
      </c>
      <c r="E19" s="10">
        <v>0</v>
      </c>
      <c r="F19" s="11">
        <v>993</v>
      </c>
      <c r="G19" s="10">
        <v>0</v>
      </c>
      <c r="H19" s="3">
        <v>993</v>
      </c>
      <c r="I19" s="6" t="s">
        <v>1191</v>
      </c>
      <c r="J19" s="3">
        <v>769</v>
      </c>
    </row>
    <row r="20" spans="1:10" ht="38.25" customHeight="1">
      <c r="A20" s="3" t="s">
        <v>1144</v>
      </c>
      <c r="B20" s="6" t="s">
        <v>1145</v>
      </c>
      <c r="C20" s="3" t="s">
        <v>1111</v>
      </c>
      <c r="D20" s="5" t="s">
        <v>1140</v>
      </c>
      <c r="E20" s="13">
        <v>0</v>
      </c>
      <c r="F20" s="11">
        <v>34300</v>
      </c>
      <c r="G20" s="13">
        <v>0</v>
      </c>
      <c r="H20" s="3">
        <v>34300</v>
      </c>
      <c r="I20" s="6" t="s">
        <v>1192</v>
      </c>
      <c r="J20" s="3">
        <v>116</v>
      </c>
    </row>
    <row r="21" spans="1:10" ht="51.75" customHeight="1">
      <c r="A21" s="3" t="s">
        <v>1146</v>
      </c>
      <c r="B21" s="6" t="s">
        <v>1147</v>
      </c>
      <c r="C21" s="3" t="s">
        <v>1111</v>
      </c>
      <c r="D21" s="5" t="s">
        <v>1140</v>
      </c>
      <c r="E21" s="13">
        <v>0</v>
      </c>
      <c r="F21" s="11">
        <v>39400</v>
      </c>
      <c r="G21" s="13">
        <v>0</v>
      </c>
      <c r="H21" s="3">
        <v>39400</v>
      </c>
      <c r="I21" s="6" t="s">
        <v>1193</v>
      </c>
      <c r="J21" s="3">
        <v>94.2</v>
      </c>
    </row>
    <row r="22" spans="1:10" ht="38.25" customHeight="1">
      <c r="A22" s="3" t="s">
        <v>1148</v>
      </c>
      <c r="B22" s="6" t="s">
        <v>1149</v>
      </c>
      <c r="C22" s="3" t="s">
        <v>1111</v>
      </c>
      <c r="D22" s="5" t="s">
        <v>1140</v>
      </c>
      <c r="E22" s="13">
        <v>0</v>
      </c>
      <c r="F22" s="11">
        <v>111600</v>
      </c>
      <c r="G22" s="13">
        <v>0</v>
      </c>
      <c r="H22" s="3">
        <v>111600</v>
      </c>
      <c r="I22" s="6" t="s">
        <v>1194</v>
      </c>
      <c r="J22" s="3">
        <v>69.8</v>
      </c>
    </row>
    <row r="23" spans="1:10" ht="40.5" customHeight="1">
      <c r="A23" s="3" t="s">
        <v>1150</v>
      </c>
      <c r="B23" s="6" t="s">
        <v>1151</v>
      </c>
      <c r="C23" s="3" t="s">
        <v>1111</v>
      </c>
      <c r="D23" s="5" t="s">
        <v>1140</v>
      </c>
      <c r="E23" s="13">
        <v>0</v>
      </c>
      <c r="F23" s="11">
        <v>99400</v>
      </c>
      <c r="G23" s="13">
        <v>0</v>
      </c>
      <c r="H23" s="3">
        <v>99400</v>
      </c>
      <c r="I23" s="6" t="s">
        <v>1195</v>
      </c>
      <c r="J23" s="3">
        <v>34.200000000000003</v>
      </c>
    </row>
    <row r="24" spans="1:10" ht="37.5" customHeight="1">
      <c r="A24" s="3" t="s">
        <v>1152</v>
      </c>
      <c r="B24" s="6" t="s">
        <v>1153</v>
      </c>
      <c r="C24" s="3" t="s">
        <v>1111</v>
      </c>
      <c r="D24" s="5" t="s">
        <v>1140</v>
      </c>
      <c r="E24" s="13">
        <v>0</v>
      </c>
      <c r="F24" s="11">
        <v>95000</v>
      </c>
      <c r="G24" s="13">
        <v>0</v>
      </c>
      <c r="H24" s="3">
        <v>95000</v>
      </c>
      <c r="I24" s="6" t="s">
        <v>1196</v>
      </c>
      <c r="J24" s="3">
        <v>38.950000000000003</v>
      </c>
    </row>
    <row r="25" spans="1:10" ht="36" customHeight="1">
      <c r="A25" s="3" t="s">
        <v>1154</v>
      </c>
      <c r="B25" s="6" t="s">
        <v>1155</v>
      </c>
      <c r="C25" s="3" t="s">
        <v>1132</v>
      </c>
      <c r="D25" s="6" t="s">
        <v>1133</v>
      </c>
      <c r="E25" s="10">
        <v>12</v>
      </c>
      <c r="F25" s="11">
        <v>4299</v>
      </c>
      <c r="G25" s="10">
        <v>115.02</v>
      </c>
      <c r="H25" s="3">
        <v>4414.0200000000004</v>
      </c>
      <c r="I25" s="6" t="s">
        <v>1197</v>
      </c>
      <c r="J25" s="3">
        <v>112.05</v>
      </c>
    </row>
    <row r="26" spans="1:10" ht="35.25" customHeight="1">
      <c r="A26" s="3" t="s">
        <v>1156</v>
      </c>
      <c r="B26" s="6" t="s">
        <v>1157</v>
      </c>
      <c r="C26" s="3" t="s">
        <v>1132</v>
      </c>
      <c r="D26" s="5" t="s">
        <v>1140</v>
      </c>
      <c r="E26" s="10"/>
      <c r="F26" s="11">
        <v>11907</v>
      </c>
      <c r="G26" s="10"/>
      <c r="H26" s="3">
        <v>11907</v>
      </c>
      <c r="I26" s="6" t="s">
        <v>1198</v>
      </c>
      <c r="J26" s="3">
        <v>1537</v>
      </c>
    </row>
    <row r="27" spans="1:10" ht="25.5" customHeight="1">
      <c r="A27" s="3" t="s">
        <v>1158</v>
      </c>
      <c r="B27" s="5" t="s">
        <v>1159</v>
      </c>
      <c r="C27" s="3" t="s">
        <v>794</v>
      </c>
      <c r="D27" s="5" t="s">
        <v>1140</v>
      </c>
      <c r="E27" s="10">
        <v>0</v>
      </c>
      <c r="F27" s="11">
        <v>6040</v>
      </c>
      <c r="G27" s="10">
        <v>0</v>
      </c>
      <c r="H27" s="3">
        <v>6040</v>
      </c>
      <c r="I27" s="6" t="s">
        <v>1199</v>
      </c>
      <c r="J27" s="3">
        <v>1281</v>
      </c>
    </row>
    <row r="28" spans="1:10" ht="27.75" customHeight="1">
      <c r="A28" s="3" t="s">
        <v>899</v>
      </c>
      <c r="B28" s="5" t="s">
        <v>1160</v>
      </c>
      <c r="C28" s="3" t="s">
        <v>794</v>
      </c>
      <c r="D28" s="5" t="s">
        <v>1140</v>
      </c>
      <c r="E28" s="10">
        <v>0</v>
      </c>
      <c r="F28" s="14">
        <v>58000</v>
      </c>
      <c r="G28" s="10">
        <v>0</v>
      </c>
      <c r="H28" s="3">
        <v>58000</v>
      </c>
      <c r="I28" s="6" t="s">
        <v>1200</v>
      </c>
      <c r="J28" s="3">
        <v>1436</v>
      </c>
    </row>
    <row r="29" spans="1:10" ht="24.75" customHeight="1">
      <c r="A29" s="3" t="s">
        <v>902</v>
      </c>
      <c r="B29" s="5" t="s">
        <v>1161</v>
      </c>
      <c r="C29" s="3" t="s">
        <v>794</v>
      </c>
      <c r="D29" s="5" t="s">
        <v>1140</v>
      </c>
      <c r="E29" s="10">
        <v>0</v>
      </c>
      <c r="F29" s="14">
        <v>58000</v>
      </c>
      <c r="G29" s="10">
        <v>0</v>
      </c>
      <c r="H29" s="3">
        <v>58000</v>
      </c>
      <c r="I29" s="6" t="s">
        <v>1201</v>
      </c>
      <c r="J29" s="3">
        <v>13690</v>
      </c>
    </row>
    <row r="30" spans="1:10" ht="40.5" customHeight="1">
      <c r="A30" s="3" t="s">
        <v>1162</v>
      </c>
      <c r="B30" s="6" t="s">
        <v>1163</v>
      </c>
      <c r="C30" s="3" t="s">
        <v>1132</v>
      </c>
      <c r="D30" s="5" t="s">
        <v>1133</v>
      </c>
      <c r="E30" s="10">
        <v>12</v>
      </c>
      <c r="F30" s="11">
        <v>4299</v>
      </c>
      <c r="G30" s="10">
        <v>115.02</v>
      </c>
      <c r="H30" s="3">
        <v>4414.0200000000004</v>
      </c>
      <c r="I30" s="6" t="s">
        <v>1202</v>
      </c>
      <c r="J30" s="3">
        <v>1197</v>
      </c>
    </row>
    <row r="31" spans="1:10" ht="38.25" customHeight="1">
      <c r="A31" s="3" t="s">
        <v>1164</v>
      </c>
      <c r="B31" s="5" t="s">
        <v>1165</v>
      </c>
      <c r="C31" s="3" t="s">
        <v>1111</v>
      </c>
      <c r="D31" s="9" t="s">
        <v>1112</v>
      </c>
      <c r="E31" s="10">
        <v>6</v>
      </c>
      <c r="F31" s="15">
        <v>961</v>
      </c>
      <c r="G31" s="10">
        <v>69.900000000000006</v>
      </c>
      <c r="H31" s="3">
        <v>1030.9000000000001</v>
      </c>
      <c r="I31" s="6" t="s">
        <v>1203</v>
      </c>
      <c r="J31" s="3">
        <v>1072</v>
      </c>
    </row>
    <row r="32" spans="1:10" ht="36" customHeight="1">
      <c r="A32" s="3" t="s">
        <v>1166</v>
      </c>
      <c r="B32" s="6" t="s">
        <v>1167</v>
      </c>
      <c r="C32" s="3" t="s">
        <v>1111</v>
      </c>
      <c r="D32" s="9" t="s">
        <v>1112</v>
      </c>
      <c r="E32" s="10">
        <v>6</v>
      </c>
      <c r="F32" s="15">
        <v>1082.5</v>
      </c>
      <c r="G32" s="10">
        <v>69.900000000000006</v>
      </c>
      <c r="H32" s="3">
        <v>1152.4000000000001</v>
      </c>
      <c r="I32" s="6" t="s">
        <v>1204</v>
      </c>
      <c r="J32" s="3">
        <v>166.9</v>
      </c>
    </row>
    <row r="33" spans="1:10" ht="42" customHeight="1">
      <c r="A33" s="3" t="s">
        <v>1168</v>
      </c>
      <c r="B33" s="5" t="s">
        <v>1169</v>
      </c>
      <c r="C33" s="3" t="s">
        <v>1111</v>
      </c>
      <c r="D33" s="9" t="s">
        <v>1112</v>
      </c>
      <c r="E33" s="10">
        <v>6</v>
      </c>
      <c r="F33" s="15">
        <v>915.45</v>
      </c>
      <c r="G33" s="10">
        <v>69.900000000000006</v>
      </c>
      <c r="H33" s="3">
        <v>985.35</v>
      </c>
      <c r="I33" s="6" t="s">
        <v>1205</v>
      </c>
      <c r="J33" s="3">
        <v>839</v>
      </c>
    </row>
    <row r="34" spans="1:10" ht="36.75" customHeight="1">
      <c r="A34" s="3" t="s">
        <v>1170</v>
      </c>
      <c r="B34" s="5" t="s">
        <v>1171</v>
      </c>
      <c r="C34" s="3" t="s">
        <v>1111</v>
      </c>
      <c r="D34" s="6" t="s">
        <v>1172</v>
      </c>
      <c r="E34" s="10">
        <v>22</v>
      </c>
      <c r="F34" s="11">
        <v>222.7</v>
      </c>
      <c r="G34" s="10">
        <v>233.24</v>
      </c>
      <c r="H34" s="3">
        <v>455.94</v>
      </c>
      <c r="I34" s="16" t="s">
        <v>1206</v>
      </c>
      <c r="J34" s="17">
        <v>866</v>
      </c>
    </row>
    <row r="35" spans="1:10">
      <c r="A35" s="3" t="s">
        <v>751</v>
      </c>
      <c r="B35" s="5" t="s">
        <v>751</v>
      </c>
      <c r="C35" s="3" t="s">
        <v>751</v>
      </c>
      <c r="D35" s="5" t="s">
        <v>751</v>
      </c>
      <c r="E35" s="3" t="s">
        <v>751</v>
      </c>
      <c r="F35" s="3" t="s">
        <v>751</v>
      </c>
      <c r="G35" s="3" t="s">
        <v>751</v>
      </c>
      <c r="H35" s="3" t="s">
        <v>751</v>
      </c>
      <c r="I35" s="6" t="s">
        <v>751</v>
      </c>
      <c r="J35" s="3"/>
    </row>
    <row r="36" spans="1:10">
      <c r="A36" s="3"/>
      <c r="B36" s="5" t="s">
        <v>1173</v>
      </c>
      <c r="C36" s="3" t="s">
        <v>1088</v>
      </c>
      <c r="D36" s="9" t="s">
        <v>1112</v>
      </c>
      <c r="E36" s="3">
        <v>6</v>
      </c>
      <c r="F36" s="3">
        <v>123.7</v>
      </c>
      <c r="G36" s="3">
        <v>47.94</v>
      </c>
      <c r="H36" s="3">
        <f>SUM(F36:G36)</f>
        <v>171.64</v>
      </c>
      <c r="I36" s="6"/>
      <c r="J36" s="3"/>
    </row>
    <row r="37" spans="1:10">
      <c r="A37" s="18"/>
      <c r="B37" s="19"/>
      <c r="C37" s="18"/>
      <c r="D37" s="19"/>
      <c r="E37" s="18"/>
      <c r="F37" s="18"/>
      <c r="G37" s="18"/>
      <c r="H37" s="18"/>
      <c r="I37" s="20"/>
      <c r="J37" s="18"/>
    </row>
    <row r="38" spans="1:10" ht="24" customHeight="1">
      <c r="A38" s="21"/>
      <c r="B38" s="21" t="s">
        <v>1174</v>
      </c>
      <c r="C38" s="22"/>
      <c r="D38" s="22"/>
      <c r="E38" s="22"/>
      <c r="F38" s="22"/>
      <c r="G38" s="22"/>
      <c r="H38" s="22"/>
      <c r="I38" s="23"/>
    </row>
    <row r="39" spans="1:10" ht="24" customHeight="1">
      <c r="A39" s="23"/>
      <c r="B39" s="109" t="s">
        <v>1176</v>
      </c>
      <c r="C39" s="109"/>
      <c r="D39" s="109"/>
      <c r="E39" s="109"/>
      <c r="F39" s="109"/>
      <c r="G39" s="109"/>
      <c r="H39" s="109"/>
      <c r="I39" s="109"/>
    </row>
  </sheetData>
  <mergeCells count="3">
    <mergeCell ref="B1:I1"/>
    <mergeCell ref="B2:I2"/>
    <mergeCell ref="B39:I39"/>
  </mergeCells>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B1:I596"/>
  <sheetViews>
    <sheetView view="pageBreakPreview" topLeftCell="A228" zoomScaleSheetLayoutView="100" workbookViewId="0">
      <selection activeCell="F234" sqref="F234"/>
    </sheetView>
  </sheetViews>
  <sheetFormatPr defaultColWidth="9.140625" defaultRowHeight="15.75"/>
  <cols>
    <col min="1" max="1" width="5" style="26" customWidth="1"/>
    <col min="2" max="3" width="9.140625" style="33"/>
    <col min="4" max="4" width="39" style="26" customWidth="1"/>
    <col min="5" max="5" width="11.7109375" style="33" customWidth="1"/>
    <col min="6" max="6" width="11" style="33" customWidth="1"/>
    <col min="7" max="7" width="13.28515625" style="33" customWidth="1"/>
    <col min="8" max="16384" width="9.140625" style="26"/>
  </cols>
  <sheetData>
    <row r="1" spans="2:7" ht="21" customHeight="1">
      <c r="B1" s="27"/>
      <c r="C1" s="27"/>
      <c r="D1" s="27" t="s">
        <v>1207</v>
      </c>
      <c r="E1" s="27"/>
      <c r="F1" s="27"/>
      <c r="G1" s="27"/>
    </row>
    <row r="2" spans="2:7" ht="21" customHeight="1">
      <c r="B2" s="27"/>
      <c r="C2" s="27"/>
      <c r="D2" s="27" t="s">
        <v>1208</v>
      </c>
      <c r="E2" s="27"/>
      <c r="F2" s="27"/>
      <c r="G2" s="27"/>
    </row>
    <row r="3" spans="2:7" ht="21" customHeight="1">
      <c r="B3" s="27" t="s">
        <v>1099</v>
      </c>
      <c r="C3" s="28" t="s">
        <v>1100</v>
      </c>
      <c r="D3" s="28"/>
      <c r="E3" s="27"/>
      <c r="F3" s="27" t="s">
        <v>1401</v>
      </c>
      <c r="G3" s="27"/>
    </row>
    <row r="4" spans="2:7" ht="21" customHeight="1">
      <c r="B4" s="27" t="s">
        <v>751</v>
      </c>
      <c r="C4" s="27" t="s">
        <v>751</v>
      </c>
      <c r="D4" s="27" t="s">
        <v>751</v>
      </c>
      <c r="E4" s="27" t="s">
        <v>751</v>
      </c>
      <c r="F4" s="27" t="s">
        <v>751</v>
      </c>
      <c r="G4" s="27" t="s">
        <v>751</v>
      </c>
    </row>
    <row r="5" spans="2:7" ht="21" customHeight="1">
      <c r="B5" s="27" t="s">
        <v>1209</v>
      </c>
      <c r="C5" s="27" t="s">
        <v>759</v>
      </c>
      <c r="D5" s="27" t="s">
        <v>1210</v>
      </c>
      <c r="E5" s="27" t="s">
        <v>5</v>
      </c>
      <c r="F5" s="27" t="s">
        <v>6</v>
      </c>
      <c r="G5" s="27" t="s">
        <v>7</v>
      </c>
    </row>
    <row r="6" spans="2:7" ht="21" customHeight="1">
      <c r="B6" s="27" t="s">
        <v>751</v>
      </c>
      <c r="C6" s="27" t="s">
        <v>751</v>
      </c>
      <c r="D6" s="28" t="s">
        <v>751</v>
      </c>
      <c r="E6" s="27" t="s">
        <v>751</v>
      </c>
      <c r="F6" s="27" t="s">
        <v>751</v>
      </c>
      <c r="G6" s="27" t="s">
        <v>751</v>
      </c>
    </row>
    <row r="7" spans="2:7" ht="21" customHeight="1">
      <c r="B7" s="27"/>
      <c r="C7" s="27" t="s">
        <v>748</v>
      </c>
      <c r="D7" s="28" t="s">
        <v>1211</v>
      </c>
      <c r="E7" s="27"/>
      <c r="F7" s="27"/>
      <c r="G7" s="27"/>
    </row>
    <row r="8" spans="2:7" ht="21" customHeight="1">
      <c r="B8" s="27"/>
      <c r="C8" s="27"/>
      <c r="D8" s="28" t="s">
        <v>751</v>
      </c>
      <c r="E8" s="27"/>
      <c r="F8" s="27"/>
      <c r="G8" s="27"/>
    </row>
    <row r="9" spans="2:7" ht="21" customHeight="1">
      <c r="B9" s="29">
        <v>0.96</v>
      </c>
      <c r="C9" s="29" t="s">
        <v>794</v>
      </c>
      <c r="D9" s="30" t="s">
        <v>793</v>
      </c>
      <c r="E9" s="29">
        <v>6040</v>
      </c>
      <c r="F9" s="29" t="s">
        <v>794</v>
      </c>
      <c r="G9" s="29">
        <v>5798.4</v>
      </c>
    </row>
    <row r="10" spans="2:7" ht="21" customHeight="1">
      <c r="B10" s="29">
        <v>1</v>
      </c>
      <c r="C10" s="29" t="s">
        <v>776</v>
      </c>
      <c r="D10" s="30" t="s">
        <v>1212</v>
      </c>
      <c r="E10" s="29">
        <v>1442.85</v>
      </c>
      <c r="F10" s="29" t="s">
        <v>776</v>
      </c>
      <c r="G10" s="29">
        <v>1442.85</v>
      </c>
    </row>
    <row r="11" spans="2:7" ht="21" customHeight="1">
      <c r="B11" s="29">
        <v>1</v>
      </c>
      <c r="C11" s="29" t="s">
        <v>776</v>
      </c>
      <c r="D11" s="30" t="s">
        <v>1213</v>
      </c>
      <c r="E11" s="29">
        <v>116</v>
      </c>
      <c r="F11" s="29" t="s">
        <v>776</v>
      </c>
      <c r="G11" s="29">
        <v>116</v>
      </c>
    </row>
    <row r="12" spans="2:7" ht="21" customHeight="1">
      <c r="B12" s="29"/>
      <c r="C12" s="29" t="s">
        <v>757</v>
      </c>
      <c r="D12" s="30" t="s">
        <v>781</v>
      </c>
      <c r="E12" s="29" t="s">
        <v>759</v>
      </c>
      <c r="F12" s="29" t="s">
        <v>757</v>
      </c>
      <c r="G12" s="29">
        <v>0</v>
      </c>
    </row>
    <row r="13" spans="2:7" ht="21" customHeight="1">
      <c r="B13" s="29"/>
      <c r="C13" s="29"/>
      <c r="D13" s="30"/>
      <c r="E13" s="29"/>
      <c r="F13" s="29"/>
      <c r="G13" s="29" t="s">
        <v>751</v>
      </c>
    </row>
    <row r="14" spans="2:7" ht="21" customHeight="1">
      <c r="B14" s="29"/>
      <c r="C14" s="29"/>
      <c r="D14" s="30" t="s">
        <v>1214</v>
      </c>
      <c r="E14" s="29"/>
      <c r="F14" s="29"/>
      <c r="G14" s="29">
        <v>7357.25</v>
      </c>
    </row>
    <row r="15" spans="2:7" ht="21" customHeight="1">
      <c r="B15" s="29"/>
      <c r="C15" s="29"/>
      <c r="D15" s="30"/>
      <c r="E15" s="29"/>
      <c r="F15" s="29"/>
      <c r="G15" s="29" t="s">
        <v>751</v>
      </c>
    </row>
    <row r="16" spans="2:7" ht="21" customHeight="1">
      <c r="B16" s="29"/>
      <c r="C16" s="29" t="s">
        <v>748</v>
      </c>
      <c r="D16" s="30" t="s">
        <v>1215</v>
      </c>
      <c r="E16" s="29"/>
      <c r="F16" s="29"/>
      <c r="G16" s="29"/>
    </row>
    <row r="17" spans="2:7" ht="21" customHeight="1">
      <c r="B17" s="29"/>
      <c r="C17" s="29"/>
      <c r="D17" s="30" t="s">
        <v>751</v>
      </c>
      <c r="E17" s="29"/>
      <c r="F17" s="29"/>
      <c r="G17" s="29"/>
    </row>
    <row r="18" spans="2:7" ht="21" customHeight="1">
      <c r="B18" s="29">
        <v>0.72</v>
      </c>
      <c r="C18" s="29" t="s">
        <v>794</v>
      </c>
      <c r="D18" s="30" t="s">
        <v>793</v>
      </c>
      <c r="E18" s="29">
        <v>6040</v>
      </c>
      <c r="F18" s="29" t="s">
        <v>794</v>
      </c>
      <c r="G18" s="29">
        <v>4348.8</v>
      </c>
    </row>
    <row r="19" spans="2:7" ht="21" customHeight="1">
      <c r="B19" s="29">
        <v>1</v>
      </c>
      <c r="C19" s="29" t="s">
        <v>776</v>
      </c>
      <c r="D19" s="30" t="s">
        <v>1212</v>
      </c>
      <c r="E19" s="29">
        <v>1442.85</v>
      </c>
      <c r="F19" s="29" t="s">
        <v>776</v>
      </c>
      <c r="G19" s="29">
        <v>1442.85</v>
      </c>
    </row>
    <row r="20" spans="2:7" ht="21" customHeight="1">
      <c r="B20" s="29">
        <v>1</v>
      </c>
      <c r="C20" s="29" t="s">
        <v>776</v>
      </c>
      <c r="D20" s="30" t="s">
        <v>1213</v>
      </c>
      <c r="E20" s="29">
        <v>116</v>
      </c>
      <c r="F20" s="29" t="s">
        <v>776</v>
      </c>
      <c r="G20" s="29">
        <v>116</v>
      </c>
    </row>
    <row r="21" spans="2:7" ht="21" customHeight="1">
      <c r="B21" s="29"/>
      <c r="C21" s="29" t="s">
        <v>757</v>
      </c>
      <c r="D21" s="30" t="s">
        <v>781</v>
      </c>
      <c r="E21" s="29" t="s">
        <v>759</v>
      </c>
      <c r="F21" s="29" t="s">
        <v>757</v>
      </c>
      <c r="G21" s="29">
        <v>0</v>
      </c>
    </row>
    <row r="22" spans="2:7" ht="21" customHeight="1">
      <c r="B22" s="29"/>
      <c r="C22" s="29"/>
      <c r="D22" s="30"/>
      <c r="E22" s="29"/>
      <c r="F22" s="29"/>
      <c r="G22" s="29" t="s">
        <v>751</v>
      </c>
    </row>
    <row r="23" spans="2:7" ht="21" customHeight="1">
      <c r="B23" s="29"/>
      <c r="C23" s="29"/>
      <c r="D23" s="30" t="s">
        <v>1214</v>
      </c>
      <c r="E23" s="29"/>
      <c r="F23" s="29"/>
      <c r="G23" s="29">
        <v>5907.65</v>
      </c>
    </row>
    <row r="24" spans="2:7" ht="21" customHeight="1">
      <c r="B24" s="29"/>
      <c r="C24" s="29"/>
      <c r="D24" s="30"/>
      <c r="E24" s="29"/>
      <c r="F24" s="29"/>
      <c r="G24" s="29" t="s">
        <v>751</v>
      </c>
    </row>
    <row r="25" spans="2:7" ht="21" customHeight="1">
      <c r="B25" s="29"/>
      <c r="C25" s="29" t="s">
        <v>748</v>
      </c>
      <c r="D25" s="30" t="s">
        <v>1216</v>
      </c>
      <c r="E25" s="29"/>
      <c r="F25" s="29"/>
      <c r="G25" s="29"/>
    </row>
    <row r="26" spans="2:7" ht="21" customHeight="1">
      <c r="B26" s="29"/>
      <c r="C26" s="29"/>
      <c r="D26" s="30" t="s">
        <v>751</v>
      </c>
      <c r="E26" s="29"/>
      <c r="F26" s="29"/>
      <c r="G26" s="29"/>
    </row>
    <row r="27" spans="2:7" ht="21" customHeight="1">
      <c r="B27" s="29">
        <v>0.48</v>
      </c>
      <c r="C27" s="29" t="s">
        <v>794</v>
      </c>
      <c r="D27" s="30" t="s">
        <v>793</v>
      </c>
      <c r="E27" s="29">
        <v>6040</v>
      </c>
      <c r="F27" s="29" t="s">
        <v>794</v>
      </c>
      <c r="G27" s="29">
        <v>2899.2</v>
      </c>
    </row>
    <row r="28" spans="2:7" ht="21" customHeight="1">
      <c r="B28" s="29">
        <v>1</v>
      </c>
      <c r="C28" s="29" t="s">
        <v>776</v>
      </c>
      <c r="D28" s="30" t="s">
        <v>1212</v>
      </c>
      <c r="E28" s="29">
        <v>1442.85</v>
      </c>
      <c r="F28" s="29" t="s">
        <v>776</v>
      </c>
      <c r="G28" s="29">
        <v>1442.85</v>
      </c>
    </row>
    <row r="29" spans="2:7" ht="21" customHeight="1">
      <c r="B29" s="29">
        <v>1</v>
      </c>
      <c r="C29" s="29" t="s">
        <v>776</v>
      </c>
      <c r="D29" s="30" t="s">
        <v>1213</v>
      </c>
      <c r="E29" s="29">
        <v>116</v>
      </c>
      <c r="F29" s="29" t="s">
        <v>776</v>
      </c>
      <c r="G29" s="29">
        <v>116</v>
      </c>
    </row>
    <row r="30" spans="2:7" ht="21" customHeight="1">
      <c r="B30" s="29"/>
      <c r="C30" s="29" t="s">
        <v>757</v>
      </c>
      <c r="D30" s="30" t="s">
        <v>781</v>
      </c>
      <c r="E30" s="29" t="s">
        <v>759</v>
      </c>
      <c r="F30" s="29" t="s">
        <v>757</v>
      </c>
      <c r="G30" s="29">
        <v>0</v>
      </c>
    </row>
    <row r="31" spans="2:7" ht="21" customHeight="1">
      <c r="B31" s="29"/>
      <c r="C31" s="29"/>
      <c r="D31" s="30"/>
      <c r="E31" s="29"/>
      <c r="F31" s="29"/>
      <c r="G31" s="29" t="s">
        <v>751</v>
      </c>
    </row>
    <row r="32" spans="2:7" ht="21" customHeight="1">
      <c r="B32" s="29"/>
      <c r="C32" s="29"/>
      <c r="D32" s="30" t="s">
        <v>1214</v>
      </c>
      <c r="E32" s="29"/>
      <c r="F32" s="29"/>
      <c r="G32" s="29">
        <v>4458.05</v>
      </c>
    </row>
    <row r="33" spans="2:7" ht="21" customHeight="1">
      <c r="B33" s="29"/>
      <c r="C33" s="29"/>
      <c r="D33" s="30"/>
      <c r="E33" s="29"/>
      <c r="F33" s="29"/>
      <c r="G33" s="29" t="s">
        <v>751</v>
      </c>
    </row>
    <row r="34" spans="2:7" ht="21" customHeight="1">
      <c r="B34" s="29"/>
      <c r="C34" s="29" t="s">
        <v>748</v>
      </c>
      <c r="D34" s="30" t="s">
        <v>1217</v>
      </c>
      <c r="E34" s="29"/>
      <c r="F34" s="29"/>
      <c r="G34" s="29"/>
    </row>
    <row r="35" spans="2:7" ht="21" customHeight="1">
      <c r="B35" s="29">
        <v>0.36</v>
      </c>
      <c r="C35" s="29" t="s">
        <v>794</v>
      </c>
      <c r="D35" s="30" t="s">
        <v>793</v>
      </c>
      <c r="E35" s="29">
        <v>6040</v>
      </c>
      <c r="F35" s="29" t="s">
        <v>794</v>
      </c>
      <c r="G35" s="29">
        <v>2174.4</v>
      </c>
    </row>
    <row r="36" spans="2:7" ht="21" customHeight="1">
      <c r="B36" s="29">
        <v>1</v>
      </c>
      <c r="C36" s="29" t="s">
        <v>776</v>
      </c>
      <c r="D36" s="30" t="s">
        <v>1212</v>
      </c>
      <c r="E36" s="29">
        <v>1442.85</v>
      </c>
      <c r="F36" s="29" t="s">
        <v>776</v>
      </c>
      <c r="G36" s="29">
        <v>1442.85</v>
      </c>
    </row>
    <row r="37" spans="2:7" ht="21" customHeight="1">
      <c r="B37" s="29">
        <v>1</v>
      </c>
      <c r="C37" s="29" t="s">
        <v>776</v>
      </c>
      <c r="D37" s="30" t="s">
        <v>1213</v>
      </c>
      <c r="E37" s="29">
        <v>116</v>
      </c>
      <c r="F37" s="29" t="s">
        <v>776</v>
      </c>
      <c r="G37" s="29">
        <v>116</v>
      </c>
    </row>
    <row r="38" spans="2:7" ht="21" customHeight="1">
      <c r="B38" s="29"/>
      <c r="C38" s="29" t="s">
        <v>757</v>
      </c>
      <c r="D38" s="30" t="s">
        <v>781</v>
      </c>
      <c r="E38" s="29" t="s">
        <v>759</v>
      </c>
      <c r="F38" s="29" t="s">
        <v>757</v>
      </c>
      <c r="G38" s="29">
        <v>0</v>
      </c>
    </row>
    <row r="39" spans="2:7" ht="21" customHeight="1">
      <c r="B39" s="29"/>
      <c r="C39" s="29"/>
      <c r="D39" s="30"/>
      <c r="E39" s="29"/>
      <c r="F39" s="29"/>
      <c r="G39" s="29" t="s">
        <v>751</v>
      </c>
    </row>
    <row r="40" spans="2:7" ht="21" customHeight="1">
      <c r="B40" s="29"/>
      <c r="C40" s="29"/>
      <c r="D40" s="30" t="s">
        <v>1214</v>
      </c>
      <c r="E40" s="29"/>
      <c r="F40" s="29"/>
      <c r="G40" s="29">
        <v>3733.25</v>
      </c>
    </row>
    <row r="41" spans="2:7" ht="21" customHeight="1">
      <c r="B41" s="29"/>
      <c r="C41" s="29"/>
      <c r="D41" s="30"/>
      <c r="E41" s="29"/>
      <c r="F41" s="29"/>
      <c r="G41" s="29" t="s">
        <v>751</v>
      </c>
    </row>
    <row r="42" spans="2:7" ht="21" customHeight="1">
      <c r="B42" s="29"/>
      <c r="C42" s="29" t="s">
        <v>748</v>
      </c>
      <c r="D42" s="30" t="s">
        <v>788</v>
      </c>
      <c r="E42" s="29"/>
      <c r="F42" s="29"/>
      <c r="G42" s="29"/>
    </row>
    <row r="43" spans="2:7" ht="21" customHeight="1">
      <c r="B43" s="29"/>
      <c r="C43" s="29"/>
      <c r="D43" s="30" t="s">
        <v>751</v>
      </c>
      <c r="E43" s="29"/>
      <c r="F43" s="29"/>
      <c r="G43" s="29"/>
    </row>
    <row r="44" spans="2:7" ht="21" customHeight="1">
      <c r="B44" s="29">
        <v>0.28799999999999998</v>
      </c>
      <c r="C44" s="29" t="s">
        <v>794</v>
      </c>
      <c r="D44" s="30" t="s">
        <v>793</v>
      </c>
      <c r="E44" s="29">
        <v>6040</v>
      </c>
      <c r="F44" s="29" t="s">
        <v>794</v>
      </c>
      <c r="G44" s="29">
        <v>1739.52</v>
      </c>
    </row>
    <row r="45" spans="2:7" ht="21" customHeight="1">
      <c r="B45" s="29">
        <v>1</v>
      </c>
      <c r="C45" s="29" t="s">
        <v>776</v>
      </c>
      <c r="D45" s="30" t="s">
        <v>1212</v>
      </c>
      <c r="E45" s="29">
        <v>1442.85</v>
      </c>
      <c r="F45" s="29" t="s">
        <v>776</v>
      </c>
      <c r="G45" s="29">
        <v>1442.85</v>
      </c>
    </row>
    <row r="46" spans="2:7" ht="21" customHeight="1">
      <c r="B46" s="29">
        <v>1</v>
      </c>
      <c r="C46" s="29" t="s">
        <v>776</v>
      </c>
      <c r="D46" s="30" t="s">
        <v>1213</v>
      </c>
      <c r="E46" s="29">
        <v>116</v>
      </c>
      <c r="F46" s="29" t="s">
        <v>776</v>
      </c>
      <c r="G46" s="29">
        <v>116</v>
      </c>
    </row>
    <row r="47" spans="2:7" ht="21" customHeight="1">
      <c r="B47" s="29"/>
      <c r="C47" s="29" t="s">
        <v>757</v>
      </c>
      <c r="D47" s="30" t="s">
        <v>781</v>
      </c>
      <c r="E47" s="29" t="s">
        <v>759</v>
      </c>
      <c r="F47" s="29" t="s">
        <v>757</v>
      </c>
      <c r="G47" s="29">
        <v>0</v>
      </c>
    </row>
    <row r="48" spans="2:7" ht="21" customHeight="1">
      <c r="B48" s="29"/>
      <c r="C48" s="29"/>
      <c r="D48" s="30"/>
      <c r="E48" s="29"/>
      <c r="F48" s="29"/>
      <c r="G48" s="29" t="s">
        <v>751</v>
      </c>
    </row>
    <row r="49" spans="2:7" ht="21" customHeight="1">
      <c r="B49" s="29"/>
      <c r="C49" s="29"/>
      <c r="D49" s="30" t="s">
        <v>1214</v>
      </c>
      <c r="E49" s="29"/>
      <c r="F49" s="29"/>
      <c r="G49" s="29">
        <v>3298.37</v>
      </c>
    </row>
    <row r="50" spans="2:7" ht="21" customHeight="1">
      <c r="B50" s="29"/>
      <c r="C50" s="29"/>
      <c r="D50" s="30"/>
      <c r="E50" s="29"/>
      <c r="F50" s="29"/>
      <c r="G50" s="29" t="s">
        <v>751</v>
      </c>
    </row>
    <row r="51" spans="2:7" ht="21" customHeight="1">
      <c r="B51" s="29"/>
      <c r="C51" s="29" t="s">
        <v>748</v>
      </c>
      <c r="D51" s="30" t="s">
        <v>777</v>
      </c>
      <c r="E51" s="29"/>
      <c r="F51" s="29"/>
      <c r="G51" s="29"/>
    </row>
    <row r="52" spans="2:7" ht="21" customHeight="1">
      <c r="B52" s="29"/>
      <c r="C52" s="29"/>
      <c r="D52" s="30" t="s">
        <v>751</v>
      </c>
      <c r="E52" s="29"/>
      <c r="F52" s="29"/>
      <c r="G52" s="29"/>
    </row>
    <row r="53" spans="2:7" ht="21" customHeight="1">
      <c r="B53" s="29">
        <v>0.24</v>
      </c>
      <c r="C53" s="29" t="s">
        <v>794</v>
      </c>
      <c r="D53" s="30" t="s">
        <v>793</v>
      </c>
      <c r="E53" s="29">
        <v>6040</v>
      </c>
      <c r="F53" s="29" t="s">
        <v>794</v>
      </c>
      <c r="G53" s="29">
        <v>1449.6</v>
      </c>
    </row>
    <row r="54" spans="2:7" ht="21" customHeight="1">
      <c r="B54" s="29">
        <v>1</v>
      </c>
      <c r="C54" s="29" t="s">
        <v>776</v>
      </c>
      <c r="D54" s="30" t="s">
        <v>1212</v>
      </c>
      <c r="E54" s="29">
        <v>1442.85</v>
      </c>
      <c r="F54" s="29" t="s">
        <v>776</v>
      </c>
      <c r="G54" s="29">
        <v>1442.85</v>
      </c>
    </row>
    <row r="55" spans="2:7" ht="21" customHeight="1">
      <c r="B55" s="29">
        <v>1</v>
      </c>
      <c r="C55" s="29" t="s">
        <v>776</v>
      </c>
      <c r="D55" s="30" t="s">
        <v>1213</v>
      </c>
      <c r="E55" s="29">
        <v>116</v>
      </c>
      <c r="F55" s="29" t="s">
        <v>776</v>
      </c>
      <c r="G55" s="29">
        <v>116</v>
      </c>
    </row>
    <row r="56" spans="2:7" ht="21" customHeight="1">
      <c r="B56" s="29"/>
      <c r="C56" s="29" t="s">
        <v>757</v>
      </c>
      <c r="D56" s="30" t="s">
        <v>781</v>
      </c>
      <c r="E56" s="29" t="s">
        <v>759</v>
      </c>
      <c r="F56" s="29" t="s">
        <v>757</v>
      </c>
      <c r="G56" s="29">
        <v>0</v>
      </c>
    </row>
    <row r="57" spans="2:7" ht="21" customHeight="1">
      <c r="B57" s="29"/>
      <c r="C57" s="29"/>
      <c r="D57" s="30"/>
      <c r="E57" s="29"/>
      <c r="F57" s="29"/>
      <c r="G57" s="29" t="s">
        <v>751</v>
      </c>
    </row>
    <row r="58" spans="2:7" ht="21" customHeight="1">
      <c r="B58" s="29"/>
      <c r="C58" s="29"/>
      <c r="D58" s="30" t="s">
        <v>1214</v>
      </c>
      <c r="E58" s="29"/>
      <c r="F58" s="29"/>
      <c r="G58" s="29">
        <v>3008.45</v>
      </c>
    </row>
    <row r="59" spans="2:7" ht="21" customHeight="1">
      <c r="B59" s="29"/>
      <c r="C59" s="29"/>
      <c r="D59" s="30"/>
      <c r="E59" s="29"/>
      <c r="F59" s="29"/>
      <c r="G59" s="29"/>
    </row>
    <row r="60" spans="2:7" ht="21" customHeight="1">
      <c r="B60" s="29">
        <v>9</v>
      </c>
      <c r="C60" s="29" t="s">
        <v>748</v>
      </c>
      <c r="D60" s="30" t="s">
        <v>772</v>
      </c>
      <c r="E60" s="29"/>
      <c r="F60" s="29"/>
      <c r="G60" s="29"/>
    </row>
    <row r="61" spans="2:7" ht="21" customHeight="1">
      <c r="B61" s="29"/>
      <c r="C61" s="29"/>
      <c r="D61" s="30" t="s">
        <v>773</v>
      </c>
      <c r="E61" s="29"/>
      <c r="F61" s="29"/>
      <c r="G61" s="29"/>
    </row>
    <row r="62" spans="2:7" ht="21" customHeight="1">
      <c r="B62" s="29"/>
      <c r="C62" s="29"/>
      <c r="D62" s="30" t="s">
        <v>751</v>
      </c>
      <c r="E62" s="29"/>
      <c r="F62" s="29"/>
      <c r="G62" s="29"/>
    </row>
    <row r="63" spans="2:7" ht="21" customHeight="1">
      <c r="B63" s="29">
        <v>4800</v>
      </c>
      <c r="C63" s="29" t="s">
        <v>774</v>
      </c>
      <c r="D63" s="30" t="s">
        <v>773</v>
      </c>
      <c r="E63" s="29">
        <v>5824.02</v>
      </c>
      <c r="F63" s="29" t="s">
        <v>775</v>
      </c>
      <c r="G63" s="29">
        <v>27955.3</v>
      </c>
    </row>
    <row r="64" spans="2:7" ht="21" customHeight="1">
      <c r="B64" s="29">
        <v>2.5</v>
      </c>
      <c r="C64" s="29" t="s">
        <v>776</v>
      </c>
      <c r="D64" s="30" t="s">
        <v>777</v>
      </c>
      <c r="E64" s="29">
        <v>3008.45</v>
      </c>
      <c r="F64" s="29" t="s">
        <v>776</v>
      </c>
      <c r="G64" s="29">
        <v>7521.13</v>
      </c>
    </row>
    <row r="65" spans="2:7" ht="21" customHeight="1">
      <c r="B65" s="29">
        <v>3.5</v>
      </c>
      <c r="C65" s="29" t="s">
        <v>778</v>
      </c>
      <c r="D65" s="30" t="s">
        <v>779</v>
      </c>
      <c r="E65" s="29">
        <v>999</v>
      </c>
      <c r="F65" s="29" t="s">
        <v>778</v>
      </c>
      <c r="G65" s="29">
        <v>3496.5</v>
      </c>
    </row>
    <row r="66" spans="2:7" ht="21" customHeight="1">
      <c r="B66" s="29">
        <v>10.6</v>
      </c>
      <c r="C66" s="29" t="s">
        <v>778</v>
      </c>
      <c r="D66" s="30" t="s">
        <v>780</v>
      </c>
      <c r="E66" s="29">
        <v>932</v>
      </c>
      <c r="F66" s="29" t="s">
        <v>778</v>
      </c>
      <c r="G66" s="29">
        <v>9879.2000000000007</v>
      </c>
    </row>
    <row r="67" spans="2:7" ht="21" customHeight="1">
      <c r="B67" s="29">
        <v>7.1</v>
      </c>
      <c r="C67" s="29" t="s">
        <v>778</v>
      </c>
      <c r="D67" s="30" t="s">
        <v>755</v>
      </c>
      <c r="E67" s="29">
        <v>651</v>
      </c>
      <c r="F67" s="29" t="s">
        <v>778</v>
      </c>
      <c r="G67" s="29">
        <v>4622.1000000000004</v>
      </c>
    </row>
    <row r="68" spans="2:7" ht="21" customHeight="1">
      <c r="B68" s="29">
        <v>21.2</v>
      </c>
      <c r="C68" s="29" t="s">
        <v>778</v>
      </c>
      <c r="D68" s="30" t="s">
        <v>756</v>
      </c>
      <c r="E68" s="29">
        <v>534</v>
      </c>
      <c r="F68" s="29" t="s">
        <v>778</v>
      </c>
      <c r="G68" s="29">
        <v>11320.8</v>
      </c>
    </row>
    <row r="69" spans="2:7" ht="21" customHeight="1">
      <c r="B69" s="29"/>
      <c r="C69" s="29" t="s">
        <v>757</v>
      </c>
      <c r="D69" s="30" t="s">
        <v>781</v>
      </c>
      <c r="E69" s="29"/>
      <c r="F69" s="29" t="s">
        <v>757</v>
      </c>
      <c r="G69" s="29">
        <v>0</v>
      </c>
    </row>
    <row r="70" spans="2:7" ht="21" customHeight="1">
      <c r="B70" s="29"/>
      <c r="C70" s="29"/>
      <c r="D70" s="30"/>
      <c r="E70" s="29"/>
      <c r="F70" s="29"/>
      <c r="G70" s="29" t="s">
        <v>751</v>
      </c>
    </row>
    <row r="71" spans="2:7" ht="21" customHeight="1">
      <c r="B71" s="29"/>
      <c r="C71" s="29"/>
      <c r="D71" s="30" t="s">
        <v>782</v>
      </c>
      <c r="E71" s="29"/>
      <c r="F71" s="29"/>
      <c r="G71" s="29">
        <v>64795.03</v>
      </c>
    </row>
    <row r="72" spans="2:7" ht="21" customHeight="1">
      <c r="B72" s="29"/>
      <c r="C72" s="29"/>
      <c r="D72" s="30"/>
      <c r="E72" s="29"/>
      <c r="F72" s="29"/>
      <c r="G72" s="29" t="s">
        <v>751</v>
      </c>
    </row>
    <row r="73" spans="2:7" ht="21" customHeight="1">
      <c r="B73" s="29"/>
      <c r="C73" s="29"/>
      <c r="D73" s="30" t="s">
        <v>783</v>
      </c>
      <c r="E73" s="29"/>
      <c r="F73" s="29"/>
      <c r="G73" s="29">
        <v>6479.5</v>
      </c>
    </row>
    <row r="74" spans="2:7" ht="21" customHeight="1">
      <c r="B74" s="29"/>
      <c r="C74" s="29"/>
      <c r="D74" s="30"/>
      <c r="E74" s="29"/>
      <c r="F74" s="29"/>
      <c r="G74" s="29" t="s">
        <v>771</v>
      </c>
    </row>
    <row r="75" spans="2:7" ht="21" customHeight="1">
      <c r="B75" s="29"/>
      <c r="C75" s="29"/>
      <c r="D75" s="30" t="s">
        <v>784</v>
      </c>
      <c r="E75" s="29"/>
      <c r="F75" s="29"/>
      <c r="G75" s="29">
        <v>6558.4</v>
      </c>
    </row>
    <row r="76" spans="2:7" ht="21" customHeight="1">
      <c r="B76" s="29"/>
      <c r="C76" s="29"/>
      <c r="D76" s="30" t="s">
        <v>785</v>
      </c>
      <c r="E76" s="29"/>
      <c r="F76" s="29"/>
      <c r="G76" s="29">
        <v>6717.6</v>
      </c>
    </row>
    <row r="77" spans="2:7" ht="21" customHeight="1">
      <c r="B77" s="29"/>
      <c r="C77" s="29"/>
      <c r="D77" s="30" t="s">
        <v>1219</v>
      </c>
      <c r="E77" s="29"/>
      <c r="F77" s="29"/>
      <c r="G77" s="29">
        <v>6876.8</v>
      </c>
    </row>
    <row r="78" spans="2:7" ht="21" customHeight="1">
      <c r="B78" s="29"/>
      <c r="C78" s="29"/>
      <c r="D78" s="30" t="s">
        <v>1231</v>
      </c>
      <c r="E78" s="29"/>
      <c r="F78" s="29"/>
      <c r="G78" s="29">
        <v>7036</v>
      </c>
    </row>
    <row r="79" spans="2:7" ht="21" customHeight="1">
      <c r="B79" s="29" t="s">
        <v>759</v>
      </c>
      <c r="C79" s="29"/>
      <c r="D79" s="30" t="s">
        <v>1232</v>
      </c>
      <c r="E79" s="29"/>
      <c r="F79" s="29"/>
      <c r="G79" s="29">
        <v>7195.2</v>
      </c>
    </row>
    <row r="80" spans="2:7" ht="21" customHeight="1">
      <c r="B80" s="29"/>
      <c r="C80" s="29"/>
      <c r="D80" s="30"/>
      <c r="E80" s="29"/>
      <c r="F80" s="29"/>
      <c r="G80" s="29"/>
    </row>
    <row r="81" spans="2:7" ht="21" customHeight="1">
      <c r="B81" s="29" t="s">
        <v>786</v>
      </c>
      <c r="C81" s="29" t="s">
        <v>748</v>
      </c>
      <c r="D81" s="30" t="s">
        <v>787</v>
      </c>
      <c r="E81" s="29"/>
      <c r="F81" s="29"/>
      <c r="G81" s="29"/>
    </row>
    <row r="82" spans="2:7" ht="21" customHeight="1">
      <c r="B82" s="29"/>
      <c r="C82" s="29"/>
      <c r="D82" s="30" t="s">
        <v>751</v>
      </c>
      <c r="E82" s="29"/>
      <c r="F82" s="29"/>
      <c r="G82" s="29"/>
    </row>
    <row r="83" spans="2:7" ht="21" customHeight="1">
      <c r="B83" s="29">
        <v>0.14000000000000001</v>
      </c>
      <c r="C83" s="29" t="s">
        <v>776</v>
      </c>
      <c r="D83" s="30" t="s">
        <v>788</v>
      </c>
      <c r="E83" s="29">
        <v>3298.37</v>
      </c>
      <c r="F83" s="29" t="s">
        <v>776</v>
      </c>
      <c r="G83" s="29">
        <v>461.77</v>
      </c>
    </row>
    <row r="84" spans="2:7" ht="21" customHeight="1">
      <c r="B84" s="29">
        <v>1.1000000000000001</v>
      </c>
      <c r="C84" s="29" t="s">
        <v>778</v>
      </c>
      <c r="D84" s="30" t="s">
        <v>779</v>
      </c>
      <c r="E84" s="29">
        <v>999</v>
      </c>
      <c r="F84" s="29" t="s">
        <v>778</v>
      </c>
      <c r="G84" s="29">
        <v>1098.9000000000001</v>
      </c>
    </row>
    <row r="85" spans="2:7" ht="21" customHeight="1">
      <c r="B85" s="29">
        <v>0.5</v>
      </c>
      <c r="C85" s="29" t="s">
        <v>778</v>
      </c>
      <c r="D85" s="30" t="s">
        <v>755</v>
      </c>
      <c r="E85" s="29">
        <v>651</v>
      </c>
      <c r="F85" s="29" t="s">
        <v>778</v>
      </c>
      <c r="G85" s="29">
        <v>325.5</v>
      </c>
    </row>
    <row r="86" spans="2:7" ht="21" customHeight="1">
      <c r="B86" s="29">
        <v>1.1000000000000001</v>
      </c>
      <c r="C86" s="29" t="s">
        <v>778</v>
      </c>
      <c r="D86" s="30" t="s">
        <v>756</v>
      </c>
      <c r="E86" s="29">
        <v>534</v>
      </c>
      <c r="F86" s="29" t="s">
        <v>778</v>
      </c>
      <c r="G86" s="29">
        <v>587.4</v>
      </c>
    </row>
    <row r="87" spans="2:7" ht="21" customHeight="1">
      <c r="B87" s="29"/>
      <c r="C87" s="29" t="s">
        <v>757</v>
      </c>
      <c r="D87" s="30" t="s">
        <v>781</v>
      </c>
      <c r="E87" s="29" t="s">
        <v>759</v>
      </c>
      <c r="F87" s="29" t="s">
        <v>757</v>
      </c>
      <c r="G87" s="29">
        <v>5</v>
      </c>
    </row>
    <row r="88" spans="2:7" ht="21" customHeight="1">
      <c r="B88" s="29"/>
      <c r="C88" s="29"/>
      <c r="D88" s="30"/>
      <c r="E88" s="29"/>
      <c r="F88" s="29"/>
      <c r="G88" s="29" t="s">
        <v>751</v>
      </c>
    </row>
    <row r="89" spans="2:7" ht="21" customHeight="1">
      <c r="B89" s="29"/>
      <c r="C89" s="29"/>
      <c r="D89" s="30" t="s">
        <v>760</v>
      </c>
      <c r="E89" s="29"/>
      <c r="F89" s="29"/>
      <c r="G89" s="29">
        <v>2478.5700000000002</v>
      </c>
    </row>
    <row r="90" spans="2:7" ht="21" customHeight="1">
      <c r="B90" s="29"/>
      <c r="C90" s="29"/>
      <c r="D90" s="30"/>
      <c r="E90" s="29"/>
      <c r="F90" s="29"/>
      <c r="G90" s="29" t="s">
        <v>751</v>
      </c>
    </row>
    <row r="91" spans="2:7" ht="21" customHeight="1">
      <c r="B91" s="29"/>
      <c r="C91" s="29"/>
      <c r="D91" s="30" t="s">
        <v>761</v>
      </c>
      <c r="E91" s="29"/>
      <c r="F91" s="29"/>
      <c r="G91" s="29">
        <v>247.86</v>
      </c>
    </row>
    <row r="92" spans="2:7" ht="21" customHeight="1">
      <c r="B92" s="29"/>
      <c r="C92" s="29"/>
      <c r="D92" s="30"/>
      <c r="E92" s="29"/>
      <c r="F92" s="29"/>
      <c r="G92" s="29"/>
    </row>
    <row r="93" spans="2:7" ht="21" customHeight="1">
      <c r="B93" s="29">
        <v>32.1</v>
      </c>
      <c r="C93" s="29" t="s">
        <v>748</v>
      </c>
      <c r="D93" s="30" t="s">
        <v>903</v>
      </c>
      <c r="E93" s="29"/>
      <c r="F93" s="29"/>
      <c r="G93" s="29"/>
    </row>
    <row r="94" spans="2:7" ht="21" customHeight="1">
      <c r="B94" s="29"/>
      <c r="C94" s="29"/>
      <c r="D94" s="30" t="s">
        <v>904</v>
      </c>
      <c r="E94" s="29"/>
      <c r="F94" s="29"/>
      <c r="G94" s="29"/>
    </row>
    <row r="95" spans="2:7" ht="21" customHeight="1">
      <c r="B95" s="29"/>
      <c r="C95" s="29"/>
      <c r="D95" s="30" t="s">
        <v>905</v>
      </c>
      <c r="E95" s="29"/>
      <c r="F95" s="29"/>
      <c r="G95" s="29"/>
    </row>
    <row r="96" spans="2:7" ht="21" customHeight="1">
      <c r="B96" s="29"/>
      <c r="C96" s="29"/>
      <c r="D96" s="30" t="s">
        <v>906</v>
      </c>
      <c r="E96" s="29"/>
      <c r="F96" s="29"/>
      <c r="G96" s="29"/>
    </row>
    <row r="97" spans="2:7" ht="21" customHeight="1">
      <c r="B97" s="29"/>
      <c r="C97" s="29"/>
      <c r="D97" s="30" t="s">
        <v>907</v>
      </c>
      <c r="E97" s="29"/>
      <c r="F97" s="29"/>
      <c r="G97" s="29"/>
    </row>
    <row r="98" spans="2:7" ht="21" customHeight="1">
      <c r="B98" s="29"/>
      <c r="C98" s="29"/>
      <c r="D98" s="30" t="s">
        <v>751</v>
      </c>
      <c r="E98" s="29"/>
      <c r="F98" s="29"/>
      <c r="G98" s="29"/>
    </row>
    <row r="99" spans="2:7" ht="21" customHeight="1">
      <c r="B99" s="29">
        <v>190</v>
      </c>
      <c r="C99" s="29" t="s">
        <v>0</v>
      </c>
      <c r="D99" s="30" t="s">
        <v>908</v>
      </c>
      <c r="E99" s="29">
        <v>16106</v>
      </c>
      <c r="F99" s="29" t="s">
        <v>909</v>
      </c>
      <c r="G99" s="29">
        <v>3060.14</v>
      </c>
    </row>
    <row r="100" spans="2:7" ht="21" customHeight="1">
      <c r="B100" s="29">
        <v>0.12</v>
      </c>
      <c r="C100" s="29" t="s">
        <v>776</v>
      </c>
      <c r="D100" s="30" t="s">
        <v>792</v>
      </c>
      <c r="E100" s="29">
        <v>4458.05</v>
      </c>
      <c r="F100" s="29" t="s">
        <v>776</v>
      </c>
      <c r="G100" s="29">
        <v>534.97</v>
      </c>
    </row>
    <row r="101" spans="2:7" ht="21" customHeight="1">
      <c r="B101" s="29">
        <v>10</v>
      </c>
      <c r="C101" s="29" t="s">
        <v>790</v>
      </c>
      <c r="D101" s="30" t="s">
        <v>910</v>
      </c>
      <c r="E101" s="29">
        <v>314.16000000000003</v>
      </c>
      <c r="F101" s="29" t="s">
        <v>790</v>
      </c>
      <c r="G101" s="29">
        <v>3141.6</v>
      </c>
    </row>
    <row r="102" spans="2:7" ht="21" customHeight="1">
      <c r="B102" s="29">
        <v>1.54</v>
      </c>
      <c r="C102" s="29" t="s">
        <v>11</v>
      </c>
      <c r="D102" s="30" t="s">
        <v>911</v>
      </c>
      <c r="E102" s="29">
        <v>42.7</v>
      </c>
      <c r="F102" s="29" t="s">
        <v>11</v>
      </c>
      <c r="G102" s="29">
        <v>65.760000000000005</v>
      </c>
    </row>
    <row r="103" spans="2:7" ht="21" customHeight="1">
      <c r="B103" s="29">
        <v>1.1000000000000001</v>
      </c>
      <c r="C103" s="29" t="s">
        <v>753</v>
      </c>
      <c r="D103" s="30" t="s">
        <v>779</v>
      </c>
      <c r="E103" s="29">
        <v>999</v>
      </c>
      <c r="F103" s="29" t="s">
        <v>753</v>
      </c>
      <c r="G103" s="29">
        <v>1098.9000000000001</v>
      </c>
    </row>
    <row r="104" spans="2:7" ht="21" customHeight="1">
      <c r="B104" s="29">
        <v>2.1</v>
      </c>
      <c r="C104" s="29" t="s">
        <v>753</v>
      </c>
      <c r="D104" s="30" t="s">
        <v>780</v>
      </c>
      <c r="E104" s="29">
        <v>932</v>
      </c>
      <c r="F104" s="29" t="s">
        <v>753</v>
      </c>
      <c r="G104" s="29">
        <v>1957.2</v>
      </c>
    </row>
    <row r="105" spans="2:7" ht="21" customHeight="1">
      <c r="B105" s="29">
        <v>2.2000000000000002</v>
      </c>
      <c r="C105" s="29" t="s">
        <v>753</v>
      </c>
      <c r="D105" s="30" t="s">
        <v>755</v>
      </c>
      <c r="E105" s="29">
        <v>651</v>
      </c>
      <c r="F105" s="29" t="s">
        <v>753</v>
      </c>
      <c r="G105" s="29">
        <v>1432.2</v>
      </c>
    </row>
    <row r="106" spans="2:7" ht="21" customHeight="1">
      <c r="B106" s="29">
        <v>1.1000000000000001</v>
      </c>
      <c r="C106" s="29" t="s">
        <v>753</v>
      </c>
      <c r="D106" s="30" t="s">
        <v>756</v>
      </c>
      <c r="E106" s="29">
        <v>534</v>
      </c>
      <c r="F106" s="29" t="s">
        <v>753</v>
      </c>
      <c r="G106" s="29">
        <v>587.4</v>
      </c>
    </row>
    <row r="107" spans="2:7" ht="21" customHeight="1">
      <c r="B107" s="29"/>
      <c r="C107" s="29" t="s">
        <v>757</v>
      </c>
      <c r="D107" s="30" t="s">
        <v>781</v>
      </c>
      <c r="E107" s="29"/>
      <c r="F107" s="29" t="s">
        <v>757</v>
      </c>
      <c r="G107" s="29">
        <v>0</v>
      </c>
    </row>
    <row r="108" spans="2:7" ht="21" customHeight="1">
      <c r="B108" s="29"/>
      <c r="C108" s="29"/>
      <c r="D108" s="30"/>
      <c r="E108" s="29"/>
      <c r="F108" s="29"/>
      <c r="G108" s="29" t="s">
        <v>751</v>
      </c>
    </row>
    <row r="109" spans="2:7" ht="21" customHeight="1">
      <c r="B109" s="29"/>
      <c r="C109" s="29"/>
      <c r="D109" s="30" t="s">
        <v>760</v>
      </c>
      <c r="E109" s="29"/>
      <c r="F109" s="29"/>
      <c r="G109" s="29">
        <v>11878.17</v>
      </c>
    </row>
    <row r="110" spans="2:7" ht="21" customHeight="1">
      <c r="B110" s="29"/>
      <c r="C110" s="29"/>
      <c r="D110" s="30"/>
      <c r="E110" s="29"/>
      <c r="F110" s="29"/>
      <c r="G110" s="29" t="s">
        <v>751</v>
      </c>
    </row>
    <row r="111" spans="2:7" ht="21" customHeight="1">
      <c r="B111" s="29"/>
      <c r="C111" s="29"/>
      <c r="D111" s="30" t="s">
        <v>761</v>
      </c>
      <c r="E111" s="29"/>
      <c r="F111" s="29"/>
      <c r="G111" s="29">
        <v>1187.82</v>
      </c>
    </row>
    <row r="112" spans="2:7" ht="21" customHeight="1">
      <c r="B112" s="29"/>
      <c r="C112" s="29"/>
      <c r="D112" s="30"/>
      <c r="E112" s="29"/>
      <c r="F112" s="29"/>
      <c r="G112" s="29" t="s">
        <v>771</v>
      </c>
    </row>
    <row r="113" spans="2:7" ht="21" customHeight="1">
      <c r="B113" s="29"/>
      <c r="C113" s="29" t="s">
        <v>1446</v>
      </c>
      <c r="D113" s="30" t="s">
        <v>1447</v>
      </c>
      <c r="E113" s="29"/>
      <c r="F113" s="29"/>
      <c r="G113" s="29"/>
    </row>
    <row r="114" spans="2:7" ht="21" customHeight="1">
      <c r="B114" s="29"/>
      <c r="C114" s="29"/>
      <c r="D114" s="30" t="s">
        <v>1448</v>
      </c>
      <c r="E114" s="29"/>
      <c r="F114" s="29"/>
      <c r="G114" s="29"/>
    </row>
    <row r="115" spans="2:7" ht="21" customHeight="1">
      <c r="B115" s="29"/>
      <c r="C115" s="29"/>
      <c r="D115" s="30" t="s">
        <v>751</v>
      </c>
      <c r="E115" s="29"/>
      <c r="F115" s="29"/>
      <c r="G115" s="29"/>
    </row>
    <row r="116" spans="2:7" ht="21" customHeight="1">
      <c r="B116" s="29">
        <v>0.04</v>
      </c>
      <c r="C116" s="29" t="s">
        <v>776</v>
      </c>
      <c r="D116" s="30" t="s">
        <v>1449</v>
      </c>
      <c r="E116" s="29">
        <v>4458.05</v>
      </c>
      <c r="F116" s="29" t="s">
        <v>776</v>
      </c>
      <c r="G116" s="29">
        <v>178.32</v>
      </c>
    </row>
    <row r="117" spans="2:7" ht="21" customHeight="1">
      <c r="B117" s="29">
        <v>2.2000000000000002</v>
      </c>
      <c r="C117" s="29" t="s">
        <v>753</v>
      </c>
      <c r="D117" s="30" t="s">
        <v>780</v>
      </c>
      <c r="E117" s="29">
        <v>932</v>
      </c>
      <c r="F117" s="29" t="s">
        <v>753</v>
      </c>
      <c r="G117" s="29">
        <v>2050.4</v>
      </c>
    </row>
    <row r="118" spans="2:7" ht="21" customHeight="1">
      <c r="B118" s="29">
        <v>0.5</v>
      </c>
      <c r="C118" s="29" t="s">
        <v>753</v>
      </c>
      <c r="D118" s="30" t="s">
        <v>755</v>
      </c>
      <c r="E118" s="29">
        <v>651</v>
      </c>
      <c r="F118" s="29" t="s">
        <v>753</v>
      </c>
      <c r="G118" s="29">
        <v>325.5</v>
      </c>
    </row>
    <row r="119" spans="2:7" ht="21" customHeight="1">
      <c r="B119" s="29">
        <v>1.1000000000000001</v>
      </c>
      <c r="C119" s="29" t="s">
        <v>753</v>
      </c>
      <c r="D119" s="30" t="s">
        <v>756</v>
      </c>
      <c r="E119" s="29">
        <v>534</v>
      </c>
      <c r="F119" s="29" t="s">
        <v>753</v>
      </c>
      <c r="G119" s="29">
        <v>587.4</v>
      </c>
    </row>
    <row r="120" spans="2:7" ht="21" customHeight="1">
      <c r="B120" s="29"/>
      <c r="C120" s="29" t="s">
        <v>757</v>
      </c>
      <c r="D120" s="30" t="s">
        <v>781</v>
      </c>
      <c r="E120" s="29"/>
      <c r="F120" s="29" t="s">
        <v>757</v>
      </c>
      <c r="G120" s="29">
        <v>0</v>
      </c>
    </row>
    <row r="121" spans="2:7" ht="21" customHeight="1">
      <c r="B121" s="29"/>
      <c r="C121" s="29"/>
      <c r="D121" s="30"/>
      <c r="E121" s="29"/>
      <c r="F121" s="29"/>
      <c r="G121" s="29" t="s">
        <v>751</v>
      </c>
    </row>
    <row r="122" spans="2:7" ht="21" customHeight="1">
      <c r="B122" s="29"/>
      <c r="C122" s="29"/>
      <c r="D122" s="30" t="s">
        <v>760</v>
      </c>
      <c r="E122" s="29"/>
      <c r="F122" s="29"/>
      <c r="G122" s="29">
        <v>3141.62</v>
      </c>
    </row>
    <row r="123" spans="2:7" ht="21" customHeight="1">
      <c r="B123" s="29"/>
      <c r="C123" s="29"/>
      <c r="D123" s="30"/>
      <c r="E123" s="29"/>
      <c r="F123" s="29"/>
      <c r="G123" s="29" t="s">
        <v>751</v>
      </c>
    </row>
    <row r="124" spans="2:7" ht="21" customHeight="1">
      <c r="B124" s="29"/>
      <c r="C124" s="29"/>
      <c r="D124" s="30" t="s">
        <v>761</v>
      </c>
      <c r="E124" s="29"/>
      <c r="F124" s="29"/>
      <c r="G124" s="29">
        <v>314.16000000000003</v>
      </c>
    </row>
    <row r="125" spans="2:7" ht="21" customHeight="1">
      <c r="B125" s="29"/>
      <c r="C125" s="29"/>
      <c r="D125" s="30"/>
      <c r="E125" s="29"/>
      <c r="F125" s="29"/>
      <c r="G125" s="29"/>
    </row>
    <row r="126" spans="2:7" ht="21" customHeight="1">
      <c r="B126" s="29">
        <v>29.5</v>
      </c>
      <c r="C126" s="29" t="s">
        <v>748</v>
      </c>
      <c r="D126" s="30" t="s">
        <v>796</v>
      </c>
      <c r="E126" s="29"/>
      <c r="F126" s="29"/>
      <c r="G126" s="29"/>
    </row>
    <row r="127" spans="2:7" ht="21" customHeight="1">
      <c r="B127" s="29"/>
      <c r="C127" s="29"/>
      <c r="D127" s="30" t="s">
        <v>797</v>
      </c>
      <c r="E127" s="29"/>
      <c r="F127" s="29"/>
      <c r="G127" s="29"/>
    </row>
    <row r="128" spans="2:7" ht="21" customHeight="1">
      <c r="B128" s="29"/>
      <c r="C128" s="29"/>
      <c r="D128" s="30" t="s">
        <v>798</v>
      </c>
      <c r="E128" s="29"/>
      <c r="F128" s="29"/>
      <c r="G128" s="29"/>
    </row>
    <row r="129" spans="2:7" ht="21" customHeight="1">
      <c r="B129" s="29"/>
      <c r="C129" s="29"/>
      <c r="D129" s="30" t="s">
        <v>751</v>
      </c>
      <c r="E129" s="29" t="s">
        <v>751</v>
      </c>
      <c r="F129" s="29"/>
      <c r="G129" s="29"/>
    </row>
    <row r="130" spans="2:7" ht="21" customHeight="1">
      <c r="B130" s="29">
        <v>10</v>
      </c>
      <c r="C130" s="29" t="s">
        <v>790</v>
      </c>
      <c r="D130" s="30" t="s">
        <v>1405</v>
      </c>
      <c r="E130" s="29">
        <v>377.86</v>
      </c>
      <c r="F130" s="29" t="s">
        <v>790</v>
      </c>
      <c r="G130" s="29">
        <v>3778.6</v>
      </c>
    </row>
    <row r="131" spans="2:7" ht="21" customHeight="1">
      <c r="B131" s="29">
        <v>0.21</v>
      </c>
      <c r="C131" s="29" t="s">
        <v>776</v>
      </c>
      <c r="D131" s="30" t="s">
        <v>792</v>
      </c>
      <c r="E131" s="29">
        <v>4458.05</v>
      </c>
      <c r="F131" s="29" t="s">
        <v>776</v>
      </c>
      <c r="G131" s="29">
        <v>936.19</v>
      </c>
    </row>
    <row r="132" spans="2:7" ht="21" customHeight="1">
      <c r="B132" s="29"/>
      <c r="C132" s="29"/>
      <c r="D132" s="30" t="s">
        <v>799</v>
      </c>
      <c r="E132" s="29" t="s">
        <v>759</v>
      </c>
      <c r="F132" s="29"/>
      <c r="G132" s="29" t="s">
        <v>759</v>
      </c>
    </row>
    <row r="133" spans="2:7" ht="21" customHeight="1">
      <c r="B133" s="29">
        <v>1.1000000000000001</v>
      </c>
      <c r="C133" s="29" t="s">
        <v>753</v>
      </c>
      <c r="D133" s="30" t="s">
        <v>779</v>
      </c>
      <c r="E133" s="29">
        <v>999</v>
      </c>
      <c r="F133" s="29" t="s">
        <v>753</v>
      </c>
      <c r="G133" s="29">
        <v>1098.9000000000001</v>
      </c>
    </row>
    <row r="134" spans="2:7" ht="21" customHeight="1">
      <c r="B134" s="29">
        <v>1.1000000000000001</v>
      </c>
      <c r="C134" s="29" t="s">
        <v>753</v>
      </c>
      <c r="D134" s="30" t="s">
        <v>780</v>
      </c>
      <c r="E134" s="29">
        <v>932</v>
      </c>
      <c r="F134" s="29" t="s">
        <v>753</v>
      </c>
      <c r="G134" s="29">
        <v>1025.2</v>
      </c>
    </row>
    <row r="135" spans="2:7" ht="21" customHeight="1">
      <c r="B135" s="29">
        <v>2.2000000000000002</v>
      </c>
      <c r="C135" s="29" t="s">
        <v>753</v>
      </c>
      <c r="D135" s="30" t="s">
        <v>755</v>
      </c>
      <c r="E135" s="29">
        <v>651</v>
      </c>
      <c r="F135" s="29" t="s">
        <v>753</v>
      </c>
      <c r="G135" s="29">
        <v>1432.2</v>
      </c>
    </row>
    <row r="136" spans="2:7" ht="21" customHeight="1">
      <c r="B136" s="29">
        <v>2.2000000000000002</v>
      </c>
      <c r="C136" s="29" t="s">
        <v>753</v>
      </c>
      <c r="D136" s="30" t="s">
        <v>756</v>
      </c>
      <c r="E136" s="29">
        <v>534</v>
      </c>
      <c r="F136" s="29" t="s">
        <v>753</v>
      </c>
      <c r="G136" s="29">
        <v>1174.8</v>
      </c>
    </row>
    <row r="137" spans="2:7" ht="21" customHeight="1">
      <c r="B137" s="29">
        <v>20</v>
      </c>
      <c r="C137" s="29" t="s">
        <v>11</v>
      </c>
      <c r="D137" s="30" t="s">
        <v>793</v>
      </c>
      <c r="E137" s="29">
        <v>6040</v>
      </c>
      <c r="F137" s="29" t="s">
        <v>794</v>
      </c>
      <c r="G137" s="29">
        <v>120.8</v>
      </c>
    </row>
    <row r="138" spans="2:7" ht="21" customHeight="1">
      <c r="B138" s="29">
        <v>2</v>
      </c>
      <c r="C138" s="29" t="s">
        <v>11</v>
      </c>
      <c r="D138" s="30" t="s">
        <v>800</v>
      </c>
      <c r="E138" s="29">
        <v>36.1</v>
      </c>
      <c r="F138" s="29" t="s">
        <v>11</v>
      </c>
      <c r="G138" s="29">
        <v>72.2</v>
      </c>
    </row>
    <row r="139" spans="2:7" ht="21" customHeight="1">
      <c r="B139" s="29">
        <v>1.6</v>
      </c>
      <c r="C139" s="29" t="s">
        <v>753</v>
      </c>
      <c r="D139" s="30" t="s">
        <v>780</v>
      </c>
      <c r="E139" s="29">
        <v>932</v>
      </c>
      <c r="F139" s="29" t="s">
        <v>753</v>
      </c>
      <c r="G139" s="29">
        <v>1491.2</v>
      </c>
    </row>
    <row r="140" spans="2:7" ht="21" customHeight="1">
      <c r="B140" s="29">
        <v>0.5</v>
      </c>
      <c r="C140" s="29" t="s">
        <v>753</v>
      </c>
      <c r="D140" s="30" t="s">
        <v>755</v>
      </c>
      <c r="E140" s="29">
        <v>651</v>
      </c>
      <c r="F140" s="29" t="s">
        <v>753</v>
      </c>
      <c r="G140" s="29">
        <v>325.5</v>
      </c>
    </row>
    <row r="141" spans="2:7" ht="21" customHeight="1">
      <c r="B141" s="29">
        <v>1.1000000000000001</v>
      </c>
      <c r="C141" s="29" t="s">
        <v>753</v>
      </c>
      <c r="D141" s="30" t="s">
        <v>756</v>
      </c>
      <c r="E141" s="29">
        <v>534</v>
      </c>
      <c r="F141" s="29" t="s">
        <v>753</v>
      </c>
      <c r="G141" s="29">
        <v>587.4</v>
      </c>
    </row>
    <row r="142" spans="2:7" ht="21" customHeight="1">
      <c r="B142" s="29"/>
      <c r="C142" s="29" t="s">
        <v>757</v>
      </c>
      <c r="D142" s="30" t="s">
        <v>781</v>
      </c>
      <c r="E142" s="29"/>
      <c r="F142" s="29" t="s">
        <v>757</v>
      </c>
      <c r="G142" s="29">
        <v>0</v>
      </c>
    </row>
    <row r="143" spans="2:7" ht="21" customHeight="1">
      <c r="B143" s="29"/>
      <c r="C143" s="29"/>
      <c r="D143" s="30"/>
      <c r="E143" s="29"/>
      <c r="F143" s="29"/>
      <c r="G143" s="29" t="s">
        <v>751</v>
      </c>
    </row>
    <row r="144" spans="2:7" ht="21" customHeight="1">
      <c r="B144" s="29"/>
      <c r="C144" s="29"/>
      <c r="D144" s="30" t="s">
        <v>760</v>
      </c>
      <c r="E144" s="29"/>
      <c r="F144" s="29"/>
      <c r="G144" s="29">
        <v>12042.99</v>
      </c>
    </row>
    <row r="145" spans="2:7" ht="21" customHeight="1">
      <c r="B145" s="29"/>
      <c r="C145" s="29"/>
      <c r="D145" s="30"/>
      <c r="E145" s="29"/>
      <c r="F145" s="29"/>
      <c r="G145" s="29" t="s">
        <v>751</v>
      </c>
    </row>
    <row r="146" spans="2:7" ht="21" customHeight="1">
      <c r="B146" s="29"/>
      <c r="C146" s="29"/>
      <c r="D146" s="30" t="s">
        <v>761</v>
      </c>
      <c r="E146" s="29"/>
      <c r="F146" s="29"/>
      <c r="G146" s="29">
        <v>1204.3</v>
      </c>
    </row>
    <row r="147" spans="2:7" ht="21" customHeight="1">
      <c r="B147" s="29"/>
      <c r="C147" s="29"/>
      <c r="D147" s="30"/>
      <c r="E147" s="29"/>
      <c r="F147" s="29"/>
      <c r="G147" s="29" t="s">
        <v>771</v>
      </c>
    </row>
    <row r="148" spans="2:7" ht="21" customHeight="1">
      <c r="B148" s="29">
        <v>29.4</v>
      </c>
      <c r="C148" s="29" t="s">
        <v>748</v>
      </c>
      <c r="D148" s="30" t="s">
        <v>801</v>
      </c>
      <c r="E148" s="29"/>
      <c r="F148" s="29"/>
      <c r="G148" s="29"/>
    </row>
    <row r="149" spans="2:7" ht="21" customHeight="1">
      <c r="B149" s="29"/>
      <c r="C149" s="29"/>
      <c r="D149" s="30" t="s">
        <v>802</v>
      </c>
      <c r="E149" s="29"/>
      <c r="F149" s="29"/>
      <c r="G149" s="29"/>
    </row>
    <row r="150" spans="2:7" ht="21" customHeight="1">
      <c r="B150" s="29"/>
      <c r="C150" s="29"/>
      <c r="D150" s="30" t="s">
        <v>751</v>
      </c>
      <c r="E150" s="29"/>
      <c r="F150" s="29"/>
      <c r="G150" s="29"/>
    </row>
    <row r="151" spans="2:7" ht="21" customHeight="1">
      <c r="B151" s="29">
        <v>1.86</v>
      </c>
      <c r="C151" s="29" t="s">
        <v>790</v>
      </c>
      <c r="D151" s="30" t="s">
        <v>803</v>
      </c>
      <c r="E151" s="29">
        <v>415</v>
      </c>
      <c r="F151" s="29" t="s">
        <v>790</v>
      </c>
      <c r="G151" s="29">
        <v>771.9</v>
      </c>
    </row>
    <row r="152" spans="2:7" ht="21" customHeight="1">
      <c r="B152" s="29">
        <v>0.4</v>
      </c>
      <c r="C152" s="29" t="s">
        <v>11</v>
      </c>
      <c r="D152" s="30" t="s">
        <v>804</v>
      </c>
      <c r="E152" s="29">
        <v>36.1</v>
      </c>
      <c r="F152" s="29" t="s">
        <v>11</v>
      </c>
      <c r="G152" s="29">
        <v>14.44</v>
      </c>
    </row>
    <row r="153" spans="2:7" ht="21" customHeight="1">
      <c r="B153" s="29">
        <v>0.02</v>
      </c>
      <c r="C153" s="29" t="s">
        <v>776</v>
      </c>
      <c r="D153" s="30" t="s">
        <v>805</v>
      </c>
      <c r="E153" s="29">
        <v>5907.65</v>
      </c>
      <c r="F153" s="29" t="s">
        <v>776</v>
      </c>
      <c r="G153" s="29">
        <v>118.15</v>
      </c>
    </row>
    <row r="154" spans="2:7" ht="21" customHeight="1">
      <c r="B154" s="29">
        <v>1</v>
      </c>
      <c r="C154" s="29" t="s">
        <v>753</v>
      </c>
      <c r="D154" s="30" t="s">
        <v>779</v>
      </c>
      <c r="E154" s="29">
        <v>999</v>
      </c>
      <c r="F154" s="29" t="s">
        <v>753</v>
      </c>
      <c r="G154" s="29">
        <v>999</v>
      </c>
    </row>
    <row r="155" spans="2:7" ht="21" customHeight="1">
      <c r="B155" s="29">
        <v>1</v>
      </c>
      <c r="C155" s="29" t="s">
        <v>753</v>
      </c>
      <c r="D155" s="30" t="s">
        <v>806</v>
      </c>
      <c r="E155" s="29">
        <v>651</v>
      </c>
      <c r="F155" s="29" t="s">
        <v>753</v>
      </c>
      <c r="G155" s="29">
        <v>651</v>
      </c>
    </row>
    <row r="156" spans="2:7" ht="21" customHeight="1">
      <c r="B156" s="29"/>
      <c r="C156" s="29" t="s">
        <v>757</v>
      </c>
      <c r="D156" s="30" t="s">
        <v>781</v>
      </c>
      <c r="E156" s="29"/>
      <c r="F156" s="29" t="s">
        <v>757</v>
      </c>
      <c r="G156" s="29"/>
    </row>
    <row r="157" spans="2:7" ht="21" customHeight="1">
      <c r="B157" s="29"/>
      <c r="C157" s="29"/>
      <c r="D157" s="30"/>
      <c r="E157" s="29"/>
      <c r="F157" s="29"/>
      <c r="G157" s="29" t="s">
        <v>751</v>
      </c>
    </row>
    <row r="158" spans="2:7" ht="21" customHeight="1">
      <c r="B158" s="29"/>
      <c r="C158" s="29"/>
      <c r="D158" s="30" t="s">
        <v>807</v>
      </c>
      <c r="E158" s="29"/>
      <c r="F158" s="29"/>
      <c r="G158" s="29">
        <v>2554.4899999999998</v>
      </c>
    </row>
    <row r="159" spans="2:7" ht="21" customHeight="1">
      <c r="B159" s="29"/>
      <c r="C159" s="29"/>
      <c r="D159" s="30"/>
      <c r="E159" s="29"/>
      <c r="F159" s="29"/>
      <c r="G159" s="29" t="s">
        <v>751</v>
      </c>
    </row>
    <row r="160" spans="2:7" ht="21" customHeight="1">
      <c r="B160" s="29"/>
      <c r="C160" s="29"/>
      <c r="D160" s="30" t="s">
        <v>761</v>
      </c>
      <c r="E160" s="29"/>
      <c r="F160" s="29"/>
      <c r="G160" s="29">
        <v>1373.38</v>
      </c>
    </row>
    <row r="161" spans="2:7" ht="21" customHeight="1">
      <c r="B161" s="29"/>
      <c r="C161" s="29"/>
      <c r="D161" s="30"/>
      <c r="E161" s="29"/>
      <c r="F161" s="29"/>
      <c r="G161" s="29"/>
    </row>
    <row r="162" spans="2:7" ht="21" customHeight="1">
      <c r="B162" s="29"/>
      <c r="C162" s="29"/>
      <c r="D162" s="30" t="s">
        <v>789</v>
      </c>
      <c r="E162" s="29"/>
      <c r="F162" s="29" t="s">
        <v>1233</v>
      </c>
      <c r="G162" s="29"/>
    </row>
    <row r="163" spans="2:7" ht="21" customHeight="1">
      <c r="B163" s="29"/>
      <c r="C163" s="29"/>
      <c r="D163" s="30"/>
      <c r="E163" s="29"/>
      <c r="F163" s="29"/>
      <c r="G163" s="29"/>
    </row>
    <row r="164" spans="2:7" ht="21" customHeight="1">
      <c r="B164" s="29"/>
      <c r="C164" s="29"/>
      <c r="D164" s="30"/>
      <c r="E164" s="29"/>
      <c r="F164" s="29"/>
      <c r="G164" s="29"/>
    </row>
    <row r="165" spans="2:7" ht="21" customHeight="1">
      <c r="B165" s="29">
        <v>10</v>
      </c>
      <c r="C165" s="29" t="s">
        <v>790</v>
      </c>
      <c r="D165" s="30" t="s">
        <v>791</v>
      </c>
      <c r="E165" s="29">
        <v>421.3</v>
      </c>
      <c r="F165" s="29" t="s">
        <v>790</v>
      </c>
      <c r="G165" s="29">
        <v>4213</v>
      </c>
    </row>
    <row r="166" spans="2:7" ht="21" customHeight="1">
      <c r="B166" s="29">
        <v>0.21</v>
      </c>
      <c r="C166" s="29" t="s">
        <v>776</v>
      </c>
      <c r="D166" s="30" t="s">
        <v>792</v>
      </c>
      <c r="E166" s="29">
        <v>4458.05</v>
      </c>
      <c r="F166" s="29" t="s">
        <v>776</v>
      </c>
      <c r="G166" s="29">
        <v>936.19</v>
      </c>
    </row>
    <row r="167" spans="2:7" ht="21" customHeight="1">
      <c r="B167" s="29">
        <v>1.1000000000000001</v>
      </c>
      <c r="C167" s="29" t="s">
        <v>753</v>
      </c>
      <c r="D167" s="30" t="s">
        <v>779</v>
      </c>
      <c r="E167" s="29">
        <v>999</v>
      </c>
      <c r="F167" s="29" t="s">
        <v>753</v>
      </c>
      <c r="G167" s="29">
        <v>1098.9000000000001</v>
      </c>
    </row>
    <row r="168" spans="2:7" ht="21" customHeight="1">
      <c r="B168" s="29">
        <v>1.1000000000000001</v>
      </c>
      <c r="C168" s="29" t="s">
        <v>753</v>
      </c>
      <c r="D168" s="30" t="s">
        <v>780</v>
      </c>
      <c r="E168" s="29">
        <v>932</v>
      </c>
      <c r="F168" s="29" t="s">
        <v>753</v>
      </c>
      <c r="G168" s="29">
        <v>1025.2</v>
      </c>
    </row>
    <row r="169" spans="2:7" ht="21" customHeight="1">
      <c r="B169" s="29">
        <v>2.2000000000000002</v>
      </c>
      <c r="C169" s="29" t="s">
        <v>753</v>
      </c>
      <c r="D169" s="30" t="s">
        <v>755</v>
      </c>
      <c r="E169" s="29">
        <v>651</v>
      </c>
      <c r="F169" s="29" t="s">
        <v>753</v>
      </c>
      <c r="G169" s="29">
        <v>1432.2</v>
      </c>
    </row>
    <row r="170" spans="2:7" ht="21" customHeight="1">
      <c r="B170" s="29">
        <v>2.2000000000000002</v>
      </c>
      <c r="C170" s="29" t="s">
        <v>753</v>
      </c>
      <c r="D170" s="30" t="s">
        <v>756</v>
      </c>
      <c r="E170" s="29">
        <v>534</v>
      </c>
      <c r="F170" s="29" t="s">
        <v>753</v>
      </c>
      <c r="G170" s="29">
        <v>1174.8</v>
      </c>
    </row>
    <row r="171" spans="2:7" ht="21" customHeight="1">
      <c r="B171" s="29">
        <v>20</v>
      </c>
      <c r="C171" s="29" t="s">
        <v>11</v>
      </c>
      <c r="D171" s="30" t="s">
        <v>793</v>
      </c>
      <c r="E171" s="29">
        <v>6040</v>
      </c>
      <c r="F171" s="29" t="s">
        <v>794</v>
      </c>
      <c r="G171" s="29">
        <v>120.8</v>
      </c>
    </row>
    <row r="172" spans="2:7" ht="21" customHeight="1">
      <c r="B172" s="29">
        <v>2</v>
      </c>
      <c r="C172" s="29" t="s">
        <v>11</v>
      </c>
      <c r="D172" s="30" t="s">
        <v>795</v>
      </c>
      <c r="E172" s="29">
        <v>36.1</v>
      </c>
      <c r="F172" s="29" t="s">
        <v>11</v>
      </c>
      <c r="G172" s="29">
        <v>72.2</v>
      </c>
    </row>
    <row r="173" spans="2:7" ht="21" customHeight="1">
      <c r="B173" s="29">
        <v>1.6</v>
      </c>
      <c r="C173" s="29" t="s">
        <v>753</v>
      </c>
      <c r="D173" s="30" t="s">
        <v>780</v>
      </c>
      <c r="E173" s="29">
        <v>932</v>
      </c>
      <c r="F173" s="29" t="s">
        <v>753</v>
      </c>
      <c r="G173" s="29">
        <v>1491.2</v>
      </c>
    </row>
    <row r="174" spans="2:7" ht="21" customHeight="1">
      <c r="B174" s="29">
        <v>0.5</v>
      </c>
      <c r="C174" s="29" t="s">
        <v>753</v>
      </c>
      <c r="D174" s="30" t="s">
        <v>755</v>
      </c>
      <c r="E174" s="29">
        <v>651</v>
      </c>
      <c r="F174" s="29" t="s">
        <v>753</v>
      </c>
      <c r="G174" s="29">
        <v>325.5</v>
      </c>
    </row>
    <row r="175" spans="2:7" ht="21" customHeight="1">
      <c r="B175" s="29">
        <v>1.1000000000000001</v>
      </c>
      <c r="C175" s="29" t="s">
        <v>753</v>
      </c>
      <c r="D175" s="30" t="s">
        <v>756</v>
      </c>
      <c r="E175" s="29">
        <v>534</v>
      </c>
      <c r="F175" s="29" t="s">
        <v>753</v>
      </c>
      <c r="G175" s="29">
        <v>587.4</v>
      </c>
    </row>
    <row r="176" spans="2:7" ht="21" customHeight="1">
      <c r="B176" s="29"/>
      <c r="C176" s="29" t="s">
        <v>757</v>
      </c>
      <c r="D176" s="30" t="s">
        <v>781</v>
      </c>
      <c r="E176" s="29"/>
      <c r="F176" s="29" t="s">
        <v>757</v>
      </c>
      <c r="G176" s="29">
        <v>0</v>
      </c>
    </row>
    <row r="177" spans="2:7" ht="21" customHeight="1">
      <c r="B177" s="29">
        <v>465</v>
      </c>
      <c r="C177" s="29"/>
      <c r="D177" s="30"/>
      <c r="E177" s="29"/>
      <c r="F177" s="29"/>
      <c r="G177" s="29"/>
    </row>
    <row r="178" spans="2:7" ht="21" customHeight="1">
      <c r="B178" s="29"/>
      <c r="C178" s="29"/>
      <c r="D178" s="30" t="s">
        <v>760</v>
      </c>
      <c r="E178" s="29"/>
      <c r="F178" s="29"/>
      <c r="G178" s="29">
        <v>12477.39</v>
      </c>
    </row>
    <row r="179" spans="2:7" ht="21" customHeight="1">
      <c r="B179" s="29"/>
      <c r="C179" s="29"/>
      <c r="D179" s="30"/>
      <c r="E179" s="29"/>
      <c r="F179" s="29"/>
      <c r="G179" s="29" t="s">
        <v>751</v>
      </c>
    </row>
    <row r="180" spans="2:7" ht="21" customHeight="1">
      <c r="B180" s="29"/>
      <c r="C180" s="29"/>
      <c r="D180" s="30" t="s">
        <v>761</v>
      </c>
      <c r="E180" s="29"/>
      <c r="F180" s="29"/>
      <c r="G180" s="29">
        <v>1247.74</v>
      </c>
    </row>
    <row r="181" spans="2:7" ht="21" customHeight="1">
      <c r="B181" s="29"/>
      <c r="C181" s="29"/>
      <c r="D181" s="30"/>
      <c r="E181" s="29"/>
      <c r="F181" s="29"/>
      <c r="G181" s="29"/>
    </row>
    <row r="182" spans="2:7" ht="21" customHeight="1">
      <c r="B182" s="29"/>
      <c r="C182" s="29"/>
      <c r="D182" s="30" t="s">
        <v>808</v>
      </c>
      <c r="E182" s="29"/>
      <c r="F182" s="29"/>
      <c r="G182" s="29"/>
    </row>
    <row r="183" spans="2:7" ht="21" customHeight="1">
      <c r="B183" s="29"/>
      <c r="C183" s="29"/>
      <c r="D183" s="30"/>
      <c r="E183" s="29"/>
      <c r="F183" s="29"/>
      <c r="G183" s="29"/>
    </row>
    <row r="184" spans="2:7" ht="21" customHeight="1">
      <c r="B184" s="29"/>
      <c r="C184" s="29"/>
      <c r="D184" s="30"/>
      <c r="E184" s="29"/>
      <c r="F184" s="29"/>
      <c r="G184" s="29"/>
    </row>
    <row r="185" spans="2:7" ht="21" customHeight="1">
      <c r="B185" s="29">
        <v>10</v>
      </c>
      <c r="C185" s="29" t="s">
        <v>790</v>
      </c>
      <c r="D185" s="30" t="s">
        <v>809</v>
      </c>
      <c r="E185" s="29">
        <v>653</v>
      </c>
      <c r="F185" s="29" t="s">
        <v>790</v>
      </c>
      <c r="G185" s="29">
        <v>6530</v>
      </c>
    </row>
    <row r="186" spans="2:7" ht="21" customHeight="1">
      <c r="B186" s="29">
        <v>0.21</v>
      </c>
      <c r="C186" s="29" t="s">
        <v>776</v>
      </c>
      <c r="D186" s="30" t="s">
        <v>792</v>
      </c>
      <c r="E186" s="29">
        <v>4458.05</v>
      </c>
      <c r="F186" s="29" t="s">
        <v>776</v>
      </c>
      <c r="G186" s="29">
        <v>936.19</v>
      </c>
    </row>
    <row r="187" spans="2:7" ht="21" customHeight="1">
      <c r="B187" s="29">
        <v>1.1000000000000001</v>
      </c>
      <c r="C187" s="29" t="s">
        <v>753</v>
      </c>
      <c r="D187" s="30" t="s">
        <v>779</v>
      </c>
      <c r="E187" s="29">
        <v>999</v>
      </c>
      <c r="F187" s="29" t="s">
        <v>753</v>
      </c>
      <c r="G187" s="29">
        <v>1098.9000000000001</v>
      </c>
    </row>
    <row r="188" spans="2:7" ht="21" customHeight="1">
      <c r="B188" s="29">
        <v>1.1000000000000001</v>
      </c>
      <c r="C188" s="29" t="s">
        <v>753</v>
      </c>
      <c r="D188" s="30" t="s">
        <v>780</v>
      </c>
      <c r="E188" s="29">
        <v>932</v>
      </c>
      <c r="F188" s="29" t="s">
        <v>753</v>
      </c>
      <c r="G188" s="29">
        <v>1025.2</v>
      </c>
    </row>
    <row r="189" spans="2:7" ht="21" customHeight="1">
      <c r="B189" s="29">
        <v>2.2000000000000002</v>
      </c>
      <c r="C189" s="29" t="s">
        <v>753</v>
      </c>
      <c r="D189" s="30" t="s">
        <v>755</v>
      </c>
      <c r="E189" s="29">
        <v>651</v>
      </c>
      <c r="F189" s="29" t="s">
        <v>753</v>
      </c>
      <c r="G189" s="29">
        <v>1432.2</v>
      </c>
    </row>
    <row r="190" spans="2:7" ht="21" customHeight="1">
      <c r="B190" s="29">
        <v>2.2000000000000002</v>
      </c>
      <c r="C190" s="29" t="s">
        <v>753</v>
      </c>
      <c r="D190" s="30" t="s">
        <v>756</v>
      </c>
      <c r="E190" s="29">
        <v>534</v>
      </c>
      <c r="F190" s="29" t="s">
        <v>753</v>
      </c>
      <c r="G190" s="29">
        <v>1174.8</v>
      </c>
    </row>
    <row r="191" spans="2:7" ht="21" customHeight="1">
      <c r="B191" s="29">
        <v>20</v>
      </c>
      <c r="C191" s="29" t="s">
        <v>11</v>
      </c>
      <c r="D191" s="30" t="s">
        <v>793</v>
      </c>
      <c r="E191" s="29">
        <v>6040</v>
      </c>
      <c r="F191" s="29" t="s">
        <v>794</v>
      </c>
      <c r="G191" s="29">
        <v>120.8</v>
      </c>
    </row>
    <row r="192" spans="2:7" ht="21" customHeight="1">
      <c r="B192" s="29">
        <v>2</v>
      </c>
      <c r="C192" s="29" t="s">
        <v>11</v>
      </c>
      <c r="D192" s="30" t="s">
        <v>810</v>
      </c>
      <c r="E192" s="29">
        <v>24.93</v>
      </c>
      <c r="F192" s="29" t="s">
        <v>11</v>
      </c>
      <c r="G192" s="29">
        <v>49.86</v>
      </c>
    </row>
    <row r="193" spans="2:7" ht="21" customHeight="1">
      <c r="B193" s="29">
        <v>1.6</v>
      </c>
      <c r="C193" s="29" t="s">
        <v>753</v>
      </c>
      <c r="D193" s="30" t="s">
        <v>780</v>
      </c>
      <c r="E193" s="29">
        <v>932</v>
      </c>
      <c r="F193" s="29" t="s">
        <v>753</v>
      </c>
      <c r="G193" s="29">
        <v>1491.2</v>
      </c>
    </row>
    <row r="194" spans="2:7" ht="21" customHeight="1">
      <c r="B194" s="29">
        <v>0.5</v>
      </c>
      <c r="C194" s="29" t="s">
        <v>753</v>
      </c>
      <c r="D194" s="30" t="s">
        <v>755</v>
      </c>
      <c r="E194" s="29">
        <v>651</v>
      </c>
      <c r="F194" s="29" t="s">
        <v>753</v>
      </c>
      <c r="G194" s="29">
        <v>325.5</v>
      </c>
    </row>
    <row r="195" spans="2:7" ht="21" customHeight="1">
      <c r="B195" s="29">
        <v>1.1000000000000001</v>
      </c>
      <c r="C195" s="29" t="s">
        <v>753</v>
      </c>
      <c r="D195" s="30" t="s">
        <v>756</v>
      </c>
      <c r="E195" s="29">
        <v>534</v>
      </c>
      <c r="F195" s="29" t="s">
        <v>753</v>
      </c>
      <c r="G195" s="29">
        <v>587.4</v>
      </c>
    </row>
    <row r="196" spans="2:7" ht="21" customHeight="1">
      <c r="B196" s="29"/>
      <c r="C196" s="29" t="s">
        <v>757</v>
      </c>
      <c r="D196" s="30" t="s">
        <v>781</v>
      </c>
      <c r="E196" s="29"/>
      <c r="F196" s="29" t="s">
        <v>757</v>
      </c>
      <c r="G196" s="29">
        <v>4.5999999999999996</v>
      </c>
    </row>
    <row r="197" spans="2:7" ht="21" customHeight="1">
      <c r="B197" s="29"/>
      <c r="C197" s="29"/>
      <c r="D197" s="30"/>
      <c r="E197" s="29"/>
      <c r="F197" s="29"/>
      <c r="G197" s="29" t="s">
        <v>751</v>
      </c>
    </row>
    <row r="198" spans="2:7" ht="21" customHeight="1">
      <c r="B198" s="29"/>
      <c r="C198" s="29"/>
      <c r="D198" s="30" t="s">
        <v>760</v>
      </c>
      <c r="E198" s="29"/>
      <c r="F198" s="29"/>
      <c r="G198" s="29">
        <v>14776.65</v>
      </c>
    </row>
    <row r="199" spans="2:7" ht="21" customHeight="1">
      <c r="B199" s="29"/>
      <c r="C199" s="29"/>
      <c r="D199" s="30"/>
      <c r="E199" s="29"/>
      <c r="F199" s="29"/>
      <c r="G199" s="29" t="s">
        <v>751</v>
      </c>
    </row>
    <row r="200" spans="2:7" ht="21" customHeight="1">
      <c r="B200" s="29"/>
      <c r="C200" s="29"/>
      <c r="D200" s="30" t="s">
        <v>761</v>
      </c>
      <c r="E200" s="29"/>
      <c r="F200" s="29"/>
      <c r="G200" s="29">
        <v>1477.67</v>
      </c>
    </row>
    <row r="201" spans="2:7" ht="21" customHeight="1">
      <c r="B201" s="29"/>
      <c r="C201" s="29"/>
      <c r="D201" s="30"/>
      <c r="E201" s="29"/>
      <c r="F201" s="29"/>
      <c r="G201" s="29"/>
    </row>
    <row r="202" spans="2:7" ht="21" customHeight="1">
      <c r="B202" s="29" t="s">
        <v>1409</v>
      </c>
      <c r="C202" s="29"/>
      <c r="D202" s="30" t="s">
        <v>1410</v>
      </c>
      <c r="E202" s="29"/>
      <c r="F202" s="29"/>
      <c r="G202" s="29"/>
    </row>
    <row r="203" spans="2:7" ht="21" customHeight="1">
      <c r="B203" s="29"/>
      <c r="C203" s="29"/>
      <c r="D203" s="30"/>
      <c r="E203" s="29"/>
      <c r="F203" s="29"/>
      <c r="G203" s="29"/>
    </row>
    <row r="204" spans="2:7" ht="21" customHeight="1">
      <c r="B204" s="29">
        <v>10.5</v>
      </c>
      <c r="C204" s="29" t="s">
        <v>765</v>
      </c>
      <c r="D204" s="30" t="s">
        <v>1411</v>
      </c>
      <c r="E204" s="29">
        <v>318</v>
      </c>
      <c r="F204" s="29" t="s">
        <v>765</v>
      </c>
      <c r="G204" s="29">
        <v>3339</v>
      </c>
    </row>
    <row r="205" spans="2:7" ht="21" customHeight="1">
      <c r="B205" s="29"/>
      <c r="C205" s="29"/>
      <c r="D205" s="30"/>
      <c r="E205" s="29" t="s">
        <v>759</v>
      </c>
      <c r="F205" s="29"/>
      <c r="G205" s="29" t="s">
        <v>759</v>
      </c>
    </row>
    <row r="206" spans="2:7" ht="21" customHeight="1">
      <c r="B206" s="29">
        <v>0.22</v>
      </c>
      <c r="C206" s="29" t="s">
        <v>776</v>
      </c>
      <c r="D206" s="30" t="s">
        <v>792</v>
      </c>
      <c r="E206" s="29">
        <v>4458.05</v>
      </c>
      <c r="F206" s="29" t="s">
        <v>776</v>
      </c>
      <c r="G206" s="29">
        <v>980.77</v>
      </c>
    </row>
    <row r="207" spans="2:7" ht="21" customHeight="1">
      <c r="B207" s="29">
        <v>64</v>
      </c>
      <c r="C207" s="29" t="s">
        <v>11</v>
      </c>
      <c r="D207" s="30" t="s">
        <v>1412</v>
      </c>
      <c r="E207" s="29">
        <v>6040</v>
      </c>
      <c r="F207" s="29" t="s">
        <v>1413</v>
      </c>
      <c r="G207" s="29">
        <v>386.56</v>
      </c>
    </row>
    <row r="208" spans="2:7" ht="21" customHeight="1">
      <c r="B208" s="29">
        <v>4.5</v>
      </c>
      <c r="C208" s="29" t="s">
        <v>11</v>
      </c>
      <c r="D208" s="30" t="s">
        <v>1414</v>
      </c>
      <c r="E208" s="29">
        <v>24.93</v>
      </c>
      <c r="F208" s="29" t="s">
        <v>11</v>
      </c>
      <c r="G208" s="29">
        <v>112.19</v>
      </c>
    </row>
    <row r="209" spans="2:7" ht="21" customHeight="1">
      <c r="B209" s="29">
        <v>5.4</v>
      </c>
      <c r="C209" s="29" t="s">
        <v>753</v>
      </c>
      <c r="D209" s="30" t="s">
        <v>1415</v>
      </c>
      <c r="E209" s="29">
        <v>932</v>
      </c>
      <c r="F209" s="29" t="s">
        <v>753</v>
      </c>
      <c r="G209" s="29">
        <v>5032.8</v>
      </c>
    </row>
    <row r="210" spans="2:7" ht="21" customHeight="1">
      <c r="B210" s="29">
        <v>2.16</v>
      </c>
      <c r="C210" s="29" t="s">
        <v>753</v>
      </c>
      <c r="D210" s="30" t="s">
        <v>864</v>
      </c>
      <c r="E210" s="29">
        <v>651</v>
      </c>
      <c r="F210" s="29" t="s">
        <v>753</v>
      </c>
      <c r="G210" s="29">
        <v>1406.16</v>
      </c>
    </row>
    <row r="211" spans="2:7" ht="21" customHeight="1">
      <c r="B211" s="29">
        <v>6.5</v>
      </c>
      <c r="C211" s="29" t="s">
        <v>753</v>
      </c>
      <c r="D211" s="30" t="s">
        <v>1416</v>
      </c>
      <c r="E211" s="29">
        <v>534</v>
      </c>
      <c r="F211" s="29" t="s">
        <v>753</v>
      </c>
      <c r="G211" s="29">
        <v>3471</v>
      </c>
    </row>
    <row r="212" spans="2:7" ht="21" customHeight="1">
      <c r="B212" s="29"/>
      <c r="C212" s="29"/>
      <c r="D212" s="30"/>
      <c r="E212" s="29"/>
      <c r="F212" s="29" t="s">
        <v>753</v>
      </c>
      <c r="G212" s="29">
        <v>0</v>
      </c>
    </row>
    <row r="213" spans="2:7" ht="21" customHeight="1">
      <c r="B213" s="29"/>
      <c r="C213" s="29"/>
      <c r="D213" s="30"/>
      <c r="E213" s="29"/>
      <c r="F213" s="29"/>
      <c r="G213" s="29"/>
    </row>
    <row r="214" spans="2:7" ht="21" customHeight="1">
      <c r="B214" s="29"/>
      <c r="C214" s="29"/>
      <c r="D214" s="30" t="s">
        <v>760</v>
      </c>
      <c r="E214" s="29"/>
      <c r="F214" s="29"/>
      <c r="G214" s="29" t="s">
        <v>1417</v>
      </c>
    </row>
    <row r="215" spans="2:7" ht="21" customHeight="1">
      <c r="B215" s="29"/>
      <c r="C215" s="29"/>
      <c r="D215" s="30"/>
      <c r="E215" s="29"/>
      <c r="F215" s="29"/>
      <c r="G215" s="29">
        <v>14728.48</v>
      </c>
    </row>
    <row r="216" spans="2:7" ht="21" customHeight="1">
      <c r="B216" s="29"/>
      <c r="C216" s="29"/>
      <c r="D216" s="30"/>
      <c r="E216" s="29"/>
      <c r="F216" s="29"/>
      <c r="G216" s="29" t="s">
        <v>1418</v>
      </c>
    </row>
    <row r="217" spans="2:7" ht="21" customHeight="1">
      <c r="B217" s="29"/>
      <c r="C217" s="29"/>
      <c r="D217" s="30" t="s">
        <v>761</v>
      </c>
      <c r="E217" s="29"/>
      <c r="F217" s="29"/>
      <c r="G217" s="29">
        <v>1472.85</v>
      </c>
    </row>
    <row r="218" spans="2:7" ht="21" customHeight="1">
      <c r="B218" s="29"/>
      <c r="C218" s="29"/>
      <c r="D218" s="30"/>
      <c r="E218" s="29"/>
      <c r="F218" s="29"/>
      <c r="G218" s="29"/>
    </row>
    <row r="219" spans="2:7" ht="21" customHeight="1">
      <c r="B219" s="29"/>
      <c r="C219" s="29" t="s">
        <v>748</v>
      </c>
      <c r="D219" s="31" t="s">
        <v>919</v>
      </c>
      <c r="E219" s="29"/>
      <c r="F219" s="29"/>
      <c r="G219" s="29"/>
    </row>
    <row r="220" spans="2:7" ht="21" customHeight="1">
      <c r="B220" s="29"/>
      <c r="C220" s="29"/>
      <c r="D220" s="30" t="s">
        <v>751</v>
      </c>
      <c r="E220" s="29"/>
      <c r="F220" s="29"/>
      <c r="G220" s="29"/>
    </row>
    <row r="221" spans="2:7" ht="21" customHeight="1">
      <c r="B221" s="29">
        <v>0.05</v>
      </c>
      <c r="C221" s="29" t="s">
        <v>776</v>
      </c>
      <c r="D221" s="30" t="s">
        <v>920</v>
      </c>
      <c r="E221" s="29">
        <v>1348</v>
      </c>
      <c r="F221" s="29" t="s">
        <v>776</v>
      </c>
      <c r="G221" s="29">
        <v>67.400000000000006</v>
      </c>
    </row>
    <row r="222" spans="2:7" ht="21" customHeight="1">
      <c r="B222" s="29">
        <v>1.1000000000000001</v>
      </c>
      <c r="C222" s="29" t="s">
        <v>778</v>
      </c>
      <c r="D222" s="30" t="s">
        <v>780</v>
      </c>
      <c r="E222" s="29">
        <v>932</v>
      </c>
      <c r="F222" s="29" t="s">
        <v>778</v>
      </c>
      <c r="G222" s="29">
        <v>1025.2</v>
      </c>
    </row>
    <row r="223" spans="2:7" ht="21" customHeight="1">
      <c r="B223" s="29">
        <v>0.3</v>
      </c>
      <c r="C223" s="29" t="s">
        <v>778</v>
      </c>
      <c r="D223" s="30" t="s">
        <v>755</v>
      </c>
      <c r="E223" s="29">
        <v>651</v>
      </c>
      <c r="F223" s="29" t="s">
        <v>778</v>
      </c>
      <c r="G223" s="29">
        <v>195.3</v>
      </c>
    </row>
    <row r="224" spans="2:7" ht="21" customHeight="1">
      <c r="B224" s="29">
        <v>1.9</v>
      </c>
      <c r="C224" s="29" t="s">
        <v>778</v>
      </c>
      <c r="D224" s="30" t="s">
        <v>756</v>
      </c>
      <c r="E224" s="29">
        <v>534</v>
      </c>
      <c r="F224" s="29" t="s">
        <v>778</v>
      </c>
      <c r="G224" s="29">
        <v>1014.6</v>
      </c>
    </row>
    <row r="225" spans="2:9" ht="21" customHeight="1">
      <c r="B225" s="29"/>
      <c r="C225" s="29" t="s">
        <v>757</v>
      </c>
      <c r="D225" s="30" t="s">
        <v>921</v>
      </c>
      <c r="E225" s="29" t="s">
        <v>759</v>
      </c>
      <c r="F225" s="29" t="s">
        <v>757</v>
      </c>
      <c r="G225" s="29">
        <v>1.46</v>
      </c>
    </row>
    <row r="226" spans="2:9" ht="21" customHeight="1">
      <c r="B226" s="29"/>
      <c r="C226" s="29"/>
      <c r="D226" s="30"/>
      <c r="E226" s="29"/>
      <c r="F226" s="29"/>
      <c r="G226" s="29" t="s">
        <v>751</v>
      </c>
    </row>
    <row r="227" spans="2:9" ht="21" customHeight="1">
      <c r="B227" s="29"/>
      <c r="C227" s="29"/>
      <c r="D227" s="30" t="s">
        <v>922</v>
      </c>
      <c r="E227" s="29"/>
      <c r="F227" s="29"/>
      <c r="G227" s="29">
        <v>2303.96</v>
      </c>
    </row>
    <row r="228" spans="2:9" ht="21" customHeight="1">
      <c r="B228" s="29"/>
      <c r="C228" s="29"/>
      <c r="D228" s="30"/>
      <c r="E228" s="29"/>
      <c r="F228" s="29"/>
      <c r="G228" s="29" t="s">
        <v>751</v>
      </c>
    </row>
    <row r="229" spans="2:9" ht="21" customHeight="1">
      <c r="B229" s="29"/>
      <c r="C229" s="29"/>
      <c r="D229" s="30" t="s">
        <v>761</v>
      </c>
      <c r="E229" s="29"/>
      <c r="F229" s="29"/>
      <c r="G229" s="29">
        <v>23.04</v>
      </c>
    </row>
    <row r="230" spans="2:9" ht="21" customHeight="1">
      <c r="B230" s="29"/>
      <c r="C230" s="29"/>
      <c r="D230" s="30"/>
      <c r="E230" s="29"/>
      <c r="F230" s="29"/>
      <c r="G230" s="29" t="s">
        <v>771</v>
      </c>
    </row>
    <row r="231" spans="2:9" ht="21" customHeight="1">
      <c r="B231" s="29"/>
      <c r="C231" s="29" t="s">
        <v>748</v>
      </c>
      <c r="D231" s="30" t="s">
        <v>1323</v>
      </c>
      <c r="E231" s="29"/>
      <c r="F231" s="29"/>
      <c r="G231" s="29"/>
    </row>
    <row r="232" spans="2:9" ht="21" customHeight="1">
      <c r="B232" s="29"/>
      <c r="C232" s="29"/>
      <c r="D232" s="30" t="s">
        <v>749</v>
      </c>
      <c r="E232" s="29"/>
      <c r="F232" s="29"/>
      <c r="G232" s="29"/>
    </row>
    <row r="233" spans="2:9" ht="21" customHeight="1">
      <c r="B233" s="29"/>
      <c r="C233" s="29"/>
      <c r="D233" s="30" t="s">
        <v>750</v>
      </c>
      <c r="E233" s="29"/>
      <c r="F233" s="29"/>
      <c r="G233" s="29"/>
    </row>
    <row r="234" spans="2:9" ht="21" customHeight="1">
      <c r="B234" s="29"/>
      <c r="C234" s="29"/>
      <c r="D234" s="30" t="s">
        <v>751</v>
      </c>
      <c r="E234" s="29"/>
      <c r="F234" s="29"/>
      <c r="G234" s="29"/>
    </row>
    <row r="235" spans="2:9" ht="21" customHeight="1">
      <c r="B235" s="29">
        <v>0.67</v>
      </c>
      <c r="C235" s="29" t="s">
        <v>11</v>
      </c>
      <c r="D235" s="30" t="s">
        <v>752</v>
      </c>
      <c r="E235" s="29">
        <v>73.8</v>
      </c>
      <c r="F235" s="29" t="s">
        <v>11</v>
      </c>
      <c r="G235" s="29">
        <f>E235*B235</f>
        <v>49.445999999999998</v>
      </c>
      <c r="I235" s="34">
        <f>B235/2</f>
        <v>0.33500000000000002</v>
      </c>
    </row>
    <row r="236" spans="2:9" ht="21" customHeight="1">
      <c r="B236" s="29">
        <v>0.5</v>
      </c>
      <c r="C236" s="29" t="s">
        <v>753</v>
      </c>
      <c r="D236" s="30" t="s">
        <v>754</v>
      </c>
      <c r="E236" s="29">
        <v>797</v>
      </c>
      <c r="F236" s="29" t="s">
        <v>753</v>
      </c>
      <c r="G236" s="29">
        <f t="shared" ref="G236:G239" si="0">E236*B236</f>
        <v>398.5</v>
      </c>
    </row>
    <row r="237" spans="2:9" ht="21" customHeight="1">
      <c r="B237" s="29">
        <v>0.5</v>
      </c>
      <c r="C237" s="29" t="s">
        <v>753</v>
      </c>
      <c r="D237" s="30" t="s">
        <v>755</v>
      </c>
      <c r="E237" s="29">
        <v>651</v>
      </c>
      <c r="F237" s="29" t="s">
        <v>753</v>
      </c>
      <c r="G237" s="29">
        <f t="shared" si="0"/>
        <v>325.5</v>
      </c>
    </row>
    <row r="238" spans="2:9" ht="21" customHeight="1">
      <c r="B238" s="29">
        <v>0.8</v>
      </c>
      <c r="C238" s="29" t="s">
        <v>753</v>
      </c>
      <c r="D238" s="30" t="s">
        <v>756</v>
      </c>
      <c r="E238" s="29">
        <v>534</v>
      </c>
      <c r="F238" s="29" t="s">
        <v>753</v>
      </c>
      <c r="G238" s="29">
        <f t="shared" si="0"/>
        <v>427.20000000000005</v>
      </c>
    </row>
    <row r="239" spans="2:9" ht="21" customHeight="1">
      <c r="B239" s="29">
        <v>10</v>
      </c>
      <c r="C239" s="29" t="s">
        <v>765</v>
      </c>
      <c r="D239" s="30" t="s">
        <v>766</v>
      </c>
      <c r="E239" s="29">
        <v>4.2</v>
      </c>
      <c r="F239" s="29" t="s">
        <v>765</v>
      </c>
      <c r="G239" s="29">
        <f t="shared" si="0"/>
        <v>42</v>
      </c>
    </row>
    <row r="240" spans="2:9" ht="21" customHeight="1">
      <c r="B240" s="29"/>
      <c r="C240" s="29" t="s">
        <v>757</v>
      </c>
      <c r="D240" s="30" t="s">
        <v>758</v>
      </c>
      <c r="E240" s="29" t="s">
        <v>759</v>
      </c>
      <c r="F240" s="29" t="s">
        <v>757</v>
      </c>
      <c r="G240" s="29">
        <v>2.6</v>
      </c>
    </row>
    <row r="241" spans="2:7" ht="21" customHeight="1">
      <c r="B241" s="29"/>
      <c r="C241" s="29"/>
      <c r="D241" s="30"/>
      <c r="E241" s="29"/>
      <c r="F241" s="29"/>
      <c r="G241" s="29" t="s">
        <v>751</v>
      </c>
    </row>
    <row r="242" spans="2:7" ht="21" customHeight="1">
      <c r="B242" s="29"/>
      <c r="C242" s="29"/>
      <c r="D242" s="30" t="s">
        <v>760</v>
      </c>
      <c r="E242" s="29"/>
      <c r="F242" s="29"/>
      <c r="G242" s="29">
        <f>SUM(G235:G241)</f>
        <v>1245.2460000000001</v>
      </c>
    </row>
    <row r="243" spans="2:7" ht="21" customHeight="1">
      <c r="B243" s="29"/>
      <c r="C243" s="29"/>
      <c r="D243" s="30"/>
      <c r="E243" s="29"/>
      <c r="F243" s="29"/>
      <c r="G243" s="29" t="s">
        <v>751</v>
      </c>
    </row>
    <row r="244" spans="2:7" ht="21" customHeight="1">
      <c r="B244" s="29"/>
      <c r="C244" s="29"/>
      <c r="D244" s="30" t="s">
        <v>761</v>
      </c>
      <c r="E244" s="29"/>
      <c r="F244" s="29"/>
      <c r="G244" s="29">
        <v>124.52</v>
      </c>
    </row>
    <row r="245" spans="2:7" ht="21" customHeight="1">
      <c r="B245" s="29"/>
      <c r="C245" s="29"/>
      <c r="D245" s="30"/>
      <c r="E245" s="29"/>
      <c r="F245" s="29"/>
      <c r="G245" s="29"/>
    </row>
    <row r="246" spans="2:7" ht="21" customHeight="1">
      <c r="B246" s="29"/>
      <c r="C246" s="29"/>
      <c r="D246" s="30" t="s">
        <v>745</v>
      </c>
      <c r="E246" s="29"/>
      <c r="F246" s="29"/>
      <c r="G246" s="29"/>
    </row>
    <row r="247" spans="2:7" ht="21" customHeight="1">
      <c r="B247" s="29"/>
      <c r="C247" s="29"/>
      <c r="D247" s="30"/>
      <c r="E247" s="29"/>
      <c r="F247" s="29"/>
      <c r="G247" s="29"/>
    </row>
    <row r="248" spans="2:7" ht="21" customHeight="1">
      <c r="B248" s="29">
        <v>0.8</v>
      </c>
      <c r="C248" s="29" t="s">
        <v>762</v>
      </c>
      <c r="D248" s="30" t="s">
        <v>763</v>
      </c>
      <c r="E248" s="29">
        <v>295.60000000000002</v>
      </c>
      <c r="F248" s="29" t="s">
        <v>762</v>
      </c>
      <c r="G248" s="29">
        <v>236.48</v>
      </c>
    </row>
    <row r="249" spans="2:7" ht="21" customHeight="1">
      <c r="B249" s="29">
        <v>0.7</v>
      </c>
      <c r="C249" s="29" t="s">
        <v>753</v>
      </c>
      <c r="D249" s="30" t="s">
        <v>764</v>
      </c>
      <c r="E249" s="29">
        <v>797</v>
      </c>
      <c r="F249" s="29" t="s">
        <v>753</v>
      </c>
      <c r="G249" s="29">
        <v>557.9</v>
      </c>
    </row>
    <row r="250" spans="2:7" ht="21" customHeight="1">
      <c r="B250" s="29">
        <v>10</v>
      </c>
      <c r="C250" s="29" t="s">
        <v>765</v>
      </c>
      <c r="D250" s="30" t="s">
        <v>766</v>
      </c>
      <c r="E250" s="29">
        <v>4.2</v>
      </c>
      <c r="F250" s="29" t="s">
        <v>765</v>
      </c>
      <c r="G250" s="29">
        <v>42</v>
      </c>
    </row>
    <row r="251" spans="2:7" ht="21" customHeight="1">
      <c r="B251" s="29"/>
      <c r="C251" s="29"/>
      <c r="D251" s="30" t="s">
        <v>767</v>
      </c>
      <c r="E251" s="29" t="s">
        <v>768</v>
      </c>
      <c r="F251" s="29"/>
      <c r="G251" s="29">
        <v>1.6</v>
      </c>
    </row>
    <row r="252" spans="2:7" ht="21" customHeight="1">
      <c r="B252" s="29"/>
      <c r="C252" s="29"/>
      <c r="D252" s="30" t="s">
        <v>760</v>
      </c>
      <c r="E252" s="29"/>
      <c r="F252" s="29"/>
      <c r="G252" s="29">
        <v>837.98</v>
      </c>
    </row>
    <row r="253" spans="2:7" ht="21" customHeight="1">
      <c r="B253" s="29"/>
      <c r="C253" s="29"/>
      <c r="D253" s="30" t="s">
        <v>761</v>
      </c>
      <c r="E253" s="29"/>
      <c r="F253" s="29"/>
      <c r="G253" s="29">
        <v>83.8</v>
      </c>
    </row>
    <row r="254" spans="2:7" ht="21" customHeight="1">
      <c r="B254" s="29"/>
      <c r="C254" s="29"/>
      <c r="D254" s="30"/>
      <c r="E254" s="29"/>
      <c r="F254" s="29"/>
      <c r="G254" s="29"/>
    </row>
    <row r="255" spans="2:7" ht="21" customHeight="1">
      <c r="B255" s="29" t="s">
        <v>769</v>
      </c>
      <c r="C255" s="29" t="s">
        <v>748</v>
      </c>
      <c r="D255" s="30" t="s">
        <v>770</v>
      </c>
      <c r="E255" s="29"/>
      <c r="F255" s="29"/>
      <c r="G255" s="29"/>
    </row>
    <row r="256" spans="2:7" ht="21" customHeight="1">
      <c r="B256" s="29"/>
      <c r="C256" s="29"/>
      <c r="D256" s="30" t="s">
        <v>749</v>
      </c>
      <c r="E256" s="29"/>
      <c r="F256" s="29"/>
      <c r="G256" s="29"/>
    </row>
    <row r="257" spans="2:7" ht="21" customHeight="1">
      <c r="B257" s="29"/>
      <c r="C257" s="29"/>
      <c r="D257" s="30" t="s">
        <v>763</v>
      </c>
      <c r="E257" s="29"/>
      <c r="F257" s="29"/>
      <c r="G257" s="29"/>
    </row>
    <row r="258" spans="2:7" ht="21" customHeight="1">
      <c r="B258" s="29"/>
      <c r="C258" s="29"/>
      <c r="D258" s="30" t="s">
        <v>751</v>
      </c>
      <c r="E258" s="29"/>
      <c r="F258" s="29"/>
      <c r="G258" s="29"/>
    </row>
    <row r="259" spans="2:7" ht="21" customHeight="1">
      <c r="B259" s="29">
        <v>1.4</v>
      </c>
      <c r="C259" s="29" t="s">
        <v>762</v>
      </c>
      <c r="D259" s="30" t="s">
        <v>1419</v>
      </c>
      <c r="E259" s="29">
        <v>295.60000000000002</v>
      </c>
      <c r="F259" s="29" t="s">
        <v>762</v>
      </c>
      <c r="G259" s="29">
        <v>413.84</v>
      </c>
    </row>
    <row r="260" spans="2:7" ht="21" customHeight="1">
      <c r="B260" s="29">
        <v>0.98</v>
      </c>
      <c r="C260" s="29" t="s">
        <v>762</v>
      </c>
      <c r="D260" s="30" t="s">
        <v>1420</v>
      </c>
      <c r="E260" s="29">
        <v>147.5</v>
      </c>
      <c r="F260" s="29" t="s">
        <v>762</v>
      </c>
      <c r="G260" s="29">
        <v>144.55000000000001</v>
      </c>
    </row>
    <row r="261" spans="2:7" ht="21" customHeight="1">
      <c r="B261" s="29">
        <v>2.2000000000000002</v>
      </c>
      <c r="C261" s="29" t="s">
        <v>753</v>
      </c>
      <c r="D261" s="30" t="s">
        <v>754</v>
      </c>
      <c r="E261" s="29">
        <v>797</v>
      </c>
      <c r="F261" s="29" t="s">
        <v>753</v>
      </c>
      <c r="G261" s="29">
        <v>1753.4</v>
      </c>
    </row>
    <row r="262" spans="2:7" ht="21" customHeight="1">
      <c r="B262" s="29"/>
      <c r="C262" s="29" t="s">
        <v>757</v>
      </c>
      <c r="D262" s="30" t="s">
        <v>758</v>
      </c>
      <c r="E262" s="29" t="s">
        <v>759</v>
      </c>
      <c r="F262" s="29" t="s">
        <v>757</v>
      </c>
      <c r="G262" s="29">
        <v>2.5499999999999998</v>
      </c>
    </row>
    <row r="263" spans="2:7" ht="21" customHeight="1">
      <c r="B263" s="29"/>
      <c r="C263" s="29"/>
      <c r="D263" s="30"/>
      <c r="E263" s="29"/>
      <c r="F263" s="29"/>
      <c r="G263" s="29"/>
    </row>
    <row r="264" spans="2:7" ht="21" customHeight="1">
      <c r="B264" s="29"/>
      <c r="C264" s="29"/>
      <c r="D264" s="30" t="s">
        <v>760</v>
      </c>
      <c r="E264" s="29"/>
      <c r="F264" s="29"/>
      <c r="G264" s="29">
        <v>2314.34</v>
      </c>
    </row>
    <row r="265" spans="2:7" ht="21" customHeight="1">
      <c r="B265" s="29"/>
      <c r="C265" s="29"/>
      <c r="D265" s="30"/>
      <c r="E265" s="29"/>
      <c r="F265" s="29"/>
      <c r="G265" s="29" t="s">
        <v>751</v>
      </c>
    </row>
    <row r="266" spans="2:7" ht="21" customHeight="1">
      <c r="B266" s="29"/>
      <c r="C266" s="29"/>
      <c r="D266" s="30" t="s">
        <v>761</v>
      </c>
      <c r="E266" s="29"/>
      <c r="F266" s="29"/>
      <c r="G266" s="29">
        <v>231.43</v>
      </c>
    </row>
    <row r="267" spans="2:7" ht="21" customHeight="1">
      <c r="B267" s="29"/>
      <c r="C267" s="29"/>
      <c r="D267" s="30"/>
      <c r="E267" s="29"/>
      <c r="F267" s="29"/>
      <c r="G267" s="29"/>
    </row>
    <row r="268" spans="2:7" ht="21" customHeight="1">
      <c r="B268" s="29">
        <v>53.1</v>
      </c>
      <c r="C268" s="29" t="s">
        <v>748</v>
      </c>
      <c r="D268" s="30" t="s">
        <v>839</v>
      </c>
      <c r="E268" s="29"/>
      <c r="F268" s="29"/>
      <c r="G268" s="29"/>
    </row>
    <row r="269" spans="2:7" ht="21" customHeight="1">
      <c r="B269" s="29"/>
      <c r="C269" s="29"/>
      <c r="D269" s="30" t="s">
        <v>840</v>
      </c>
      <c r="E269" s="29"/>
      <c r="F269" s="29"/>
      <c r="G269" s="29"/>
    </row>
    <row r="270" spans="2:7" ht="21" customHeight="1">
      <c r="B270" s="29"/>
      <c r="C270" s="29"/>
      <c r="D270" s="30" t="s">
        <v>841</v>
      </c>
      <c r="E270" s="29"/>
      <c r="F270" s="29"/>
      <c r="G270" s="29"/>
    </row>
    <row r="271" spans="2:7" ht="21" customHeight="1">
      <c r="B271" s="29"/>
      <c r="C271" s="29"/>
      <c r="D271" s="30" t="s">
        <v>842</v>
      </c>
      <c r="E271" s="29"/>
      <c r="F271" s="29"/>
      <c r="G271" s="29"/>
    </row>
    <row r="272" spans="2:7" ht="21" customHeight="1">
      <c r="B272" s="29"/>
      <c r="C272" s="29"/>
      <c r="D272" s="30" t="s">
        <v>751</v>
      </c>
      <c r="E272" s="29"/>
      <c r="F272" s="29"/>
      <c r="G272" s="29"/>
    </row>
    <row r="273" spans="2:7" ht="99.75" customHeight="1">
      <c r="B273" s="29">
        <v>1</v>
      </c>
      <c r="C273" s="29" t="s">
        <v>778</v>
      </c>
      <c r="D273" s="31" t="s">
        <v>843</v>
      </c>
      <c r="E273" s="29">
        <v>1672</v>
      </c>
      <c r="F273" s="29" t="s">
        <v>778</v>
      </c>
      <c r="G273" s="29">
        <v>1672</v>
      </c>
    </row>
    <row r="274" spans="2:7" ht="21" customHeight="1">
      <c r="B274" s="29"/>
      <c r="C274" s="29"/>
      <c r="D274" s="30"/>
      <c r="E274" s="29"/>
      <c r="F274" s="29"/>
      <c r="G274" s="29"/>
    </row>
    <row r="275" spans="2:7" ht="21" customHeight="1">
      <c r="B275" s="29"/>
      <c r="C275" s="29"/>
      <c r="D275" s="30"/>
      <c r="E275" s="29"/>
      <c r="F275" s="29"/>
      <c r="G275" s="29"/>
    </row>
    <row r="276" spans="2:7" ht="21" customHeight="1">
      <c r="B276" s="29">
        <v>1</v>
      </c>
      <c r="C276" s="29" t="s">
        <v>778</v>
      </c>
      <c r="D276" s="30" t="s">
        <v>1421</v>
      </c>
      <c r="E276" s="29">
        <v>-169</v>
      </c>
      <c r="F276" s="29" t="s">
        <v>778</v>
      </c>
      <c r="G276" s="29">
        <v>-169</v>
      </c>
    </row>
    <row r="277" spans="2:7" ht="21" customHeight="1">
      <c r="B277" s="29"/>
      <c r="C277" s="29"/>
      <c r="D277" s="30"/>
      <c r="E277" s="29"/>
      <c r="F277" s="29"/>
      <c r="G277" s="29"/>
    </row>
    <row r="278" spans="2:7" ht="21" customHeight="1">
      <c r="B278" s="29">
        <v>1</v>
      </c>
      <c r="C278" s="29" t="s">
        <v>778</v>
      </c>
      <c r="D278" s="30" t="s">
        <v>844</v>
      </c>
      <c r="E278" s="29">
        <v>250</v>
      </c>
      <c r="F278" s="29" t="s">
        <v>778</v>
      </c>
      <c r="G278" s="29">
        <v>250</v>
      </c>
    </row>
    <row r="279" spans="2:7" ht="21" customHeight="1">
      <c r="B279" s="29"/>
      <c r="C279" s="29"/>
      <c r="D279" s="30"/>
      <c r="E279" s="29"/>
      <c r="F279" s="29"/>
      <c r="G279" s="29"/>
    </row>
    <row r="280" spans="2:7" ht="21" customHeight="1">
      <c r="B280" s="29">
        <v>0.5</v>
      </c>
      <c r="C280" s="29" t="s">
        <v>778</v>
      </c>
      <c r="D280" s="30" t="s">
        <v>820</v>
      </c>
      <c r="E280" s="29">
        <v>866</v>
      </c>
      <c r="F280" s="29" t="s">
        <v>778</v>
      </c>
      <c r="G280" s="29">
        <v>433</v>
      </c>
    </row>
    <row r="281" spans="2:7" ht="21" customHeight="1">
      <c r="B281" s="29">
        <v>1</v>
      </c>
      <c r="C281" s="29" t="s">
        <v>778</v>
      </c>
      <c r="D281" s="30" t="s">
        <v>755</v>
      </c>
      <c r="E281" s="29">
        <v>651</v>
      </c>
      <c r="F281" s="29" t="s">
        <v>778</v>
      </c>
      <c r="G281" s="29">
        <v>651</v>
      </c>
    </row>
    <row r="282" spans="2:7" ht="21" customHeight="1">
      <c r="B282" s="29">
        <v>0.5</v>
      </c>
      <c r="C282" s="29" t="s">
        <v>778</v>
      </c>
      <c r="D282" s="30" t="s">
        <v>779</v>
      </c>
      <c r="E282" s="29">
        <v>999</v>
      </c>
      <c r="F282" s="29" t="s">
        <v>778</v>
      </c>
      <c r="G282" s="29">
        <v>499.5</v>
      </c>
    </row>
    <row r="283" spans="2:7" ht="21" customHeight="1">
      <c r="B283" s="29"/>
      <c r="C283" s="29" t="s">
        <v>757</v>
      </c>
      <c r="D283" s="30" t="s">
        <v>845</v>
      </c>
      <c r="E283" s="29"/>
      <c r="F283" s="29" t="s">
        <v>757</v>
      </c>
      <c r="G283" s="29">
        <v>0.82</v>
      </c>
    </row>
    <row r="284" spans="2:7" ht="21" customHeight="1">
      <c r="B284" s="29"/>
      <c r="C284" s="29"/>
      <c r="D284" s="30"/>
      <c r="E284" s="29"/>
      <c r="F284" s="29"/>
      <c r="G284" s="29" t="s">
        <v>751</v>
      </c>
    </row>
    <row r="285" spans="2:7" ht="21" customHeight="1">
      <c r="B285" s="29"/>
      <c r="C285" s="29"/>
      <c r="D285" s="30" t="s">
        <v>821</v>
      </c>
      <c r="E285" s="29"/>
      <c r="F285" s="29"/>
      <c r="G285" s="29">
        <v>3337.32</v>
      </c>
    </row>
    <row r="286" spans="2:7" ht="21" customHeight="1">
      <c r="B286" s="29"/>
      <c r="C286" s="29"/>
      <c r="D286" s="30"/>
      <c r="E286" s="29"/>
      <c r="F286" s="29"/>
      <c r="G286" s="29"/>
    </row>
    <row r="287" spans="2:7" ht="21" customHeight="1">
      <c r="B287" s="29" t="s">
        <v>811</v>
      </c>
      <c r="C287" s="29" t="s">
        <v>748</v>
      </c>
      <c r="D287" s="30" t="s">
        <v>812</v>
      </c>
      <c r="E287" s="29"/>
      <c r="F287" s="29"/>
      <c r="G287" s="29"/>
    </row>
    <row r="288" spans="2:7" ht="21" customHeight="1">
      <c r="B288" s="29"/>
      <c r="C288" s="29"/>
      <c r="D288" s="30" t="s">
        <v>813</v>
      </c>
      <c r="E288" s="29"/>
      <c r="F288" s="29"/>
      <c r="G288" s="29"/>
    </row>
    <row r="289" spans="2:7" ht="21" customHeight="1">
      <c r="B289" s="29"/>
      <c r="C289" s="29"/>
      <c r="D289" s="30" t="s">
        <v>814</v>
      </c>
      <c r="E289" s="29"/>
      <c r="F289" s="29"/>
      <c r="G289" s="29"/>
    </row>
    <row r="290" spans="2:7" ht="21" customHeight="1">
      <c r="B290" s="29"/>
      <c r="C290" s="29"/>
      <c r="D290" s="30" t="s">
        <v>815</v>
      </c>
      <c r="E290" s="29"/>
      <c r="F290" s="29"/>
      <c r="G290" s="29"/>
    </row>
    <row r="291" spans="2:7" ht="21" customHeight="1">
      <c r="B291" s="29"/>
      <c r="C291" s="29"/>
      <c r="D291" s="30" t="s">
        <v>751</v>
      </c>
      <c r="E291" s="29"/>
      <c r="F291" s="29"/>
      <c r="G291" s="29"/>
    </row>
    <row r="292" spans="2:7" ht="21" customHeight="1">
      <c r="B292" s="29">
        <v>1</v>
      </c>
      <c r="C292" s="29" t="s">
        <v>778</v>
      </c>
      <c r="D292" s="30" t="s">
        <v>816</v>
      </c>
      <c r="E292" s="29">
        <v>1201</v>
      </c>
      <c r="F292" s="29" t="s">
        <v>778</v>
      </c>
      <c r="G292" s="29">
        <v>1201</v>
      </c>
    </row>
    <row r="293" spans="2:7" ht="21" customHeight="1">
      <c r="B293" s="29">
        <v>0.65</v>
      </c>
      <c r="C293" s="29" t="s">
        <v>776</v>
      </c>
      <c r="D293" s="30" t="s">
        <v>817</v>
      </c>
      <c r="E293" s="29">
        <v>224.1</v>
      </c>
      <c r="F293" s="29" t="s">
        <v>776</v>
      </c>
      <c r="G293" s="29">
        <v>145.66999999999999</v>
      </c>
    </row>
    <row r="294" spans="2:7" ht="21" customHeight="1">
      <c r="B294" s="29">
        <v>0.56999999999999995</v>
      </c>
      <c r="C294" s="29" t="s">
        <v>776</v>
      </c>
      <c r="D294" s="30" t="s">
        <v>818</v>
      </c>
      <c r="E294" s="29">
        <v>38.950000000000003</v>
      </c>
      <c r="F294" s="29" t="s">
        <v>776</v>
      </c>
      <c r="G294" s="29">
        <v>22.2</v>
      </c>
    </row>
    <row r="295" spans="2:7" ht="21" customHeight="1">
      <c r="B295" s="29">
        <v>8.1000000000000003E-2</v>
      </c>
      <c r="C295" s="29" t="s">
        <v>776</v>
      </c>
      <c r="D295" s="30" t="s">
        <v>819</v>
      </c>
      <c r="E295" s="29">
        <v>3982.42</v>
      </c>
      <c r="F295" s="29" t="s">
        <v>776</v>
      </c>
      <c r="G295" s="29">
        <v>322.58</v>
      </c>
    </row>
    <row r="296" spans="2:7" ht="21" customHeight="1">
      <c r="B296" s="29">
        <v>1</v>
      </c>
      <c r="C296" s="29" t="s">
        <v>778</v>
      </c>
      <c r="D296" s="30" t="s">
        <v>820</v>
      </c>
      <c r="E296" s="29">
        <v>866</v>
      </c>
      <c r="F296" s="29" t="s">
        <v>778</v>
      </c>
      <c r="G296" s="29">
        <v>866</v>
      </c>
    </row>
    <row r="297" spans="2:7" ht="21" customHeight="1">
      <c r="B297" s="29">
        <v>0.5</v>
      </c>
      <c r="C297" s="29" t="s">
        <v>778</v>
      </c>
      <c r="D297" s="30" t="s">
        <v>780</v>
      </c>
      <c r="E297" s="29">
        <v>932</v>
      </c>
      <c r="F297" s="29" t="s">
        <v>778</v>
      </c>
      <c r="G297" s="29">
        <v>466</v>
      </c>
    </row>
    <row r="298" spans="2:7" ht="21" customHeight="1">
      <c r="B298" s="29">
        <v>0.5</v>
      </c>
      <c r="C298" s="29" t="s">
        <v>778</v>
      </c>
      <c r="D298" s="30" t="s">
        <v>755</v>
      </c>
      <c r="E298" s="29">
        <v>651</v>
      </c>
      <c r="F298" s="29" t="s">
        <v>778</v>
      </c>
      <c r="G298" s="29">
        <v>325.5</v>
      </c>
    </row>
    <row r="299" spans="2:7" ht="21" customHeight="1">
      <c r="B299" s="29"/>
      <c r="C299" s="29"/>
      <c r="D299" s="30" t="s">
        <v>837</v>
      </c>
      <c r="E299" s="29" t="s">
        <v>759</v>
      </c>
      <c r="F299" s="29"/>
      <c r="G299" s="29">
        <v>-164</v>
      </c>
    </row>
    <row r="300" spans="2:7" ht="21" customHeight="1">
      <c r="B300" s="29"/>
      <c r="C300" s="29"/>
      <c r="D300" s="30" t="s">
        <v>838</v>
      </c>
      <c r="E300" s="29"/>
      <c r="F300" s="29"/>
      <c r="G300" s="29">
        <v>134.1</v>
      </c>
    </row>
    <row r="301" spans="2:7" ht="21" customHeight="1">
      <c r="B301" s="29"/>
      <c r="C301" s="29" t="s">
        <v>918</v>
      </c>
      <c r="D301" s="30" t="s">
        <v>854</v>
      </c>
      <c r="E301" s="29"/>
      <c r="F301" s="29"/>
      <c r="G301" s="29">
        <v>0.32</v>
      </c>
    </row>
    <row r="302" spans="2:7" ht="21" customHeight="1">
      <c r="B302" s="29"/>
      <c r="C302" s="29"/>
      <c r="D302" s="30" t="s">
        <v>821</v>
      </c>
      <c r="E302" s="29"/>
      <c r="F302" s="29"/>
      <c r="G302" s="29">
        <v>3319.37</v>
      </c>
    </row>
    <row r="303" spans="2:7" ht="21" customHeight="1">
      <c r="B303" s="29"/>
      <c r="C303" s="29"/>
      <c r="D303" s="30"/>
      <c r="E303" s="29"/>
      <c r="F303" s="29"/>
      <c r="G303" s="29"/>
    </row>
    <row r="304" spans="2:7" ht="21" customHeight="1">
      <c r="B304" s="29" t="s">
        <v>822</v>
      </c>
      <c r="C304" s="29" t="s">
        <v>748</v>
      </c>
      <c r="D304" s="30" t="s">
        <v>812</v>
      </c>
      <c r="E304" s="29"/>
      <c r="F304" s="29"/>
      <c r="G304" s="29"/>
    </row>
    <row r="305" spans="2:7" ht="21" customHeight="1">
      <c r="B305" s="29"/>
      <c r="C305" s="29"/>
      <c r="D305" s="30" t="s">
        <v>813</v>
      </c>
      <c r="E305" s="29"/>
      <c r="F305" s="29"/>
      <c r="G305" s="29"/>
    </row>
    <row r="306" spans="2:7" ht="21" customHeight="1">
      <c r="B306" s="29"/>
      <c r="C306" s="29"/>
      <c r="D306" s="30" t="s">
        <v>814</v>
      </c>
      <c r="E306" s="29"/>
      <c r="F306" s="29"/>
      <c r="G306" s="29"/>
    </row>
    <row r="307" spans="2:7" ht="21" customHeight="1">
      <c r="B307" s="29"/>
      <c r="C307" s="29"/>
      <c r="D307" s="30" t="s">
        <v>823</v>
      </c>
      <c r="E307" s="29"/>
      <c r="F307" s="29"/>
      <c r="G307" s="29"/>
    </row>
    <row r="308" spans="2:7" ht="21" customHeight="1">
      <c r="B308" s="29"/>
      <c r="C308" s="29"/>
      <c r="D308" s="30" t="s">
        <v>751</v>
      </c>
      <c r="E308" s="29"/>
      <c r="F308" s="29"/>
      <c r="G308" s="29"/>
    </row>
    <row r="309" spans="2:7" ht="21" customHeight="1">
      <c r="B309" s="29">
        <v>1</v>
      </c>
      <c r="C309" s="29" t="s">
        <v>778</v>
      </c>
      <c r="D309" s="30" t="s">
        <v>816</v>
      </c>
      <c r="E309" s="29">
        <v>1201</v>
      </c>
      <c r="F309" s="29" t="s">
        <v>778</v>
      </c>
      <c r="G309" s="29">
        <v>1201</v>
      </c>
    </row>
    <row r="310" spans="2:7" ht="21" customHeight="1">
      <c r="B310" s="29">
        <v>0.40500000000000003</v>
      </c>
      <c r="C310" s="29" t="s">
        <v>776</v>
      </c>
      <c r="D310" s="30" t="s">
        <v>824</v>
      </c>
      <c r="E310" s="29">
        <v>3707.39</v>
      </c>
      <c r="F310" s="29" t="s">
        <v>776</v>
      </c>
      <c r="G310" s="29">
        <v>1501.49</v>
      </c>
    </row>
    <row r="311" spans="2:7" ht="21" customHeight="1">
      <c r="B311" s="29"/>
      <c r="C311" s="29"/>
      <c r="D311" s="30" t="s">
        <v>825</v>
      </c>
      <c r="E311" s="29" t="s">
        <v>759</v>
      </c>
      <c r="F311" s="29"/>
      <c r="G311" s="29" t="s">
        <v>759</v>
      </c>
    </row>
    <row r="312" spans="2:7" ht="21" customHeight="1">
      <c r="B312" s="29">
        <v>1.89</v>
      </c>
      <c r="C312" s="29" t="s">
        <v>790</v>
      </c>
      <c r="D312" s="30" t="s">
        <v>826</v>
      </c>
      <c r="E312" s="29">
        <v>272.63</v>
      </c>
      <c r="F312" s="29" t="s">
        <v>790</v>
      </c>
      <c r="G312" s="29">
        <v>515.27</v>
      </c>
    </row>
    <row r="313" spans="2:7" ht="21" customHeight="1">
      <c r="B313" s="29"/>
      <c r="C313" s="29"/>
      <c r="D313" s="30" t="s">
        <v>827</v>
      </c>
      <c r="E313" s="29" t="s">
        <v>759</v>
      </c>
      <c r="F313" s="29"/>
      <c r="G313" s="29" t="s">
        <v>759</v>
      </c>
    </row>
    <row r="314" spans="2:7" ht="21" customHeight="1">
      <c r="B314" s="29">
        <v>8.1000000000000003E-2</v>
      </c>
      <c r="C314" s="29" t="s">
        <v>776</v>
      </c>
      <c r="D314" s="30" t="s">
        <v>828</v>
      </c>
      <c r="E314" s="29">
        <v>3982.42</v>
      </c>
      <c r="F314" s="29" t="s">
        <v>776</v>
      </c>
      <c r="G314" s="29">
        <v>322.58</v>
      </c>
    </row>
    <row r="315" spans="2:7" ht="21" customHeight="1">
      <c r="B315" s="29"/>
      <c r="C315" s="29"/>
      <c r="D315" s="30" t="s">
        <v>829</v>
      </c>
      <c r="E315" s="29"/>
      <c r="F315" s="29"/>
      <c r="G315" s="29"/>
    </row>
    <row r="316" spans="2:7" ht="21" customHeight="1">
      <c r="B316" s="29">
        <v>1</v>
      </c>
      <c r="C316" s="29" t="s">
        <v>753</v>
      </c>
      <c r="D316" s="30" t="s">
        <v>820</v>
      </c>
      <c r="E316" s="29">
        <v>866</v>
      </c>
      <c r="F316" s="29" t="s">
        <v>753</v>
      </c>
      <c r="G316" s="29">
        <v>866</v>
      </c>
    </row>
    <row r="317" spans="2:7" ht="21" customHeight="1">
      <c r="B317" s="29">
        <v>0.5</v>
      </c>
      <c r="C317" s="29" t="s">
        <v>778</v>
      </c>
      <c r="D317" s="30" t="s">
        <v>780</v>
      </c>
      <c r="E317" s="29">
        <v>932</v>
      </c>
      <c r="F317" s="29" t="s">
        <v>778</v>
      </c>
      <c r="G317" s="29">
        <v>466</v>
      </c>
    </row>
    <row r="318" spans="2:7" ht="21" customHeight="1">
      <c r="B318" s="29">
        <v>0.5</v>
      </c>
      <c r="C318" s="29" t="s">
        <v>778</v>
      </c>
      <c r="D318" s="30" t="s">
        <v>755</v>
      </c>
      <c r="E318" s="29">
        <v>651</v>
      </c>
      <c r="F318" s="29" t="s">
        <v>778</v>
      </c>
      <c r="G318" s="29">
        <v>325.5</v>
      </c>
    </row>
    <row r="319" spans="2:7" ht="21" customHeight="1">
      <c r="B319" s="29"/>
      <c r="C319" s="29"/>
      <c r="D319" s="30" t="s">
        <v>837</v>
      </c>
      <c r="E319" s="29" t="s">
        <v>759</v>
      </c>
      <c r="F319" s="29"/>
      <c r="G319" s="29">
        <v>-164</v>
      </c>
    </row>
    <row r="320" spans="2:7" ht="21" customHeight="1">
      <c r="B320" s="29"/>
      <c r="C320" s="29"/>
      <c r="D320" s="30" t="s">
        <v>838</v>
      </c>
      <c r="E320" s="29"/>
      <c r="F320" s="29"/>
      <c r="G320" s="29">
        <v>134.1</v>
      </c>
    </row>
    <row r="321" spans="2:7" ht="21" customHeight="1">
      <c r="B321" s="29"/>
      <c r="C321" s="29" t="s">
        <v>918</v>
      </c>
      <c r="D321" s="30" t="s">
        <v>854</v>
      </c>
      <c r="E321" s="29"/>
      <c r="F321" s="29"/>
      <c r="G321" s="29">
        <v>0.47</v>
      </c>
    </row>
    <row r="322" spans="2:7" ht="21" customHeight="1">
      <c r="B322" s="29"/>
      <c r="C322" s="29"/>
      <c r="D322" s="30" t="s">
        <v>821</v>
      </c>
      <c r="E322" s="29"/>
      <c r="F322" s="29"/>
      <c r="G322" s="29">
        <v>5168.41</v>
      </c>
    </row>
    <row r="323" spans="2:7" ht="21" customHeight="1">
      <c r="B323" s="29"/>
      <c r="C323" s="29"/>
      <c r="D323" s="30"/>
      <c r="E323" s="29"/>
      <c r="F323" s="29"/>
      <c r="G323" s="29"/>
    </row>
    <row r="324" spans="2:7" ht="21" customHeight="1">
      <c r="B324" s="29"/>
      <c r="C324" s="29"/>
      <c r="D324" s="30"/>
      <c r="E324" s="29"/>
      <c r="F324" s="29"/>
      <c r="G324" s="29"/>
    </row>
    <row r="325" spans="2:7" ht="21" customHeight="1">
      <c r="B325" s="29">
        <v>57</v>
      </c>
      <c r="C325" s="29" t="s">
        <v>748</v>
      </c>
      <c r="D325" s="30" t="s">
        <v>830</v>
      </c>
      <c r="E325" s="29"/>
      <c r="F325" s="29"/>
      <c r="G325" s="29"/>
    </row>
    <row r="326" spans="2:7" ht="21" customHeight="1">
      <c r="B326" s="29"/>
      <c r="C326" s="29"/>
      <c r="D326" s="30" t="s">
        <v>831</v>
      </c>
      <c r="E326" s="29"/>
      <c r="F326" s="29"/>
      <c r="G326" s="29"/>
    </row>
    <row r="327" spans="2:7" ht="21" customHeight="1">
      <c r="B327" s="29"/>
      <c r="C327" s="29"/>
      <c r="D327" s="30" t="s">
        <v>832</v>
      </c>
      <c r="E327" s="29"/>
      <c r="F327" s="29"/>
      <c r="G327" s="29"/>
    </row>
    <row r="328" spans="2:7" ht="21" customHeight="1">
      <c r="B328" s="29"/>
      <c r="C328" s="29"/>
      <c r="D328" s="30" t="s">
        <v>751</v>
      </c>
      <c r="E328" s="29"/>
      <c r="F328" s="29"/>
      <c r="G328" s="29"/>
    </row>
    <row r="329" spans="2:7" ht="21" customHeight="1">
      <c r="B329" s="29">
        <v>1</v>
      </c>
      <c r="C329" s="29" t="s">
        <v>833</v>
      </c>
      <c r="D329" s="30" t="s">
        <v>834</v>
      </c>
      <c r="E329" s="29">
        <v>3090</v>
      </c>
      <c r="F329" s="29" t="s">
        <v>833</v>
      </c>
      <c r="G329" s="29">
        <v>3090</v>
      </c>
    </row>
    <row r="330" spans="2:7" ht="21" customHeight="1">
      <c r="B330" s="29"/>
      <c r="C330" s="29"/>
      <c r="D330" s="30" t="s">
        <v>835</v>
      </c>
      <c r="E330" s="29"/>
      <c r="F330" s="29"/>
      <c r="G330" s="29"/>
    </row>
    <row r="331" spans="2:7" ht="21" customHeight="1">
      <c r="B331" s="29">
        <v>1</v>
      </c>
      <c r="C331" s="29" t="s">
        <v>778</v>
      </c>
      <c r="D331" s="30" t="s">
        <v>779</v>
      </c>
      <c r="E331" s="29">
        <v>999</v>
      </c>
      <c r="F331" s="29" t="s">
        <v>778</v>
      </c>
      <c r="G331" s="29">
        <v>999</v>
      </c>
    </row>
    <row r="332" spans="2:7" ht="21" customHeight="1">
      <c r="B332" s="29">
        <v>2</v>
      </c>
      <c r="C332" s="29" t="s">
        <v>778</v>
      </c>
      <c r="D332" s="30" t="s">
        <v>820</v>
      </c>
      <c r="E332" s="29">
        <v>866</v>
      </c>
      <c r="F332" s="29" t="s">
        <v>778</v>
      </c>
      <c r="G332" s="29">
        <v>1732</v>
      </c>
    </row>
    <row r="333" spans="2:7" ht="21" customHeight="1">
      <c r="B333" s="29">
        <v>1</v>
      </c>
      <c r="C333" s="29" t="s">
        <v>778</v>
      </c>
      <c r="D333" s="30" t="s">
        <v>756</v>
      </c>
      <c r="E333" s="29">
        <v>534</v>
      </c>
      <c r="F333" s="29" t="s">
        <v>778</v>
      </c>
      <c r="G333" s="29">
        <v>534</v>
      </c>
    </row>
    <row r="334" spans="2:7" ht="21" customHeight="1">
      <c r="B334" s="29"/>
      <c r="C334" s="29"/>
      <c r="D334" s="30" t="s">
        <v>836</v>
      </c>
      <c r="E334" s="29"/>
      <c r="F334" s="29"/>
      <c r="G334" s="29"/>
    </row>
    <row r="335" spans="2:7" ht="21" customHeight="1">
      <c r="B335" s="29">
        <v>0.5</v>
      </c>
      <c r="C335" s="29" t="s">
        <v>778</v>
      </c>
      <c r="D335" s="30" t="s">
        <v>820</v>
      </c>
      <c r="E335" s="29">
        <v>866</v>
      </c>
      <c r="F335" s="29" t="s">
        <v>778</v>
      </c>
      <c r="G335" s="29">
        <v>433</v>
      </c>
    </row>
    <row r="336" spans="2:7" ht="21" customHeight="1">
      <c r="B336" s="29">
        <v>0.5</v>
      </c>
      <c r="C336" s="29" t="s">
        <v>778</v>
      </c>
      <c r="D336" s="30" t="s">
        <v>755</v>
      </c>
      <c r="E336" s="29">
        <v>651</v>
      </c>
      <c r="F336" s="29" t="s">
        <v>778</v>
      </c>
      <c r="G336" s="29">
        <v>325.5</v>
      </c>
    </row>
    <row r="337" spans="2:7" ht="21" customHeight="1">
      <c r="B337" s="29"/>
      <c r="C337" s="29"/>
      <c r="D337" s="30" t="s">
        <v>837</v>
      </c>
      <c r="E337" s="29">
        <v>0</v>
      </c>
      <c r="F337" s="29"/>
      <c r="G337" s="29">
        <v>-164</v>
      </c>
    </row>
    <row r="338" spans="2:7" ht="21" customHeight="1">
      <c r="B338" s="29"/>
      <c r="C338" s="29"/>
      <c r="D338" s="30" t="s">
        <v>838</v>
      </c>
      <c r="E338" s="29"/>
      <c r="F338" s="29"/>
      <c r="G338" s="29">
        <v>134.1</v>
      </c>
    </row>
    <row r="339" spans="2:7" ht="21" customHeight="1">
      <c r="B339" s="29"/>
      <c r="C339" s="29" t="s">
        <v>757</v>
      </c>
      <c r="D339" s="30" t="s">
        <v>781</v>
      </c>
      <c r="E339" s="29"/>
      <c r="F339" s="29" t="s">
        <v>757</v>
      </c>
      <c r="G339" s="29">
        <v>0.7</v>
      </c>
    </row>
    <row r="340" spans="2:7" ht="21" customHeight="1">
      <c r="B340" s="29"/>
      <c r="C340" s="29"/>
      <c r="D340" s="30" t="s">
        <v>821</v>
      </c>
      <c r="E340" s="29"/>
      <c r="F340" s="29"/>
      <c r="G340" s="29"/>
    </row>
    <row r="341" spans="2:7" ht="21" customHeight="1">
      <c r="B341" s="29"/>
      <c r="C341" s="29"/>
      <c r="D341" s="30"/>
      <c r="E341" s="29"/>
      <c r="F341" s="29"/>
      <c r="G341" s="29">
        <v>7084.3</v>
      </c>
    </row>
    <row r="342" spans="2:7" ht="21" customHeight="1">
      <c r="B342" s="29"/>
      <c r="C342" s="29"/>
      <c r="D342" s="30"/>
      <c r="E342" s="29"/>
      <c r="F342" s="29"/>
      <c r="G342" s="29"/>
    </row>
    <row r="343" spans="2:7" ht="21" customHeight="1">
      <c r="B343" s="29" t="s">
        <v>846</v>
      </c>
      <c r="C343" s="29" t="s">
        <v>748</v>
      </c>
      <c r="D343" s="30" t="s">
        <v>847</v>
      </c>
      <c r="E343" s="29"/>
      <c r="F343" s="29"/>
      <c r="G343" s="29"/>
    </row>
    <row r="344" spans="2:7" ht="21" customHeight="1">
      <c r="B344" s="29"/>
      <c r="C344" s="29"/>
      <c r="D344" s="30" t="s">
        <v>848</v>
      </c>
      <c r="E344" s="29"/>
      <c r="F344" s="29"/>
      <c r="G344" s="29"/>
    </row>
    <row r="345" spans="2:7" ht="21" customHeight="1">
      <c r="B345" s="29"/>
      <c r="C345" s="29"/>
      <c r="D345" s="30" t="s">
        <v>751</v>
      </c>
      <c r="E345" s="29" t="s">
        <v>751</v>
      </c>
      <c r="F345" s="29"/>
      <c r="G345" s="29"/>
    </row>
    <row r="346" spans="2:7" ht="21" customHeight="1">
      <c r="B346" s="29">
        <v>0.53339999999999999</v>
      </c>
      <c r="C346" s="29" t="s">
        <v>765</v>
      </c>
      <c r="D346" s="30" t="s">
        <v>1422</v>
      </c>
      <c r="E346" s="29">
        <v>306.89999999999998</v>
      </c>
      <c r="F346" s="29" t="s">
        <v>765</v>
      </c>
      <c r="G346" s="29">
        <v>163.69999999999999</v>
      </c>
    </row>
    <row r="347" spans="2:7" ht="21" customHeight="1">
      <c r="B347" s="29">
        <v>4.24</v>
      </c>
      <c r="C347" s="29" t="s">
        <v>8</v>
      </c>
      <c r="D347" s="30" t="s">
        <v>849</v>
      </c>
      <c r="E347" s="29">
        <v>35.61</v>
      </c>
      <c r="F347" s="29" t="s">
        <v>8</v>
      </c>
      <c r="G347" s="29">
        <v>150.99</v>
      </c>
    </row>
    <row r="348" spans="2:7" ht="21" customHeight="1">
      <c r="B348" s="29">
        <v>16</v>
      </c>
      <c r="C348" s="29" t="s">
        <v>850</v>
      </c>
      <c r="D348" s="30" t="s">
        <v>851</v>
      </c>
      <c r="E348" s="29">
        <v>1</v>
      </c>
      <c r="F348" s="29" t="s">
        <v>852</v>
      </c>
      <c r="G348" s="29">
        <v>16</v>
      </c>
    </row>
    <row r="349" spans="2:7" ht="21" customHeight="1">
      <c r="B349" s="29">
        <v>0.53339999999999999</v>
      </c>
      <c r="C349" s="29" t="s">
        <v>765</v>
      </c>
      <c r="D349" s="30" t="s">
        <v>853</v>
      </c>
      <c r="E349" s="29">
        <v>215.74</v>
      </c>
      <c r="F349" s="29" t="s">
        <v>765</v>
      </c>
      <c r="G349" s="29">
        <v>115.08</v>
      </c>
    </row>
    <row r="350" spans="2:7" ht="21" customHeight="1">
      <c r="B350" s="29"/>
      <c r="C350" s="29" t="s">
        <v>757</v>
      </c>
      <c r="D350" s="30" t="s">
        <v>854</v>
      </c>
      <c r="E350" s="29"/>
      <c r="F350" s="29" t="s">
        <v>757</v>
      </c>
      <c r="G350" s="29"/>
    </row>
    <row r="351" spans="2:7" ht="21" customHeight="1">
      <c r="B351" s="29"/>
      <c r="C351" s="29"/>
      <c r="D351" s="30" t="s">
        <v>855</v>
      </c>
      <c r="E351" s="29"/>
      <c r="F351" s="29"/>
      <c r="G351" s="29"/>
    </row>
    <row r="352" spans="2:7" ht="21" customHeight="1">
      <c r="B352" s="29"/>
      <c r="C352" s="29"/>
      <c r="D352" s="30"/>
      <c r="E352" s="29"/>
      <c r="F352" s="29"/>
      <c r="G352" s="29" t="s">
        <v>751</v>
      </c>
    </row>
    <row r="353" spans="2:7" ht="21" customHeight="1">
      <c r="B353" s="29"/>
      <c r="C353" s="29"/>
      <c r="D353" s="30" t="s">
        <v>856</v>
      </c>
      <c r="E353" s="29"/>
      <c r="F353" s="29"/>
      <c r="G353" s="29">
        <v>445.77</v>
      </c>
    </row>
    <row r="354" spans="2:7" ht="21" customHeight="1">
      <c r="B354" s="29"/>
      <c r="C354" s="29"/>
      <c r="D354" s="30"/>
      <c r="E354" s="29"/>
      <c r="F354" s="29"/>
      <c r="G354" s="29" t="s">
        <v>751</v>
      </c>
    </row>
    <row r="355" spans="2:7" ht="21" customHeight="1">
      <c r="B355" s="29"/>
      <c r="C355" s="29"/>
      <c r="D355" s="30" t="s">
        <v>857</v>
      </c>
      <c r="E355" s="29"/>
      <c r="F355" s="29"/>
      <c r="G355" s="29">
        <v>835.7</v>
      </c>
    </row>
    <row r="356" spans="2:7" ht="21" customHeight="1">
      <c r="B356" s="29"/>
      <c r="C356" s="29" t="s">
        <v>751</v>
      </c>
      <c r="D356" s="30" t="s">
        <v>751</v>
      </c>
      <c r="E356" s="29"/>
      <c r="F356" s="29"/>
      <c r="G356" s="29"/>
    </row>
    <row r="357" spans="2:7" ht="21" customHeight="1">
      <c r="B357" s="29"/>
      <c r="C357" s="29"/>
      <c r="D357" s="30"/>
      <c r="E357" s="92" t="s">
        <v>858</v>
      </c>
      <c r="F357" s="29"/>
      <c r="G357" s="29"/>
    </row>
    <row r="358" spans="2:7" ht="21" customHeight="1">
      <c r="B358" s="29"/>
      <c r="C358" s="29"/>
      <c r="D358" s="29" t="s">
        <v>859</v>
      </c>
      <c r="E358" s="29"/>
      <c r="F358" s="29"/>
      <c r="G358" s="28"/>
    </row>
    <row r="359" spans="2:7" ht="21" customHeight="1">
      <c r="B359" s="29"/>
      <c r="C359" s="29"/>
      <c r="D359" s="29" t="s">
        <v>860</v>
      </c>
      <c r="E359" s="29"/>
      <c r="F359" s="29"/>
      <c r="G359" s="28"/>
    </row>
    <row r="360" spans="2:7" ht="21" customHeight="1">
      <c r="B360" s="29">
        <v>0.1</v>
      </c>
      <c r="C360" s="29" t="s">
        <v>861</v>
      </c>
      <c r="D360" s="29" t="s">
        <v>862</v>
      </c>
      <c r="E360" s="29">
        <v>881</v>
      </c>
      <c r="F360" s="29" t="s">
        <v>852</v>
      </c>
      <c r="G360" s="28">
        <v>88.1</v>
      </c>
    </row>
    <row r="361" spans="2:7" ht="21" customHeight="1">
      <c r="B361" s="29">
        <v>0.1</v>
      </c>
      <c r="C361" s="29" t="s">
        <v>863</v>
      </c>
      <c r="D361" s="29" t="s">
        <v>864</v>
      </c>
      <c r="E361" s="29">
        <v>651</v>
      </c>
      <c r="F361" s="29" t="s">
        <v>852</v>
      </c>
      <c r="G361" s="28">
        <v>65.099999999999994</v>
      </c>
    </row>
    <row r="362" spans="2:7" ht="21" customHeight="1">
      <c r="B362" s="29">
        <v>10</v>
      </c>
      <c r="C362" s="29" t="s">
        <v>865</v>
      </c>
      <c r="D362" s="29" t="s">
        <v>866</v>
      </c>
      <c r="E362" s="29">
        <v>18.45</v>
      </c>
      <c r="F362" s="29" t="s">
        <v>867</v>
      </c>
      <c r="G362" s="28">
        <v>1.85</v>
      </c>
    </row>
    <row r="363" spans="2:7" ht="21" customHeight="1">
      <c r="B363" s="29">
        <v>0.25</v>
      </c>
      <c r="C363" s="29" t="s">
        <v>861</v>
      </c>
      <c r="D363" s="29" t="s">
        <v>868</v>
      </c>
      <c r="E363" s="29">
        <v>3.6</v>
      </c>
      <c r="F363" s="29" t="s">
        <v>852</v>
      </c>
      <c r="G363" s="28">
        <v>0.9</v>
      </c>
    </row>
    <row r="364" spans="2:7" ht="21" customHeight="1">
      <c r="B364" s="29"/>
      <c r="C364" s="29"/>
      <c r="D364" s="29"/>
      <c r="E364" s="29" t="s">
        <v>869</v>
      </c>
      <c r="F364" s="29"/>
      <c r="G364" s="28">
        <v>155.94999999999999</v>
      </c>
    </row>
    <row r="365" spans="2:7" ht="21" customHeight="1">
      <c r="B365" s="29"/>
      <c r="C365" s="29"/>
      <c r="D365" s="29"/>
      <c r="E365" s="29"/>
      <c r="F365" s="29"/>
      <c r="G365" s="28"/>
    </row>
    <row r="366" spans="2:7" ht="21" customHeight="1">
      <c r="B366" s="29"/>
      <c r="C366" s="29"/>
      <c r="D366" s="29" t="s">
        <v>870</v>
      </c>
      <c r="E366" s="29" t="s">
        <v>871</v>
      </c>
      <c r="F366" s="29" t="s">
        <v>872</v>
      </c>
      <c r="G366" s="28"/>
    </row>
    <row r="367" spans="2:7" ht="21" customHeight="1">
      <c r="B367" s="29"/>
      <c r="C367" s="29"/>
      <c r="D367" s="29"/>
      <c r="E367" s="29"/>
      <c r="F367" s="29"/>
      <c r="G367" s="28"/>
    </row>
    <row r="368" spans="2:7" ht="21" customHeight="1">
      <c r="B368" s="29"/>
      <c r="C368" s="29"/>
      <c r="D368" s="29" t="s">
        <v>873</v>
      </c>
      <c r="E368" s="29">
        <v>96</v>
      </c>
      <c r="F368" s="29">
        <v>85</v>
      </c>
      <c r="G368" s="28">
        <v>85</v>
      </c>
    </row>
    <row r="369" spans="2:7" ht="21" customHeight="1">
      <c r="B369" s="29"/>
      <c r="C369" s="29"/>
      <c r="D369" s="29" t="s">
        <v>874</v>
      </c>
      <c r="E369" s="29">
        <v>155.94999999999999</v>
      </c>
      <c r="F369" s="29">
        <v>155.94999999999999</v>
      </c>
      <c r="G369" s="28"/>
    </row>
    <row r="370" spans="2:7" ht="21" customHeight="1">
      <c r="B370" s="29"/>
      <c r="C370" s="29"/>
      <c r="D370" s="29"/>
      <c r="E370" s="29">
        <v>251.95</v>
      </c>
      <c r="F370" s="29">
        <v>240.95</v>
      </c>
      <c r="G370" s="28"/>
    </row>
    <row r="371" spans="2:7" ht="21" customHeight="1">
      <c r="B371" s="29"/>
      <c r="C371" s="29"/>
      <c r="D371" s="29"/>
      <c r="E371" s="29">
        <v>252</v>
      </c>
      <c r="F371" s="29">
        <v>241</v>
      </c>
      <c r="G371" s="28"/>
    </row>
    <row r="372" spans="2:7" ht="21" customHeight="1">
      <c r="B372" s="29"/>
      <c r="C372" s="29"/>
      <c r="D372" s="30"/>
      <c r="E372" s="29"/>
      <c r="F372" s="29"/>
      <c r="G372" s="29" t="s">
        <v>751</v>
      </c>
    </row>
    <row r="373" spans="2:7" ht="21" customHeight="1">
      <c r="B373" s="29">
        <v>52</v>
      </c>
      <c r="C373" s="29" t="s">
        <v>748</v>
      </c>
      <c r="D373" s="30" t="s">
        <v>875</v>
      </c>
      <c r="E373" s="29"/>
      <c r="F373" s="29"/>
      <c r="G373" s="29"/>
    </row>
    <row r="374" spans="2:7" ht="21" customHeight="1">
      <c r="B374" s="29"/>
      <c r="C374" s="29"/>
      <c r="D374" s="30" t="s">
        <v>876</v>
      </c>
      <c r="E374" s="29"/>
      <c r="F374" s="29"/>
      <c r="G374" s="29"/>
    </row>
    <row r="375" spans="2:7" ht="21" customHeight="1">
      <c r="B375" s="29"/>
      <c r="C375" s="29"/>
      <c r="D375" s="30" t="s">
        <v>877</v>
      </c>
      <c r="E375" s="29"/>
      <c r="F375" s="29"/>
      <c r="G375" s="29"/>
    </row>
    <row r="376" spans="2:7" ht="21" customHeight="1">
      <c r="B376" s="29"/>
      <c r="C376" s="29"/>
      <c r="D376" s="30" t="s">
        <v>878</v>
      </c>
      <c r="E376" s="29"/>
      <c r="F376" s="29"/>
      <c r="G376" s="29"/>
    </row>
    <row r="377" spans="2:7" ht="21" customHeight="1">
      <c r="B377" s="29"/>
      <c r="C377" s="29"/>
      <c r="D377" s="30" t="s">
        <v>879</v>
      </c>
      <c r="E377" s="29"/>
      <c r="F377" s="29"/>
      <c r="G377" s="29"/>
    </row>
    <row r="378" spans="2:7" ht="21" customHeight="1">
      <c r="B378" s="29"/>
      <c r="C378" s="29"/>
      <c r="D378" s="30" t="s">
        <v>880</v>
      </c>
      <c r="E378" s="29"/>
      <c r="F378" s="29"/>
      <c r="G378" s="29"/>
    </row>
    <row r="379" spans="2:7" ht="21" customHeight="1">
      <c r="B379" s="29"/>
      <c r="C379" s="29"/>
      <c r="D379" s="30" t="s">
        <v>881</v>
      </c>
      <c r="E379" s="29"/>
      <c r="F379" s="29"/>
      <c r="G379" s="29"/>
    </row>
    <row r="380" spans="2:7" ht="21" customHeight="1">
      <c r="B380" s="29"/>
      <c r="C380" s="29"/>
      <c r="D380" s="30" t="s">
        <v>882</v>
      </c>
      <c r="E380" s="29"/>
      <c r="F380" s="29"/>
      <c r="G380" s="29"/>
    </row>
    <row r="381" spans="2:7" ht="21" customHeight="1">
      <c r="B381" s="29"/>
      <c r="C381" s="29"/>
      <c r="D381" s="30" t="s">
        <v>771</v>
      </c>
      <c r="E381" s="29" t="s">
        <v>771</v>
      </c>
      <c r="F381" s="29"/>
      <c r="G381" s="29"/>
    </row>
    <row r="382" spans="2:7" ht="21" customHeight="1">
      <c r="B382" s="29"/>
      <c r="C382" s="29" t="s">
        <v>748</v>
      </c>
      <c r="D382" s="30" t="s">
        <v>883</v>
      </c>
      <c r="E382" s="29"/>
      <c r="F382" s="29"/>
      <c r="G382" s="29"/>
    </row>
    <row r="383" spans="2:7" ht="21" customHeight="1">
      <c r="B383" s="29"/>
      <c r="C383" s="29"/>
      <c r="D383" s="30" t="s">
        <v>884</v>
      </c>
      <c r="E383" s="29"/>
      <c r="F383" s="29"/>
      <c r="G383" s="29"/>
    </row>
    <row r="384" spans="2:7" ht="21" customHeight="1">
      <c r="B384" s="29"/>
      <c r="C384" s="32" t="s">
        <v>885</v>
      </c>
      <c r="D384" s="30" t="s">
        <v>886</v>
      </c>
      <c r="E384" s="29"/>
      <c r="F384" s="29"/>
      <c r="G384" s="29"/>
    </row>
    <row r="385" spans="2:7" ht="21" customHeight="1">
      <c r="B385" s="29"/>
      <c r="C385" s="29"/>
      <c r="D385" s="30" t="s">
        <v>751</v>
      </c>
      <c r="E385" s="29"/>
      <c r="F385" s="29"/>
      <c r="G385" s="29"/>
    </row>
    <row r="386" spans="2:7" ht="21" customHeight="1">
      <c r="B386" s="29">
        <v>1</v>
      </c>
      <c r="C386" s="29" t="s">
        <v>8</v>
      </c>
      <c r="D386" s="30" t="s">
        <v>887</v>
      </c>
      <c r="E386" s="29">
        <v>26</v>
      </c>
      <c r="F386" s="29" t="s">
        <v>8</v>
      </c>
      <c r="G386" s="29">
        <v>26</v>
      </c>
    </row>
    <row r="387" spans="2:7" ht="21" customHeight="1">
      <c r="B387" s="29">
        <v>1</v>
      </c>
      <c r="C387" s="29" t="s">
        <v>757</v>
      </c>
      <c r="D387" s="30" t="s">
        <v>888</v>
      </c>
      <c r="E387" s="29">
        <v>18.2</v>
      </c>
      <c r="F387" s="29" t="s">
        <v>757</v>
      </c>
      <c r="G387" s="29">
        <v>18.2</v>
      </c>
    </row>
    <row r="388" spans="2:7" ht="21" customHeight="1">
      <c r="B388" s="29">
        <v>1</v>
      </c>
      <c r="C388" s="29" t="s">
        <v>8</v>
      </c>
      <c r="D388" s="30" t="s">
        <v>889</v>
      </c>
      <c r="E388" s="29">
        <v>185.41</v>
      </c>
      <c r="F388" s="29" t="s">
        <v>8</v>
      </c>
      <c r="G388" s="29">
        <v>185.41</v>
      </c>
    </row>
    <row r="389" spans="2:7" ht="21" customHeight="1">
      <c r="B389" s="29"/>
      <c r="C389" s="29"/>
      <c r="D389" s="30"/>
      <c r="E389" s="29" t="s">
        <v>759</v>
      </c>
      <c r="F389" s="29"/>
      <c r="G389" s="29" t="s">
        <v>751</v>
      </c>
    </row>
    <row r="390" spans="2:7" ht="21" customHeight="1">
      <c r="B390" s="29"/>
      <c r="C390" s="29"/>
      <c r="D390" s="30" t="s">
        <v>890</v>
      </c>
      <c r="E390" s="29"/>
      <c r="F390" s="29"/>
      <c r="G390" s="29">
        <v>229.61</v>
      </c>
    </row>
    <row r="391" spans="2:7" ht="21" customHeight="1">
      <c r="B391" s="29"/>
      <c r="C391" s="29"/>
      <c r="D391" s="30" t="s">
        <v>759</v>
      </c>
      <c r="E391" s="29" t="s">
        <v>759</v>
      </c>
      <c r="F391" s="29"/>
      <c r="G391" s="29" t="s">
        <v>771</v>
      </c>
    </row>
    <row r="392" spans="2:7" ht="21" customHeight="1">
      <c r="B392" s="29"/>
      <c r="C392" s="29" t="s">
        <v>891</v>
      </c>
      <c r="D392" s="30" t="s">
        <v>892</v>
      </c>
      <c r="E392" s="29"/>
      <c r="F392" s="29"/>
      <c r="G392" s="29"/>
    </row>
    <row r="393" spans="2:7" ht="21" customHeight="1">
      <c r="B393" s="29"/>
      <c r="C393" s="29"/>
      <c r="D393" s="30" t="s">
        <v>751</v>
      </c>
      <c r="E393" s="29"/>
      <c r="F393" s="29"/>
      <c r="G393" s="29"/>
    </row>
    <row r="394" spans="2:7" ht="21" customHeight="1">
      <c r="B394" s="29">
        <v>1</v>
      </c>
      <c r="C394" s="29" t="s">
        <v>8</v>
      </c>
      <c r="D394" s="30" t="s">
        <v>893</v>
      </c>
      <c r="E394" s="29">
        <v>35</v>
      </c>
      <c r="F394" s="29" t="s">
        <v>8</v>
      </c>
      <c r="G394" s="29">
        <v>35</v>
      </c>
    </row>
    <row r="395" spans="2:7" ht="21" customHeight="1">
      <c r="B395" s="29">
        <v>1</v>
      </c>
      <c r="C395" s="29" t="s">
        <v>757</v>
      </c>
      <c r="D395" s="30" t="s">
        <v>894</v>
      </c>
      <c r="E395" s="29">
        <v>14</v>
      </c>
      <c r="F395" s="29" t="s">
        <v>757</v>
      </c>
      <c r="G395" s="29">
        <v>14</v>
      </c>
    </row>
    <row r="396" spans="2:7" ht="21" customHeight="1">
      <c r="B396" s="29">
        <v>1</v>
      </c>
      <c r="C396" s="29" t="s">
        <v>8</v>
      </c>
      <c r="D396" s="30" t="s">
        <v>889</v>
      </c>
      <c r="E396" s="29">
        <v>185.4</v>
      </c>
      <c r="F396" s="29" t="s">
        <v>8</v>
      </c>
      <c r="G396" s="29">
        <v>185.4</v>
      </c>
    </row>
    <row r="397" spans="2:7" ht="21" customHeight="1">
      <c r="B397" s="29"/>
      <c r="C397" s="29"/>
      <c r="D397" s="30"/>
      <c r="E397" s="29" t="s">
        <v>759</v>
      </c>
      <c r="F397" s="29"/>
      <c r="G397" s="29" t="s">
        <v>751</v>
      </c>
    </row>
    <row r="398" spans="2:7" ht="21" customHeight="1">
      <c r="B398" s="29"/>
      <c r="C398" s="29"/>
      <c r="D398" s="30" t="s">
        <v>890</v>
      </c>
      <c r="E398" s="29"/>
      <c r="F398" s="29"/>
      <c r="G398" s="29">
        <v>234.4</v>
      </c>
    </row>
    <row r="399" spans="2:7" ht="21" customHeight="1">
      <c r="B399" s="29"/>
      <c r="C399" s="29"/>
      <c r="D399" s="30"/>
      <c r="E399" s="29" t="s">
        <v>759</v>
      </c>
      <c r="F399" s="29"/>
      <c r="G399" s="29" t="s">
        <v>771</v>
      </c>
    </row>
    <row r="400" spans="2:7" ht="21" customHeight="1">
      <c r="B400" s="29"/>
      <c r="C400" s="29" t="s">
        <v>895</v>
      </c>
      <c r="D400" s="30" t="s">
        <v>896</v>
      </c>
      <c r="E400" s="29"/>
      <c r="F400" s="29"/>
      <c r="G400" s="29"/>
    </row>
    <row r="401" spans="2:7" ht="21" customHeight="1">
      <c r="B401" s="29"/>
      <c r="C401" s="29"/>
      <c r="D401" s="30" t="s">
        <v>751</v>
      </c>
      <c r="E401" s="29"/>
      <c r="F401" s="29"/>
      <c r="G401" s="29"/>
    </row>
    <row r="402" spans="2:7" ht="21" customHeight="1">
      <c r="B402" s="29">
        <v>1</v>
      </c>
      <c r="C402" s="29" t="s">
        <v>8</v>
      </c>
      <c r="D402" s="30" t="s">
        <v>897</v>
      </c>
      <c r="E402" s="29">
        <v>52</v>
      </c>
      <c r="F402" s="29" t="s">
        <v>8</v>
      </c>
      <c r="G402" s="29">
        <v>52</v>
      </c>
    </row>
    <row r="403" spans="2:7" ht="21" customHeight="1">
      <c r="B403" s="29">
        <v>1</v>
      </c>
      <c r="C403" s="29" t="s">
        <v>757</v>
      </c>
      <c r="D403" s="30" t="s">
        <v>898</v>
      </c>
      <c r="E403" s="29">
        <v>10.4</v>
      </c>
      <c r="F403" s="29" t="s">
        <v>757</v>
      </c>
      <c r="G403" s="29">
        <v>10.4</v>
      </c>
    </row>
    <row r="404" spans="2:7" ht="21" customHeight="1">
      <c r="B404" s="29">
        <v>1</v>
      </c>
      <c r="C404" s="29" t="s">
        <v>8</v>
      </c>
      <c r="D404" s="30" t="s">
        <v>889</v>
      </c>
      <c r="E404" s="29">
        <v>189.61</v>
      </c>
      <c r="F404" s="29" t="s">
        <v>8</v>
      </c>
      <c r="G404" s="29">
        <v>189.61</v>
      </c>
    </row>
    <row r="405" spans="2:7" ht="21" customHeight="1">
      <c r="B405" s="29"/>
      <c r="C405" s="29"/>
      <c r="D405" s="30"/>
      <c r="E405" s="29" t="s">
        <v>759</v>
      </c>
      <c r="F405" s="29"/>
      <c r="G405" s="29" t="s">
        <v>751</v>
      </c>
    </row>
    <row r="406" spans="2:7" ht="21" customHeight="1">
      <c r="B406" s="29"/>
      <c r="C406" s="29"/>
      <c r="D406" s="30" t="s">
        <v>890</v>
      </c>
      <c r="E406" s="29"/>
      <c r="F406" s="29"/>
      <c r="G406" s="29">
        <v>252.01</v>
      </c>
    </row>
    <row r="407" spans="2:7" ht="21" customHeight="1">
      <c r="B407" s="29"/>
      <c r="C407" s="29"/>
      <c r="D407" s="30"/>
      <c r="E407" s="29" t="s">
        <v>759</v>
      </c>
      <c r="F407" s="29"/>
      <c r="G407" s="29" t="s">
        <v>771</v>
      </c>
    </row>
    <row r="408" spans="2:7" ht="21" customHeight="1">
      <c r="B408" s="29" t="s">
        <v>899</v>
      </c>
      <c r="C408" s="29" t="s">
        <v>748</v>
      </c>
      <c r="D408" s="30" t="s">
        <v>900</v>
      </c>
      <c r="E408" s="29"/>
      <c r="F408" s="29"/>
      <c r="G408" s="29"/>
    </row>
    <row r="409" spans="2:7" ht="21" customHeight="1">
      <c r="B409" s="29"/>
      <c r="C409" s="29"/>
      <c r="D409" s="30" t="s">
        <v>901</v>
      </c>
      <c r="E409" s="29"/>
      <c r="F409" s="29"/>
      <c r="G409" s="29"/>
    </row>
    <row r="410" spans="2:7" ht="21" customHeight="1">
      <c r="B410" s="29"/>
      <c r="C410" s="29"/>
      <c r="D410" s="30" t="s">
        <v>751</v>
      </c>
      <c r="E410" s="29"/>
      <c r="F410" s="29"/>
      <c r="G410" s="29"/>
    </row>
    <row r="411" spans="2:7" ht="21" customHeight="1">
      <c r="B411" s="29">
        <v>1</v>
      </c>
      <c r="C411" s="29" t="s">
        <v>11</v>
      </c>
      <c r="D411" s="30" t="s">
        <v>1423</v>
      </c>
      <c r="E411" s="29">
        <v>69.599999999999994</v>
      </c>
      <c r="F411" s="29" t="s">
        <v>11</v>
      </c>
      <c r="G411" s="29">
        <v>69.599999999999994</v>
      </c>
    </row>
    <row r="412" spans="2:7" ht="21" customHeight="1">
      <c r="B412" s="29"/>
      <c r="C412" s="29"/>
      <c r="D412" s="30"/>
      <c r="E412" s="29"/>
      <c r="F412" s="29"/>
      <c r="G412" s="29" t="s">
        <v>771</v>
      </c>
    </row>
    <row r="413" spans="2:7" ht="21" customHeight="1">
      <c r="B413" s="29">
        <v>39</v>
      </c>
      <c r="C413" s="29"/>
      <c r="D413" s="30" t="s">
        <v>1424</v>
      </c>
      <c r="E413" s="29">
        <v>70.150000000000006</v>
      </c>
      <c r="F413" s="29" t="s">
        <v>11</v>
      </c>
      <c r="G413" s="29">
        <v>70.150000000000006</v>
      </c>
    </row>
    <row r="414" spans="2:7" ht="21" customHeight="1">
      <c r="B414" s="29"/>
      <c r="C414" s="29"/>
      <c r="D414" s="30"/>
      <c r="E414" s="29"/>
      <c r="F414" s="29"/>
      <c r="G414" s="29"/>
    </row>
    <row r="415" spans="2:7" ht="21" customHeight="1">
      <c r="B415" s="29"/>
      <c r="C415" s="29"/>
      <c r="D415" s="30" t="s">
        <v>912</v>
      </c>
      <c r="E415" s="29"/>
      <c r="F415" s="29"/>
      <c r="G415" s="29"/>
    </row>
    <row r="416" spans="2:7" ht="21" customHeight="1">
      <c r="B416" s="29"/>
      <c r="C416" s="29"/>
      <c r="D416" s="30" t="s">
        <v>913</v>
      </c>
      <c r="E416" s="29"/>
      <c r="F416" s="29"/>
      <c r="G416" s="29"/>
    </row>
    <row r="417" spans="2:7" ht="21" customHeight="1">
      <c r="B417" s="29"/>
      <c r="C417" s="29"/>
      <c r="D417" s="30" t="s">
        <v>914</v>
      </c>
      <c r="E417" s="29"/>
      <c r="F417" s="29"/>
      <c r="G417" s="29"/>
    </row>
    <row r="418" spans="2:7" ht="21" customHeight="1">
      <c r="B418" s="29"/>
      <c r="C418" s="29"/>
      <c r="D418" s="30"/>
      <c r="E418" s="29"/>
      <c r="F418" s="29"/>
      <c r="G418" s="29"/>
    </row>
    <row r="419" spans="2:7" ht="21" customHeight="1">
      <c r="B419" s="29">
        <v>1.1100000000000001</v>
      </c>
      <c r="C419" s="29" t="s">
        <v>915</v>
      </c>
      <c r="D419" s="30" t="s">
        <v>916</v>
      </c>
      <c r="E419" s="29">
        <v>227.6</v>
      </c>
      <c r="F419" s="29" t="s">
        <v>915</v>
      </c>
      <c r="G419" s="29">
        <v>252.64</v>
      </c>
    </row>
    <row r="420" spans="2:7" ht="21" customHeight="1">
      <c r="B420" s="29">
        <v>0.7</v>
      </c>
      <c r="C420" s="29" t="s">
        <v>917</v>
      </c>
      <c r="D420" s="30" t="s">
        <v>754</v>
      </c>
      <c r="E420" s="29">
        <v>797</v>
      </c>
      <c r="F420" s="29" t="s">
        <v>917</v>
      </c>
      <c r="G420" s="29">
        <v>557.9</v>
      </c>
    </row>
    <row r="421" spans="2:7" ht="21" customHeight="1">
      <c r="B421" s="29">
        <v>10</v>
      </c>
      <c r="C421" s="29" t="s">
        <v>765</v>
      </c>
      <c r="D421" s="30" t="s">
        <v>1425</v>
      </c>
      <c r="E421" s="29">
        <v>9.1</v>
      </c>
      <c r="F421" s="29" t="s">
        <v>765</v>
      </c>
      <c r="G421" s="29">
        <v>91</v>
      </c>
    </row>
    <row r="422" spans="2:7" ht="21" customHeight="1">
      <c r="B422" s="29"/>
      <c r="C422" s="29"/>
      <c r="D422" s="30" t="s">
        <v>767</v>
      </c>
      <c r="E422" s="29" t="s">
        <v>918</v>
      </c>
      <c r="F422" s="29"/>
      <c r="G422" s="29">
        <v>2.8</v>
      </c>
    </row>
    <row r="423" spans="2:7" ht="21" customHeight="1">
      <c r="B423" s="29"/>
      <c r="C423" s="29"/>
      <c r="D423" s="30" t="s">
        <v>760</v>
      </c>
      <c r="E423" s="29"/>
      <c r="F423" s="29"/>
      <c r="G423" s="29">
        <v>904.34</v>
      </c>
    </row>
    <row r="424" spans="2:7" ht="21" customHeight="1">
      <c r="B424" s="29"/>
      <c r="C424" s="29"/>
      <c r="D424" s="30"/>
      <c r="E424" s="29"/>
      <c r="F424" s="29"/>
      <c r="G424" s="29"/>
    </row>
    <row r="425" spans="2:7" ht="21" customHeight="1">
      <c r="B425" s="29"/>
      <c r="C425" s="29"/>
      <c r="D425" s="30" t="s">
        <v>761</v>
      </c>
      <c r="E425" s="29"/>
      <c r="F425" s="29"/>
      <c r="G425" s="29">
        <v>90.43</v>
      </c>
    </row>
    <row r="426" spans="2:7" ht="21" customHeight="1">
      <c r="B426" s="29"/>
      <c r="C426" s="29"/>
      <c r="D426" s="30"/>
      <c r="E426" s="29"/>
      <c r="F426" s="29"/>
      <c r="G426" s="29"/>
    </row>
    <row r="427" spans="2:7" ht="21" customHeight="1">
      <c r="B427" s="29"/>
      <c r="C427" s="29"/>
      <c r="D427" s="30" t="s">
        <v>912</v>
      </c>
      <c r="E427" s="29"/>
      <c r="F427" s="29"/>
      <c r="G427" s="29"/>
    </row>
    <row r="428" spans="2:7" ht="21" customHeight="1">
      <c r="B428" s="29"/>
      <c r="C428" s="29"/>
      <c r="D428" s="30" t="s">
        <v>1324</v>
      </c>
      <c r="E428" s="29"/>
      <c r="F428" s="29"/>
      <c r="G428" s="29"/>
    </row>
    <row r="429" spans="2:7" ht="21" customHeight="1">
      <c r="B429" s="29"/>
      <c r="C429" s="29"/>
      <c r="D429" s="30" t="s">
        <v>914</v>
      </c>
      <c r="E429" s="29"/>
      <c r="F429" s="29"/>
      <c r="G429" s="29"/>
    </row>
    <row r="430" spans="2:7" ht="21" customHeight="1">
      <c r="B430" s="29"/>
      <c r="C430" s="29"/>
      <c r="D430" s="30"/>
      <c r="E430" s="29"/>
      <c r="F430" s="29"/>
      <c r="G430" s="29"/>
    </row>
    <row r="431" spans="2:7" ht="21" customHeight="1">
      <c r="B431" s="29">
        <v>1.33</v>
      </c>
      <c r="C431" s="29" t="s">
        <v>915</v>
      </c>
      <c r="D431" s="30" t="s">
        <v>916</v>
      </c>
      <c r="E431" s="29">
        <v>238.9</v>
      </c>
      <c r="F431" s="29" t="s">
        <v>915</v>
      </c>
      <c r="G431" s="29">
        <v>317.74</v>
      </c>
    </row>
    <row r="432" spans="2:7" ht="21" customHeight="1">
      <c r="B432" s="29">
        <v>0.7</v>
      </c>
      <c r="C432" s="29" t="s">
        <v>917</v>
      </c>
      <c r="D432" s="30" t="s">
        <v>754</v>
      </c>
      <c r="E432" s="29">
        <v>797</v>
      </c>
      <c r="F432" s="29" t="s">
        <v>917</v>
      </c>
      <c r="G432" s="29">
        <v>557.9</v>
      </c>
    </row>
    <row r="433" spans="2:7" ht="21" customHeight="1">
      <c r="B433" s="29">
        <v>10</v>
      </c>
      <c r="C433" s="29" t="s">
        <v>765</v>
      </c>
      <c r="D433" s="30" t="s">
        <v>1325</v>
      </c>
      <c r="E433" s="29">
        <v>9.85</v>
      </c>
      <c r="F433" s="29" t="s">
        <v>765</v>
      </c>
      <c r="G433" s="29">
        <v>98.5</v>
      </c>
    </row>
    <row r="434" spans="2:7" ht="21" customHeight="1">
      <c r="B434" s="29"/>
      <c r="C434" s="29"/>
      <c r="D434" s="30" t="s">
        <v>767</v>
      </c>
      <c r="E434" s="29" t="s">
        <v>918</v>
      </c>
      <c r="F434" s="29"/>
      <c r="G434" s="29">
        <v>3.43</v>
      </c>
    </row>
    <row r="435" spans="2:7" ht="21" customHeight="1">
      <c r="B435" s="29"/>
      <c r="C435" s="29"/>
      <c r="D435" s="30" t="s">
        <v>760</v>
      </c>
      <c r="E435" s="29"/>
      <c r="F435" s="29"/>
      <c r="G435" s="29">
        <v>977.57</v>
      </c>
    </row>
    <row r="436" spans="2:7" ht="21" customHeight="1">
      <c r="B436" s="29"/>
      <c r="C436" s="29"/>
      <c r="D436" s="30"/>
      <c r="E436" s="29"/>
      <c r="F436" s="29"/>
      <c r="G436" s="29"/>
    </row>
    <row r="437" spans="2:7" ht="21" customHeight="1">
      <c r="B437" s="29"/>
      <c r="C437" s="29"/>
      <c r="D437" s="30" t="s">
        <v>761</v>
      </c>
      <c r="E437" s="29"/>
      <c r="F437" s="29"/>
      <c r="G437" s="29">
        <v>97.76</v>
      </c>
    </row>
    <row r="438" spans="2:7" ht="21" customHeight="1">
      <c r="B438" s="29"/>
      <c r="C438" s="29"/>
      <c r="D438" s="30"/>
      <c r="E438" s="29"/>
      <c r="F438" s="29"/>
      <c r="G438" s="29"/>
    </row>
    <row r="439" spans="2:7" ht="21" customHeight="1">
      <c r="B439" s="72">
        <v>74</v>
      </c>
      <c r="C439" s="72"/>
      <c r="D439" s="73" t="s">
        <v>1400</v>
      </c>
      <c r="E439" s="72"/>
      <c r="F439" s="72"/>
      <c r="G439" s="72">
        <v>601.20000000000005</v>
      </c>
    </row>
    <row r="440" spans="2:7" ht="21" customHeight="1">
      <c r="B440" s="29"/>
      <c r="C440" s="29"/>
      <c r="D440" s="30"/>
      <c r="E440" s="29"/>
      <c r="F440" s="29"/>
      <c r="G440" s="29"/>
    </row>
    <row r="441" spans="2:7" ht="21" customHeight="1">
      <c r="B441" s="29"/>
      <c r="C441" s="29"/>
      <c r="D441" s="30" t="s">
        <v>1229</v>
      </c>
      <c r="E441" s="29"/>
      <c r="F441" s="29"/>
      <c r="G441" s="29"/>
    </row>
    <row r="442" spans="2:7" ht="21" customHeight="1">
      <c r="B442" s="29">
        <v>1</v>
      </c>
      <c r="C442" s="29" t="s">
        <v>951</v>
      </c>
      <c r="D442" s="30" t="s">
        <v>1426</v>
      </c>
      <c r="E442" s="29">
        <v>1366</v>
      </c>
      <c r="F442" s="29" t="s">
        <v>951</v>
      </c>
      <c r="G442" s="29">
        <v>1366</v>
      </c>
    </row>
    <row r="443" spans="2:7" ht="21" customHeight="1">
      <c r="B443" s="29">
        <v>1</v>
      </c>
      <c r="C443" s="29" t="s">
        <v>951</v>
      </c>
      <c r="D443" s="30" t="s">
        <v>1427</v>
      </c>
      <c r="E443" s="29">
        <v>185.9</v>
      </c>
      <c r="F443" s="29" t="s">
        <v>951</v>
      </c>
      <c r="G443" s="29">
        <v>185.9</v>
      </c>
    </row>
    <row r="444" spans="2:7" ht="21" customHeight="1">
      <c r="B444" s="29"/>
      <c r="C444" s="29"/>
      <c r="D444" s="30" t="s">
        <v>1230</v>
      </c>
      <c r="E444" s="29"/>
      <c r="F444" s="29"/>
      <c r="G444" s="29">
        <v>1552.7</v>
      </c>
    </row>
    <row r="445" spans="2:7" ht="21" customHeight="1">
      <c r="B445" s="29"/>
      <c r="C445" s="29"/>
      <c r="D445" s="30"/>
      <c r="E445" s="29"/>
      <c r="F445" s="29"/>
      <c r="G445" s="29"/>
    </row>
    <row r="446" spans="2:7" ht="21" customHeight="1">
      <c r="B446" s="29"/>
      <c r="C446" s="29"/>
      <c r="D446" s="30" t="s">
        <v>1235</v>
      </c>
      <c r="E446" s="29"/>
      <c r="F446" s="29"/>
      <c r="G446" s="29"/>
    </row>
    <row r="447" spans="2:7" ht="21" customHeight="1">
      <c r="B447" s="29"/>
      <c r="C447" s="29"/>
      <c r="D447" s="30" t="s">
        <v>1236</v>
      </c>
      <c r="E447" s="29"/>
      <c r="F447" s="29"/>
      <c r="G447" s="29"/>
    </row>
    <row r="448" spans="2:7" ht="21" customHeight="1">
      <c r="B448" s="29"/>
      <c r="C448" s="29"/>
      <c r="D448" s="30"/>
      <c r="E448" s="29"/>
      <c r="F448" s="29"/>
      <c r="G448" s="29"/>
    </row>
    <row r="449" spans="2:7" ht="129" customHeight="1">
      <c r="B449" s="29"/>
      <c r="C449" s="29"/>
      <c r="D449" s="31" t="s">
        <v>1237</v>
      </c>
      <c r="E449" s="29"/>
      <c r="F449" s="29"/>
      <c r="G449" s="29"/>
    </row>
    <row r="450" spans="2:7" ht="21" customHeight="1">
      <c r="B450" s="29">
        <v>180</v>
      </c>
      <c r="C450" s="29" t="s">
        <v>8</v>
      </c>
      <c r="D450" s="30" t="s">
        <v>1430</v>
      </c>
      <c r="E450" s="29">
        <v>60.65</v>
      </c>
      <c r="F450" s="29" t="s">
        <v>1222</v>
      </c>
      <c r="G450" s="29">
        <v>10917</v>
      </c>
    </row>
    <row r="451" spans="2:7" ht="21" customHeight="1">
      <c r="B451" s="29">
        <v>90</v>
      </c>
      <c r="C451" s="29" t="s">
        <v>8</v>
      </c>
      <c r="D451" s="30" t="s">
        <v>1223</v>
      </c>
      <c r="E451" s="29">
        <v>20</v>
      </c>
      <c r="F451" s="29" t="s">
        <v>8</v>
      </c>
      <c r="G451" s="29">
        <v>1800</v>
      </c>
    </row>
    <row r="452" spans="2:7" ht="21" customHeight="1">
      <c r="B452" s="29">
        <v>3</v>
      </c>
      <c r="C452" s="29" t="s">
        <v>1225</v>
      </c>
      <c r="D452" s="30" t="s">
        <v>1218</v>
      </c>
      <c r="E452" s="29">
        <v>302</v>
      </c>
      <c r="F452" s="29" t="s">
        <v>1225</v>
      </c>
      <c r="G452" s="29">
        <v>906</v>
      </c>
    </row>
    <row r="453" spans="2:7" ht="21" customHeight="1">
      <c r="B453" s="29">
        <v>90</v>
      </c>
      <c r="C453" s="29" t="s">
        <v>8</v>
      </c>
      <c r="D453" s="30" t="s">
        <v>1431</v>
      </c>
      <c r="E453" s="29">
        <v>40.950000000000003</v>
      </c>
      <c r="F453" s="29" t="s">
        <v>1222</v>
      </c>
      <c r="G453" s="29">
        <v>3685.5</v>
      </c>
    </row>
    <row r="454" spans="2:7" ht="21" customHeight="1">
      <c r="B454" s="29"/>
      <c r="C454" s="29"/>
      <c r="D454" s="30" t="s">
        <v>1227</v>
      </c>
      <c r="E454" s="29"/>
      <c r="F454" s="29"/>
      <c r="G454" s="29">
        <v>12075</v>
      </c>
    </row>
    <row r="455" spans="2:7" ht="21" customHeight="1">
      <c r="B455" s="29"/>
      <c r="C455" s="29"/>
      <c r="D455" s="30" t="s">
        <v>854</v>
      </c>
      <c r="E455" s="29"/>
      <c r="F455" s="29"/>
      <c r="G455" s="29">
        <v>79</v>
      </c>
    </row>
    <row r="456" spans="2:7" ht="21" customHeight="1">
      <c r="B456" s="29"/>
      <c r="C456" s="29"/>
      <c r="D456" s="30" t="s">
        <v>1238</v>
      </c>
      <c r="E456" s="29"/>
      <c r="F456" s="29"/>
      <c r="G456" s="29">
        <v>29462.5</v>
      </c>
    </row>
    <row r="457" spans="2:7" ht="21" customHeight="1">
      <c r="B457" s="29"/>
      <c r="C457" s="29"/>
      <c r="D457" s="30" t="s">
        <v>1239</v>
      </c>
      <c r="E457" s="29"/>
      <c r="F457" s="29"/>
      <c r="G457" s="29">
        <v>327.36</v>
      </c>
    </row>
    <row r="458" spans="2:7" ht="21" customHeight="1">
      <c r="B458" s="29"/>
      <c r="C458" s="29"/>
      <c r="D458" s="30"/>
      <c r="E458" s="29"/>
      <c r="F458" s="29"/>
      <c r="G458" s="29"/>
    </row>
    <row r="459" spans="2:7" ht="21" customHeight="1">
      <c r="B459" s="29"/>
      <c r="C459" s="29"/>
      <c r="D459" s="30" t="s">
        <v>1220</v>
      </c>
      <c r="E459" s="29">
        <v>3325</v>
      </c>
      <c r="F459" s="29" t="s">
        <v>790</v>
      </c>
      <c r="G459" s="29">
        <v>3325</v>
      </c>
    </row>
    <row r="460" spans="2:7" ht="21" customHeight="1">
      <c r="B460" s="29"/>
      <c r="C460" s="29"/>
      <c r="D460" s="30"/>
      <c r="E460" s="29"/>
      <c r="F460" s="29"/>
      <c r="G460" s="29"/>
    </row>
    <row r="461" spans="2:7" ht="21" customHeight="1">
      <c r="B461" s="29"/>
      <c r="C461" s="29"/>
      <c r="D461" s="30" t="s">
        <v>1240</v>
      </c>
      <c r="E461" s="29"/>
      <c r="F461" s="29"/>
      <c r="G461" s="29"/>
    </row>
    <row r="462" spans="2:7" ht="21" customHeight="1">
      <c r="B462" s="29"/>
      <c r="C462" s="29"/>
      <c r="D462" s="30"/>
      <c r="E462" s="29"/>
      <c r="F462" s="29"/>
      <c r="G462" s="29"/>
    </row>
    <row r="463" spans="2:7" ht="212.25" customHeight="1">
      <c r="B463" s="29"/>
      <c r="C463" s="29"/>
      <c r="D463" s="31" t="s">
        <v>1241</v>
      </c>
      <c r="E463" s="29"/>
      <c r="F463" s="29"/>
      <c r="G463" s="29"/>
    </row>
    <row r="464" spans="2:7" ht="21" customHeight="1">
      <c r="B464" s="29"/>
      <c r="C464" s="29"/>
      <c r="D464" s="30"/>
      <c r="E464" s="29"/>
      <c r="F464" s="29"/>
      <c r="G464" s="29"/>
    </row>
    <row r="465" spans="2:7" ht="21" customHeight="1">
      <c r="B465" s="29">
        <v>6</v>
      </c>
      <c r="C465" s="29" t="s">
        <v>8</v>
      </c>
      <c r="D465" s="30" t="s">
        <v>1435</v>
      </c>
      <c r="E465" s="29">
        <v>244.4</v>
      </c>
      <c r="F465" s="29" t="s">
        <v>8</v>
      </c>
      <c r="G465" s="29">
        <v>1466.4</v>
      </c>
    </row>
    <row r="466" spans="2:7" ht="21" customHeight="1">
      <c r="B466" s="29">
        <v>2</v>
      </c>
      <c r="C466" s="29" t="s">
        <v>8</v>
      </c>
      <c r="D466" s="30" t="s">
        <v>1436</v>
      </c>
      <c r="E466" s="29">
        <v>98.6</v>
      </c>
      <c r="F466" s="29" t="s">
        <v>8</v>
      </c>
      <c r="G466" s="29">
        <v>197.2</v>
      </c>
    </row>
    <row r="467" spans="2:7" ht="21" customHeight="1">
      <c r="B467" s="29">
        <v>1</v>
      </c>
      <c r="C467" s="29" t="s">
        <v>951</v>
      </c>
      <c r="D467" s="30" t="s">
        <v>1437</v>
      </c>
      <c r="E467" s="29">
        <v>225.4</v>
      </c>
      <c r="F467" s="29" t="s">
        <v>951</v>
      </c>
      <c r="G467" s="29">
        <v>225.4</v>
      </c>
    </row>
    <row r="468" spans="2:7" ht="21" customHeight="1">
      <c r="B468" s="29">
        <v>1</v>
      </c>
      <c r="C468" s="29" t="s">
        <v>951</v>
      </c>
      <c r="D468" s="30" t="s">
        <v>1242</v>
      </c>
      <c r="E468" s="29">
        <v>115.1</v>
      </c>
      <c r="F468" s="29" t="s">
        <v>951</v>
      </c>
      <c r="G468" s="29">
        <v>115.1</v>
      </c>
    </row>
    <row r="469" spans="2:7" ht="21" customHeight="1">
      <c r="B469" s="29">
        <v>0.23799999999999999</v>
      </c>
      <c r="C469" s="29" t="s">
        <v>1088</v>
      </c>
      <c r="D469" s="30" t="s">
        <v>1438</v>
      </c>
      <c r="E469" s="29">
        <v>6400</v>
      </c>
      <c r="F469" s="29" t="s">
        <v>1088</v>
      </c>
      <c r="G469" s="29">
        <v>1523.2</v>
      </c>
    </row>
    <row r="470" spans="2:7" ht="21" customHeight="1">
      <c r="B470" s="29"/>
      <c r="C470" s="29" t="s">
        <v>918</v>
      </c>
      <c r="D470" s="30" t="s">
        <v>1243</v>
      </c>
      <c r="E470" s="29" t="s">
        <v>918</v>
      </c>
      <c r="F470" s="29"/>
      <c r="G470" s="29">
        <v>250</v>
      </c>
    </row>
    <row r="471" spans="2:7" ht="21" customHeight="1">
      <c r="B471" s="29">
        <v>1</v>
      </c>
      <c r="C471" s="29" t="s">
        <v>951</v>
      </c>
      <c r="D471" s="30" t="s">
        <v>1244</v>
      </c>
      <c r="E471" s="29" t="s">
        <v>918</v>
      </c>
      <c r="F471" s="29"/>
      <c r="G471" s="29">
        <v>97.7</v>
      </c>
    </row>
    <row r="472" spans="2:7" ht="21" customHeight="1">
      <c r="B472" s="29">
        <v>8</v>
      </c>
      <c r="C472" s="29" t="s">
        <v>8</v>
      </c>
      <c r="D472" s="30" t="s">
        <v>1245</v>
      </c>
      <c r="E472" s="29">
        <v>16.55</v>
      </c>
      <c r="F472" s="29"/>
      <c r="G472" s="29">
        <v>132.4</v>
      </c>
    </row>
    <row r="473" spans="2:7" ht="21" customHeight="1">
      <c r="B473" s="29"/>
      <c r="C473" s="29"/>
      <c r="D473" s="30" t="s">
        <v>1227</v>
      </c>
      <c r="E473" s="29"/>
      <c r="F473" s="29"/>
      <c r="G473" s="29">
        <v>3341</v>
      </c>
    </row>
    <row r="474" spans="2:7" ht="21" customHeight="1">
      <c r="B474" s="29"/>
      <c r="C474" s="29"/>
      <c r="D474" s="30" t="s">
        <v>1246</v>
      </c>
      <c r="E474" s="29"/>
      <c r="F474" s="29"/>
      <c r="G474" s="29">
        <v>7349.5</v>
      </c>
    </row>
    <row r="475" spans="2:7" ht="21" customHeight="1">
      <c r="B475" s="29"/>
      <c r="C475" s="29"/>
      <c r="D475" s="30"/>
      <c r="E475" s="29"/>
      <c r="F475" s="29"/>
      <c r="G475" s="29"/>
    </row>
    <row r="476" spans="2:7" ht="21" customHeight="1">
      <c r="B476" s="29"/>
      <c r="C476" s="29"/>
      <c r="D476" s="30" t="s">
        <v>1247</v>
      </c>
      <c r="E476" s="29"/>
      <c r="F476" s="29"/>
      <c r="G476" s="29"/>
    </row>
    <row r="477" spans="2:7" ht="21" customHeight="1">
      <c r="B477" s="29">
        <v>0.5</v>
      </c>
      <c r="C477" s="29" t="s">
        <v>951</v>
      </c>
      <c r="D477" s="30" t="s">
        <v>1248</v>
      </c>
      <c r="E477" s="29">
        <v>826</v>
      </c>
      <c r="F477" s="29" t="s">
        <v>951</v>
      </c>
      <c r="G477" s="29">
        <v>413</v>
      </c>
    </row>
    <row r="478" spans="2:7" ht="21" customHeight="1">
      <c r="B478" s="29">
        <v>2</v>
      </c>
      <c r="C478" s="29" t="s">
        <v>951</v>
      </c>
      <c r="D478" s="30" t="s">
        <v>1249</v>
      </c>
      <c r="E478" s="29">
        <v>820</v>
      </c>
      <c r="F478" s="29" t="s">
        <v>951</v>
      </c>
      <c r="G478" s="29">
        <v>1640</v>
      </c>
    </row>
    <row r="479" spans="2:7" ht="21.95" customHeight="1">
      <c r="B479" s="29">
        <v>2</v>
      </c>
      <c r="C479" s="29" t="s">
        <v>951</v>
      </c>
      <c r="D479" s="30" t="s">
        <v>1228</v>
      </c>
      <c r="E479" s="29">
        <v>644</v>
      </c>
      <c r="F479" s="29" t="s">
        <v>951</v>
      </c>
      <c r="G479" s="29">
        <v>1288</v>
      </c>
    </row>
    <row r="480" spans="2:7" ht="21.95" customHeight="1">
      <c r="B480" s="29"/>
      <c r="C480" s="29"/>
      <c r="D480" s="30"/>
      <c r="E480" s="29"/>
      <c r="F480" s="29"/>
      <c r="G480" s="29">
        <v>3341</v>
      </c>
    </row>
    <row r="481" spans="2:7" ht="21.95" customHeight="1">
      <c r="B481" s="27"/>
      <c r="C481" s="27"/>
      <c r="D481" s="28"/>
      <c r="E481" s="27"/>
      <c r="F481" s="27"/>
      <c r="G481" s="27"/>
    </row>
    <row r="482" spans="2:7" ht="21.95" customHeight="1">
      <c r="B482" s="27" t="s">
        <v>1260</v>
      </c>
      <c r="C482" s="27" t="s">
        <v>748</v>
      </c>
      <c r="D482" s="28" t="s">
        <v>1261</v>
      </c>
      <c r="E482" s="27"/>
      <c r="F482" s="27"/>
      <c r="G482" s="27"/>
    </row>
    <row r="483" spans="2:7" ht="21.95" customHeight="1">
      <c r="B483" s="27"/>
      <c r="C483" s="27"/>
      <c r="D483" s="28" t="s">
        <v>1262</v>
      </c>
      <c r="E483" s="27"/>
      <c r="F483" s="27"/>
      <c r="G483" s="27"/>
    </row>
    <row r="484" spans="2:7" ht="21.95" customHeight="1">
      <c r="B484" s="27"/>
      <c r="C484" s="27"/>
      <c r="D484" s="28" t="s">
        <v>751</v>
      </c>
      <c r="E484" s="27"/>
      <c r="F484" s="27"/>
      <c r="G484" s="27"/>
    </row>
    <row r="485" spans="2:7" ht="21.95" customHeight="1">
      <c r="B485" s="27"/>
      <c r="C485" s="27" t="s">
        <v>1263</v>
      </c>
      <c r="D485" s="28" t="s">
        <v>1264</v>
      </c>
      <c r="E485" s="27"/>
      <c r="F485" s="27"/>
      <c r="G485" s="27"/>
    </row>
    <row r="486" spans="2:7" ht="21.95" customHeight="1">
      <c r="B486" s="27"/>
      <c r="C486" s="27"/>
      <c r="D486" s="28" t="s">
        <v>1265</v>
      </c>
      <c r="E486" s="27"/>
      <c r="F486" s="27"/>
      <c r="G486" s="27"/>
    </row>
    <row r="487" spans="2:7" ht="21.95" customHeight="1">
      <c r="B487" s="27"/>
      <c r="C487" s="27"/>
      <c r="D487" s="28" t="s">
        <v>1266</v>
      </c>
      <c r="E487" s="27"/>
      <c r="F487" s="27"/>
      <c r="G487" s="27"/>
    </row>
    <row r="488" spans="2:7" ht="21.95" customHeight="1">
      <c r="B488" s="27"/>
      <c r="C488" s="27"/>
      <c r="D488" s="28" t="s">
        <v>1267</v>
      </c>
      <c r="E488" s="27"/>
      <c r="F488" s="27"/>
      <c r="G488" s="27"/>
    </row>
    <row r="489" spans="2:7" ht="21.95" customHeight="1">
      <c r="B489" s="27"/>
      <c r="C489" s="27"/>
      <c r="D489" s="28" t="s">
        <v>1268</v>
      </c>
      <c r="E489" s="27"/>
      <c r="F489" s="27"/>
      <c r="G489" s="27"/>
    </row>
    <row r="490" spans="2:7" ht="21.95" customHeight="1">
      <c r="B490" s="27"/>
      <c r="C490" s="27"/>
      <c r="D490" s="28" t="s">
        <v>1269</v>
      </c>
      <c r="E490" s="27"/>
      <c r="F490" s="27"/>
      <c r="G490" s="27"/>
    </row>
    <row r="491" spans="2:7" ht="21.95" customHeight="1">
      <c r="B491" s="27"/>
      <c r="C491" s="27"/>
      <c r="D491" s="28" t="s">
        <v>1270</v>
      </c>
      <c r="E491" s="27"/>
      <c r="F491" s="27"/>
      <c r="G491" s="27"/>
    </row>
    <row r="492" spans="2:7" ht="21.95" customHeight="1">
      <c r="B492" s="27"/>
      <c r="C492" s="27"/>
      <c r="D492" s="28" t="s">
        <v>751</v>
      </c>
      <c r="E492" s="27"/>
      <c r="F492" s="27"/>
      <c r="G492" s="27"/>
    </row>
    <row r="493" spans="2:7" ht="21.95" customHeight="1">
      <c r="B493" s="27">
        <v>3</v>
      </c>
      <c r="C493" s="27" t="s">
        <v>1271</v>
      </c>
      <c r="D493" s="28" t="s">
        <v>1272</v>
      </c>
      <c r="E493" s="27">
        <v>193.05</v>
      </c>
      <c r="F493" s="27" t="s">
        <v>1271</v>
      </c>
      <c r="G493" s="27">
        <v>579.15</v>
      </c>
    </row>
    <row r="494" spans="2:7" ht="21.95" customHeight="1">
      <c r="B494" s="27">
        <v>1</v>
      </c>
      <c r="C494" s="27" t="s">
        <v>753</v>
      </c>
      <c r="D494" s="28" t="s">
        <v>1273</v>
      </c>
      <c r="E494" s="27">
        <v>76</v>
      </c>
      <c r="F494" s="27" t="s">
        <v>1274</v>
      </c>
      <c r="G494" s="27">
        <v>76</v>
      </c>
    </row>
    <row r="495" spans="2:7" ht="21.95" customHeight="1">
      <c r="B495" s="27">
        <v>1</v>
      </c>
      <c r="C495" s="27" t="s">
        <v>753</v>
      </c>
      <c r="D495" s="28" t="s">
        <v>1275</v>
      </c>
      <c r="E495" s="27">
        <v>82.3</v>
      </c>
      <c r="F495" s="27" t="s">
        <v>1274</v>
      </c>
      <c r="G495" s="27">
        <v>82.3</v>
      </c>
    </row>
    <row r="496" spans="2:7" ht="21.95" customHeight="1">
      <c r="B496" s="27">
        <v>1</v>
      </c>
      <c r="C496" s="27" t="s">
        <v>753</v>
      </c>
      <c r="D496" s="28" t="s">
        <v>1276</v>
      </c>
      <c r="E496" s="27">
        <v>187.8</v>
      </c>
      <c r="F496" s="27" t="s">
        <v>1274</v>
      </c>
      <c r="G496" s="27">
        <v>187.8</v>
      </c>
    </row>
    <row r="497" spans="2:7" ht="21.95" customHeight="1">
      <c r="B497" s="27">
        <v>0.5</v>
      </c>
      <c r="C497" s="27" t="s">
        <v>778</v>
      </c>
      <c r="D497" s="28" t="s">
        <v>820</v>
      </c>
      <c r="E497" s="27">
        <v>866</v>
      </c>
      <c r="F497" s="27" t="s">
        <v>1274</v>
      </c>
      <c r="G497" s="27">
        <v>433</v>
      </c>
    </row>
    <row r="498" spans="2:7" ht="21.95" customHeight="1">
      <c r="B498" s="27">
        <v>0.5</v>
      </c>
      <c r="C498" s="27" t="s">
        <v>778</v>
      </c>
      <c r="D498" s="28" t="s">
        <v>780</v>
      </c>
      <c r="E498" s="27">
        <v>932</v>
      </c>
      <c r="F498" s="27" t="s">
        <v>1274</v>
      </c>
      <c r="G498" s="27">
        <v>466</v>
      </c>
    </row>
    <row r="499" spans="2:7" ht="21.95" customHeight="1">
      <c r="B499" s="27">
        <v>0.5</v>
      </c>
      <c r="C499" s="27" t="s">
        <v>778</v>
      </c>
      <c r="D499" s="28" t="s">
        <v>755</v>
      </c>
      <c r="E499" s="27">
        <v>651</v>
      </c>
      <c r="F499" s="27" t="s">
        <v>1274</v>
      </c>
      <c r="G499" s="27">
        <v>325.5</v>
      </c>
    </row>
    <row r="500" spans="2:7" ht="21.95" customHeight="1">
      <c r="B500" s="27"/>
      <c r="C500" s="27" t="s">
        <v>757</v>
      </c>
      <c r="D500" s="28" t="s">
        <v>1277</v>
      </c>
      <c r="E500" s="27">
        <v>2.79</v>
      </c>
      <c r="F500" s="27" t="s">
        <v>757</v>
      </c>
      <c r="G500" s="27">
        <v>2.79</v>
      </c>
    </row>
    <row r="501" spans="2:7" ht="21.95" customHeight="1">
      <c r="B501" s="27"/>
      <c r="C501" s="27"/>
      <c r="D501" s="28" t="s">
        <v>1278</v>
      </c>
      <c r="E501" s="27"/>
      <c r="F501" s="27"/>
      <c r="G501" s="27"/>
    </row>
    <row r="502" spans="2:7" ht="21.95" customHeight="1">
      <c r="B502" s="27"/>
      <c r="C502" s="27"/>
      <c r="D502" s="28" t="s">
        <v>1279</v>
      </c>
      <c r="E502" s="27"/>
      <c r="F502" s="27"/>
      <c r="G502" s="27"/>
    </row>
    <row r="503" spans="2:7" ht="21.95" customHeight="1">
      <c r="B503" s="27"/>
      <c r="C503" s="27"/>
      <c r="D503" s="28" t="s">
        <v>1280</v>
      </c>
      <c r="E503" s="27"/>
      <c r="F503" s="27" t="s">
        <v>757</v>
      </c>
      <c r="G503" s="27">
        <v>0.12</v>
      </c>
    </row>
    <row r="504" spans="2:7" ht="21.95" customHeight="1">
      <c r="B504" s="27"/>
      <c r="C504" s="27"/>
      <c r="D504" s="28"/>
      <c r="E504" s="27"/>
      <c r="F504" s="27"/>
      <c r="G504" s="27" t="s">
        <v>751</v>
      </c>
    </row>
    <row r="505" spans="2:7" ht="21.95" customHeight="1">
      <c r="B505" s="27"/>
      <c r="C505" s="27"/>
      <c r="D505" s="28" t="s">
        <v>1281</v>
      </c>
      <c r="E505" s="27"/>
      <c r="F505" s="27"/>
      <c r="G505" s="27">
        <v>2152.66</v>
      </c>
    </row>
    <row r="506" spans="2:7" ht="21.95" customHeight="1">
      <c r="B506" s="27"/>
      <c r="C506" s="27"/>
      <c r="D506" s="28"/>
      <c r="E506" s="27"/>
      <c r="F506" s="27"/>
      <c r="G506" s="27" t="s">
        <v>751</v>
      </c>
    </row>
    <row r="507" spans="2:7" ht="21.95" customHeight="1">
      <c r="B507" s="27"/>
      <c r="C507" s="27"/>
      <c r="D507" s="28" t="s">
        <v>1282</v>
      </c>
      <c r="E507" s="27"/>
      <c r="F507" s="27"/>
      <c r="G507" s="27">
        <v>717.55</v>
      </c>
    </row>
    <row r="508" spans="2:7" ht="21.95" customHeight="1">
      <c r="B508" s="27"/>
      <c r="C508" s="27"/>
      <c r="D508" s="28"/>
      <c r="E508" s="27"/>
      <c r="F508" s="27"/>
      <c r="G508" s="27" t="s">
        <v>751</v>
      </c>
    </row>
    <row r="509" spans="2:7" ht="21.95" customHeight="1">
      <c r="B509" s="27" t="s">
        <v>1283</v>
      </c>
      <c r="C509" s="27" t="s">
        <v>1284</v>
      </c>
      <c r="D509" s="28" t="s">
        <v>1285</v>
      </c>
      <c r="E509" s="27"/>
      <c r="F509" s="27"/>
      <c r="G509" s="27"/>
    </row>
    <row r="510" spans="2:7" ht="21.95" customHeight="1">
      <c r="B510" s="27"/>
      <c r="C510" s="27"/>
      <c r="D510" s="28" t="s">
        <v>1286</v>
      </c>
      <c r="E510" s="27"/>
      <c r="F510" s="27"/>
      <c r="G510" s="27"/>
    </row>
    <row r="511" spans="2:7" ht="21.95" customHeight="1">
      <c r="B511" s="27"/>
      <c r="C511" s="27"/>
      <c r="D511" s="28" t="s">
        <v>1266</v>
      </c>
      <c r="E511" s="27"/>
      <c r="F511" s="27"/>
      <c r="G511" s="27"/>
    </row>
    <row r="512" spans="2:7" ht="21.95" customHeight="1">
      <c r="B512" s="27"/>
      <c r="C512" s="27"/>
      <c r="D512" s="28" t="s">
        <v>1287</v>
      </c>
      <c r="E512" s="27"/>
      <c r="F512" s="27"/>
      <c r="G512" s="27"/>
    </row>
    <row r="513" spans="2:7" ht="21.95" customHeight="1">
      <c r="B513" s="27"/>
      <c r="C513" s="27"/>
      <c r="D513" s="28" t="s">
        <v>1288</v>
      </c>
      <c r="E513" s="27"/>
      <c r="F513" s="27"/>
      <c r="G513" s="27"/>
    </row>
    <row r="514" spans="2:7" ht="21.95" customHeight="1">
      <c r="B514" s="27"/>
      <c r="C514" s="27"/>
      <c r="D514" s="28" t="s">
        <v>1269</v>
      </c>
      <c r="E514" s="27"/>
      <c r="F514" s="27"/>
      <c r="G514" s="27"/>
    </row>
    <row r="515" spans="2:7" ht="21.95" customHeight="1">
      <c r="B515" s="27"/>
      <c r="C515" s="27"/>
      <c r="D515" s="28" t="s">
        <v>1270</v>
      </c>
      <c r="E515" s="27"/>
      <c r="F515" s="27"/>
      <c r="G515" s="27"/>
    </row>
    <row r="516" spans="2:7" ht="21.95" customHeight="1">
      <c r="B516" s="27"/>
      <c r="C516" s="27"/>
      <c r="D516" s="28" t="s">
        <v>751</v>
      </c>
      <c r="E516" s="27"/>
      <c r="F516" s="27"/>
      <c r="G516" s="27"/>
    </row>
    <row r="517" spans="2:7" ht="21.95" customHeight="1">
      <c r="B517" s="27">
        <v>3</v>
      </c>
      <c r="C517" s="27" t="s">
        <v>1271</v>
      </c>
      <c r="D517" s="28" t="s">
        <v>1289</v>
      </c>
      <c r="E517" s="27">
        <v>115.85</v>
      </c>
      <c r="F517" s="27" t="s">
        <v>1271</v>
      </c>
      <c r="G517" s="27">
        <v>347.55</v>
      </c>
    </row>
    <row r="518" spans="2:7" ht="21.95" customHeight="1">
      <c r="B518" s="27">
        <v>1</v>
      </c>
      <c r="C518" s="27" t="s">
        <v>753</v>
      </c>
      <c r="D518" s="28" t="s">
        <v>1290</v>
      </c>
      <c r="E518" s="27">
        <v>45</v>
      </c>
      <c r="F518" s="27" t="s">
        <v>1274</v>
      </c>
      <c r="G518" s="27">
        <v>45</v>
      </c>
    </row>
    <row r="519" spans="2:7" ht="21.95" customHeight="1">
      <c r="B519" s="27">
        <v>1</v>
      </c>
      <c r="C519" s="27" t="s">
        <v>753</v>
      </c>
      <c r="D519" s="28" t="s">
        <v>1291</v>
      </c>
      <c r="E519" s="27">
        <v>55.5</v>
      </c>
      <c r="F519" s="27" t="s">
        <v>1274</v>
      </c>
      <c r="G519" s="27">
        <v>55.5</v>
      </c>
    </row>
    <row r="520" spans="2:7" ht="21.95" customHeight="1">
      <c r="B520" s="27">
        <v>1</v>
      </c>
      <c r="C520" s="27" t="s">
        <v>753</v>
      </c>
      <c r="D520" s="28" t="s">
        <v>1292</v>
      </c>
      <c r="E520" s="27">
        <v>125.2</v>
      </c>
      <c r="F520" s="27" t="s">
        <v>1274</v>
      </c>
      <c r="G520" s="27">
        <v>125.2</v>
      </c>
    </row>
    <row r="521" spans="2:7" ht="21.95" customHeight="1">
      <c r="B521" s="27">
        <v>0.5</v>
      </c>
      <c r="C521" s="27" t="s">
        <v>778</v>
      </c>
      <c r="D521" s="28" t="s">
        <v>820</v>
      </c>
      <c r="E521" s="27">
        <v>866</v>
      </c>
      <c r="F521" s="27" t="s">
        <v>1274</v>
      </c>
      <c r="G521" s="27">
        <v>433</v>
      </c>
    </row>
    <row r="522" spans="2:7" ht="21.95" customHeight="1">
      <c r="B522" s="27">
        <v>0.5</v>
      </c>
      <c r="C522" s="27" t="s">
        <v>778</v>
      </c>
      <c r="D522" s="28" t="s">
        <v>780</v>
      </c>
      <c r="E522" s="27">
        <v>932</v>
      </c>
      <c r="F522" s="27" t="s">
        <v>1274</v>
      </c>
      <c r="G522" s="27">
        <v>466</v>
      </c>
    </row>
    <row r="523" spans="2:7" ht="21.95" customHeight="1">
      <c r="B523" s="27">
        <v>0.5</v>
      </c>
      <c r="C523" s="27" t="s">
        <v>778</v>
      </c>
      <c r="D523" s="28" t="s">
        <v>755</v>
      </c>
      <c r="E523" s="27">
        <v>651</v>
      </c>
      <c r="F523" s="27" t="s">
        <v>1274</v>
      </c>
      <c r="G523" s="27">
        <v>325.5</v>
      </c>
    </row>
    <row r="524" spans="2:7" ht="21.95" customHeight="1">
      <c r="B524" s="27"/>
      <c r="C524" s="27" t="s">
        <v>757</v>
      </c>
      <c r="D524" s="28" t="s">
        <v>1277</v>
      </c>
      <c r="E524" s="27" t="s">
        <v>759</v>
      </c>
      <c r="F524" s="27" t="s">
        <v>757</v>
      </c>
      <c r="G524" s="27">
        <v>2.73</v>
      </c>
    </row>
    <row r="525" spans="2:7" ht="21.95" customHeight="1">
      <c r="B525" s="27"/>
      <c r="C525" s="27"/>
      <c r="D525" s="28" t="s">
        <v>1278</v>
      </c>
      <c r="E525" s="27"/>
      <c r="F525" s="27"/>
      <c r="G525" s="27"/>
    </row>
    <row r="526" spans="2:7" ht="21.95" customHeight="1">
      <c r="B526" s="27"/>
      <c r="C526" s="27"/>
      <c r="D526" s="28" t="s">
        <v>1279</v>
      </c>
      <c r="E526" s="27"/>
      <c r="F526" s="27"/>
      <c r="G526" s="27"/>
    </row>
    <row r="527" spans="2:7" ht="21.95" customHeight="1">
      <c r="B527" s="27"/>
      <c r="C527" s="27"/>
      <c r="D527" s="28" t="s">
        <v>1280</v>
      </c>
      <c r="E527" s="27"/>
      <c r="F527" s="27" t="s">
        <v>757</v>
      </c>
      <c r="G527" s="27">
        <v>0.27</v>
      </c>
    </row>
    <row r="528" spans="2:7" ht="21.95" customHeight="1">
      <c r="B528" s="27"/>
      <c r="C528" s="27"/>
      <c r="D528" s="28"/>
      <c r="E528" s="27"/>
      <c r="F528" s="27"/>
      <c r="G528" s="27" t="s">
        <v>751</v>
      </c>
    </row>
    <row r="529" spans="2:7" ht="21.95" customHeight="1">
      <c r="B529" s="27"/>
      <c r="C529" s="27"/>
      <c r="D529" s="28" t="s">
        <v>1281</v>
      </c>
      <c r="E529" s="27"/>
      <c r="F529" s="27"/>
      <c r="G529" s="27">
        <v>1800.75</v>
      </c>
    </row>
    <row r="530" spans="2:7" ht="21.95" customHeight="1">
      <c r="B530" s="27"/>
      <c r="C530" s="27"/>
      <c r="D530" s="28"/>
      <c r="E530" s="27"/>
      <c r="F530" s="27"/>
      <c r="G530" s="27" t="s">
        <v>751</v>
      </c>
    </row>
    <row r="531" spans="2:7" ht="21.95" customHeight="1">
      <c r="B531" s="27"/>
      <c r="C531" s="27"/>
      <c r="D531" s="28" t="s">
        <v>1282</v>
      </c>
      <c r="E531" s="27"/>
      <c r="F531" s="27"/>
      <c r="G531" s="27">
        <v>600.25</v>
      </c>
    </row>
    <row r="532" spans="2:7" ht="21.95" customHeight="1">
      <c r="B532" s="27"/>
      <c r="C532" s="27"/>
      <c r="D532" s="28"/>
      <c r="E532" s="27"/>
      <c r="F532" s="27"/>
      <c r="G532" s="27"/>
    </row>
    <row r="533" spans="2:7" ht="21.95" customHeight="1">
      <c r="B533" s="27"/>
      <c r="C533" s="27"/>
      <c r="D533" s="28" t="s">
        <v>1293</v>
      </c>
      <c r="E533" s="27"/>
      <c r="F533" s="27"/>
      <c r="G533" s="27"/>
    </row>
    <row r="534" spans="2:7" ht="21.95" customHeight="1">
      <c r="B534" s="27"/>
      <c r="C534" s="27"/>
      <c r="D534" s="28" t="s">
        <v>1294</v>
      </c>
      <c r="E534" s="27"/>
      <c r="F534" s="27"/>
      <c r="G534" s="27"/>
    </row>
    <row r="535" spans="2:7" ht="21.95" customHeight="1">
      <c r="B535" s="27"/>
      <c r="C535" s="27"/>
      <c r="D535" s="28"/>
      <c r="E535" s="27"/>
      <c r="F535" s="27"/>
      <c r="G535" s="27"/>
    </row>
    <row r="536" spans="2:7" ht="21.95" customHeight="1">
      <c r="B536" s="27">
        <v>2</v>
      </c>
      <c r="C536" s="27" t="s">
        <v>8</v>
      </c>
      <c r="D536" s="28" t="s">
        <v>1439</v>
      </c>
      <c r="E536" s="27">
        <v>96.6</v>
      </c>
      <c r="F536" s="27" t="s">
        <v>8</v>
      </c>
      <c r="G536" s="27">
        <v>193.2</v>
      </c>
    </row>
    <row r="537" spans="2:7" ht="21.95" customHeight="1">
      <c r="B537" s="27">
        <v>1</v>
      </c>
      <c r="C537" s="27" t="s">
        <v>850</v>
      </c>
      <c r="D537" s="28" t="s">
        <v>1295</v>
      </c>
      <c r="E537" s="27">
        <v>34.299999999999997</v>
      </c>
      <c r="F537" s="27" t="s">
        <v>852</v>
      </c>
      <c r="G537" s="27">
        <v>34.299999999999997</v>
      </c>
    </row>
    <row r="538" spans="2:7" ht="21.95" customHeight="1">
      <c r="B538" s="27"/>
      <c r="C538" s="27"/>
      <c r="D538" s="28" t="s">
        <v>1296</v>
      </c>
      <c r="E538" s="27"/>
      <c r="F538" s="27" t="s">
        <v>757</v>
      </c>
      <c r="G538" s="27">
        <v>1.4</v>
      </c>
    </row>
    <row r="539" spans="2:7" ht="21.95" customHeight="1">
      <c r="B539" s="27"/>
      <c r="C539" s="27"/>
      <c r="D539" s="28" t="s">
        <v>1297</v>
      </c>
      <c r="E539" s="27"/>
      <c r="F539" s="27"/>
      <c r="G539" s="27">
        <v>228.9</v>
      </c>
    </row>
    <row r="540" spans="2:7" ht="21.95" customHeight="1">
      <c r="B540" s="27"/>
      <c r="C540" s="27"/>
      <c r="D540" s="28"/>
      <c r="E540" s="27"/>
      <c r="F540" s="27"/>
      <c r="G540" s="27"/>
    </row>
    <row r="541" spans="2:7" ht="21.95" customHeight="1">
      <c r="B541" s="27"/>
      <c r="C541" s="27"/>
      <c r="D541" s="28" t="s">
        <v>1298</v>
      </c>
      <c r="E541" s="27"/>
      <c r="F541" s="27"/>
      <c r="G541" s="27">
        <v>114.45</v>
      </c>
    </row>
    <row r="542" spans="2:7" ht="21.95" customHeight="1">
      <c r="B542" s="27"/>
      <c r="C542" s="27"/>
      <c r="D542" s="28"/>
      <c r="E542" s="27"/>
      <c r="F542" s="27"/>
      <c r="G542" s="27"/>
    </row>
    <row r="543" spans="2:7" ht="21.95" customHeight="1">
      <c r="B543" s="27">
        <v>41</v>
      </c>
      <c r="C543" s="27" t="s">
        <v>748</v>
      </c>
      <c r="D543" s="28" t="s">
        <v>1299</v>
      </c>
      <c r="E543" s="27"/>
      <c r="F543" s="27"/>
      <c r="G543" s="27"/>
    </row>
    <row r="544" spans="2:7" ht="21.95" customHeight="1">
      <c r="B544" s="27"/>
      <c r="C544" s="27"/>
      <c r="D544" s="28" t="s">
        <v>913</v>
      </c>
      <c r="E544" s="27"/>
      <c r="F544" s="27"/>
      <c r="G544" s="27"/>
    </row>
    <row r="545" spans="2:7" ht="21.95" customHeight="1">
      <c r="B545" s="27"/>
      <c r="C545" s="27"/>
      <c r="D545" s="28" t="s">
        <v>914</v>
      </c>
      <c r="E545" s="27"/>
      <c r="F545" s="27"/>
      <c r="G545" s="27"/>
    </row>
    <row r="546" spans="2:7" ht="21.95" customHeight="1">
      <c r="B546" s="27"/>
      <c r="C546" s="27"/>
      <c r="D546" s="28" t="s">
        <v>751</v>
      </c>
      <c r="E546" s="27"/>
      <c r="F546" s="27"/>
      <c r="G546" s="27"/>
    </row>
    <row r="547" spans="2:7" ht="21.95" customHeight="1">
      <c r="B547" s="27">
        <v>2.2200000000000002</v>
      </c>
      <c r="C547" s="27" t="s">
        <v>762</v>
      </c>
      <c r="D547" s="28" t="s">
        <v>916</v>
      </c>
      <c r="E547" s="27">
        <v>227.6</v>
      </c>
      <c r="F547" s="27" t="s">
        <v>762</v>
      </c>
      <c r="G547" s="27">
        <v>505.27</v>
      </c>
    </row>
    <row r="548" spans="2:7" ht="21.95" customHeight="1">
      <c r="B548" s="27">
        <v>1.1000000000000001</v>
      </c>
      <c r="C548" s="27" t="s">
        <v>753</v>
      </c>
      <c r="D548" s="28" t="s">
        <v>754</v>
      </c>
      <c r="E548" s="27">
        <v>797</v>
      </c>
      <c r="F548" s="27" t="s">
        <v>753</v>
      </c>
      <c r="G548" s="27">
        <v>876.7</v>
      </c>
    </row>
    <row r="549" spans="2:7" ht="21.95" customHeight="1">
      <c r="B549" s="27"/>
      <c r="C549" s="27" t="s">
        <v>757</v>
      </c>
      <c r="D549" s="28" t="s">
        <v>758</v>
      </c>
      <c r="E549" s="27" t="s">
        <v>759</v>
      </c>
      <c r="F549" s="27" t="s">
        <v>757</v>
      </c>
      <c r="G549" s="27">
        <v>1.5</v>
      </c>
    </row>
    <row r="550" spans="2:7" ht="21.95" customHeight="1">
      <c r="B550" s="27"/>
      <c r="C550" s="27"/>
      <c r="D550" s="28"/>
      <c r="E550" s="27"/>
      <c r="F550" s="27"/>
      <c r="G550" s="27" t="s">
        <v>751</v>
      </c>
    </row>
    <row r="551" spans="2:7" ht="21.95" customHeight="1">
      <c r="B551" s="27"/>
      <c r="C551" s="27"/>
      <c r="D551" s="28" t="s">
        <v>760</v>
      </c>
      <c r="E551" s="27"/>
      <c r="F551" s="27"/>
      <c r="G551" s="27">
        <v>1383.47</v>
      </c>
    </row>
    <row r="552" spans="2:7" ht="21.95" customHeight="1">
      <c r="B552" s="27"/>
      <c r="C552" s="27"/>
      <c r="D552" s="28"/>
      <c r="E552" s="27"/>
      <c r="F552" s="27"/>
      <c r="G552" s="27" t="s">
        <v>751</v>
      </c>
    </row>
    <row r="553" spans="2:7" ht="21.95" customHeight="1">
      <c r="B553" s="27"/>
      <c r="C553" s="27"/>
      <c r="D553" s="28" t="s">
        <v>761</v>
      </c>
      <c r="E553" s="27"/>
      <c r="F553" s="27"/>
      <c r="G553" s="27">
        <v>138.35</v>
      </c>
    </row>
    <row r="554" spans="2:7" ht="21.95" customHeight="1">
      <c r="B554" s="27"/>
      <c r="C554" s="27"/>
      <c r="D554" s="28"/>
      <c r="E554" s="27"/>
      <c r="F554" s="27"/>
      <c r="G554" s="27"/>
    </row>
    <row r="555" spans="2:7" ht="21.95" customHeight="1">
      <c r="B555" s="27" t="s">
        <v>1300</v>
      </c>
      <c r="C555" s="27" t="s">
        <v>748</v>
      </c>
      <c r="D555" s="28" t="s">
        <v>1301</v>
      </c>
      <c r="E555" s="27"/>
      <c r="F555" s="27"/>
      <c r="G555" s="27"/>
    </row>
    <row r="556" spans="2:7" ht="21.95" customHeight="1">
      <c r="B556" s="27"/>
      <c r="C556" s="27"/>
      <c r="D556" s="28" t="s">
        <v>1302</v>
      </c>
      <c r="E556" s="27"/>
      <c r="F556" s="27"/>
      <c r="G556" s="27"/>
    </row>
    <row r="557" spans="2:7" ht="21.95" customHeight="1">
      <c r="B557" s="27">
        <v>1.8</v>
      </c>
      <c r="C557" s="27" t="s">
        <v>1303</v>
      </c>
      <c r="D557" s="28" t="s">
        <v>233</v>
      </c>
      <c r="E557" s="27">
        <v>158</v>
      </c>
      <c r="F557" s="27" t="s">
        <v>1303</v>
      </c>
      <c r="G557" s="27">
        <v>284.39999999999998</v>
      </c>
    </row>
    <row r="558" spans="2:7" ht="21.95" customHeight="1">
      <c r="B558" s="27">
        <v>0.25</v>
      </c>
      <c r="C558" s="27" t="s">
        <v>850</v>
      </c>
      <c r="D558" s="28" t="s">
        <v>1304</v>
      </c>
      <c r="E558" s="27">
        <v>797</v>
      </c>
      <c r="F558" s="27" t="s">
        <v>850</v>
      </c>
      <c r="G558" s="27">
        <v>199.25</v>
      </c>
    </row>
    <row r="559" spans="2:7" ht="21.95" customHeight="1">
      <c r="B559" s="27">
        <v>0.25</v>
      </c>
      <c r="C559" s="27" t="s">
        <v>850</v>
      </c>
      <c r="D559" s="28" t="s">
        <v>1305</v>
      </c>
      <c r="E559" s="27">
        <v>651</v>
      </c>
      <c r="F559" s="27" t="s">
        <v>850</v>
      </c>
      <c r="G559" s="27">
        <v>162.75</v>
      </c>
    </row>
    <row r="560" spans="2:7" ht="21.95" customHeight="1">
      <c r="B560" s="27">
        <v>0.4</v>
      </c>
      <c r="C560" s="27" t="s">
        <v>850</v>
      </c>
      <c r="D560" s="28" t="s">
        <v>1306</v>
      </c>
      <c r="E560" s="27">
        <v>534</v>
      </c>
      <c r="F560" s="27" t="s">
        <v>850</v>
      </c>
      <c r="G560" s="27">
        <v>213.6</v>
      </c>
    </row>
    <row r="561" spans="2:7" ht="21.95" customHeight="1">
      <c r="B561" s="27"/>
      <c r="C561" s="27" t="s">
        <v>757</v>
      </c>
      <c r="D561" s="28" t="s">
        <v>921</v>
      </c>
      <c r="E561" s="27"/>
      <c r="F561" s="27" t="s">
        <v>757</v>
      </c>
      <c r="G561" s="27">
        <v>1.65</v>
      </c>
    </row>
    <row r="562" spans="2:7" ht="21.95" customHeight="1">
      <c r="B562" s="27">
        <v>10</v>
      </c>
      <c r="C562" s="27"/>
      <c r="D562" s="28" t="s">
        <v>1307</v>
      </c>
      <c r="E562" s="27">
        <v>4.2</v>
      </c>
      <c r="F562" s="27" t="s">
        <v>1308</v>
      </c>
      <c r="G562" s="27">
        <v>42</v>
      </c>
    </row>
    <row r="563" spans="2:7" ht="21.95" customHeight="1">
      <c r="B563" s="27"/>
      <c r="C563" s="27"/>
      <c r="D563" s="28"/>
      <c r="E563" s="27"/>
      <c r="F563" s="27"/>
      <c r="G563" s="27" t="s">
        <v>751</v>
      </c>
    </row>
    <row r="564" spans="2:7" ht="21.95" customHeight="1">
      <c r="B564" s="27"/>
      <c r="C564" s="27"/>
      <c r="D564" s="28" t="s">
        <v>1309</v>
      </c>
      <c r="E564" s="27"/>
      <c r="F564" s="27"/>
      <c r="G564" s="27">
        <v>903.65</v>
      </c>
    </row>
    <row r="565" spans="2:7" ht="21.95" customHeight="1">
      <c r="B565" s="27"/>
      <c r="C565" s="27"/>
      <c r="D565" s="28"/>
      <c r="E565" s="27"/>
      <c r="F565" s="27"/>
      <c r="G565" s="27" t="s">
        <v>751</v>
      </c>
    </row>
    <row r="566" spans="2:7" ht="21.95" customHeight="1">
      <c r="B566" s="27" t="s">
        <v>759</v>
      </c>
      <c r="C566" s="27" t="s">
        <v>759</v>
      </c>
      <c r="D566" s="28" t="s">
        <v>857</v>
      </c>
      <c r="E566" s="27" t="s">
        <v>759</v>
      </c>
      <c r="F566" s="27" t="s">
        <v>759</v>
      </c>
      <c r="G566" s="27">
        <v>90.37</v>
      </c>
    </row>
    <row r="567" spans="2:7" ht="21.95" customHeight="1">
      <c r="B567" s="27"/>
      <c r="C567" s="27"/>
      <c r="D567" s="28"/>
      <c r="E567" s="27"/>
      <c r="F567" s="27"/>
      <c r="G567" s="27"/>
    </row>
    <row r="568" spans="2:7" ht="21.95" customHeight="1">
      <c r="B568" s="27">
        <v>77</v>
      </c>
      <c r="C568" s="27"/>
      <c r="D568" s="28" t="s">
        <v>1310</v>
      </c>
      <c r="E568" s="27"/>
      <c r="F568" s="27"/>
      <c r="G568" s="27">
        <v>214.9</v>
      </c>
    </row>
    <row r="569" spans="2:7" ht="21.95" customHeight="1">
      <c r="B569" s="27"/>
      <c r="C569" s="27"/>
      <c r="D569" s="28"/>
      <c r="E569" s="27"/>
      <c r="F569" s="27"/>
      <c r="G569" s="27"/>
    </row>
    <row r="570" spans="2:7" ht="21.95" customHeight="1">
      <c r="B570" s="27"/>
      <c r="C570" s="27"/>
      <c r="D570" s="28" t="s">
        <v>1311</v>
      </c>
      <c r="E570" s="27"/>
      <c r="F570" s="27"/>
      <c r="G570" s="27"/>
    </row>
    <row r="571" spans="2:7" ht="21.95" customHeight="1">
      <c r="B571" s="27"/>
      <c r="C571" s="27"/>
      <c r="D571" s="28" t="s">
        <v>1312</v>
      </c>
      <c r="E571" s="27"/>
      <c r="F571" s="27"/>
      <c r="G571" s="27"/>
    </row>
    <row r="572" spans="2:7" ht="21.95" customHeight="1">
      <c r="B572" s="27"/>
      <c r="C572" s="27"/>
      <c r="D572" s="28"/>
      <c r="E572" s="27"/>
      <c r="F572" s="27"/>
      <c r="G572" s="27"/>
    </row>
    <row r="573" spans="2:7" ht="141.75">
      <c r="B573" s="27"/>
      <c r="C573" s="27"/>
      <c r="D573" s="35" t="s">
        <v>1313</v>
      </c>
      <c r="E573" s="27"/>
      <c r="F573" s="27"/>
      <c r="G573" s="27"/>
    </row>
    <row r="574" spans="2:7" ht="21.95" customHeight="1">
      <c r="B574" s="27"/>
      <c r="C574" s="27"/>
      <c r="D574" s="28"/>
      <c r="E574" s="27"/>
      <c r="F574" s="27"/>
      <c r="G574" s="27"/>
    </row>
    <row r="575" spans="2:7" ht="21.95" customHeight="1">
      <c r="B575" s="27">
        <v>180</v>
      </c>
      <c r="C575" s="27" t="s">
        <v>8</v>
      </c>
      <c r="D575" s="28" t="s">
        <v>1314</v>
      </c>
      <c r="E575" s="27">
        <v>16.55</v>
      </c>
      <c r="F575" s="27" t="s">
        <v>8</v>
      </c>
      <c r="G575" s="27">
        <v>2979</v>
      </c>
    </row>
    <row r="576" spans="2:7" ht="21.95" customHeight="1">
      <c r="B576" s="27">
        <v>90</v>
      </c>
      <c r="C576" s="27" t="s">
        <v>8</v>
      </c>
      <c r="D576" s="28" t="s">
        <v>1223</v>
      </c>
      <c r="E576" s="27">
        <v>20</v>
      </c>
      <c r="F576" s="27" t="s">
        <v>8</v>
      </c>
      <c r="G576" s="27">
        <v>1800</v>
      </c>
    </row>
    <row r="577" spans="2:7" ht="21.95" customHeight="1">
      <c r="B577" s="27">
        <v>3</v>
      </c>
      <c r="C577" s="27" t="s">
        <v>1225</v>
      </c>
      <c r="D577" s="28" t="s">
        <v>1218</v>
      </c>
      <c r="E577" s="27">
        <v>302</v>
      </c>
      <c r="F577" s="27" t="s">
        <v>1225</v>
      </c>
      <c r="G577" s="27">
        <v>906</v>
      </c>
    </row>
    <row r="578" spans="2:7" ht="21.95" customHeight="1">
      <c r="B578" s="27">
        <v>90</v>
      </c>
      <c r="C578" s="27" t="s">
        <v>8</v>
      </c>
      <c r="D578" s="28" t="s">
        <v>1315</v>
      </c>
      <c r="E578" s="27">
        <v>16.55</v>
      </c>
      <c r="F578" s="27" t="s">
        <v>1222</v>
      </c>
      <c r="G578" s="27">
        <v>1489.5</v>
      </c>
    </row>
    <row r="579" spans="2:7" ht="21.95" customHeight="1">
      <c r="B579" s="27"/>
      <c r="C579" s="27"/>
      <c r="D579" s="28" t="s">
        <v>1227</v>
      </c>
      <c r="E579" s="27"/>
      <c r="F579" s="27"/>
      <c r="G579" s="27">
        <v>12075</v>
      </c>
    </row>
    <row r="580" spans="2:7" ht="21.95" customHeight="1">
      <c r="B580" s="27"/>
      <c r="C580" s="27"/>
      <c r="D580" s="28"/>
      <c r="E580" s="27"/>
      <c r="F580" s="27"/>
      <c r="G580" s="27">
        <v>19249.5</v>
      </c>
    </row>
    <row r="581" spans="2:7" ht="21.95" customHeight="1">
      <c r="B581" s="27"/>
      <c r="C581" s="27"/>
      <c r="D581" s="28" t="s">
        <v>854</v>
      </c>
      <c r="E581" s="27"/>
      <c r="F581" s="27"/>
      <c r="G581" s="27">
        <v>91.5</v>
      </c>
    </row>
    <row r="582" spans="2:7" ht="21.95" customHeight="1">
      <c r="B582" s="27"/>
      <c r="C582" s="27"/>
      <c r="D582" s="28" t="s">
        <v>1238</v>
      </c>
      <c r="E582" s="27"/>
      <c r="F582" s="27"/>
      <c r="G582" s="27">
        <v>19341</v>
      </c>
    </row>
    <row r="583" spans="2:7" ht="21.95" customHeight="1">
      <c r="B583" s="27"/>
      <c r="C583" s="27"/>
      <c r="D583" s="28" t="s">
        <v>1239</v>
      </c>
      <c r="E583" s="27"/>
      <c r="F583" s="27"/>
      <c r="G583" s="27">
        <v>214.9</v>
      </c>
    </row>
    <row r="584" spans="2:7" ht="21.95" customHeight="1">
      <c r="B584" s="27"/>
      <c r="C584" s="27"/>
      <c r="D584" s="28"/>
      <c r="E584" s="27"/>
      <c r="F584" s="27"/>
      <c r="G584" s="27"/>
    </row>
    <row r="585" spans="2:7" ht="21.95" customHeight="1">
      <c r="B585" s="27"/>
      <c r="C585" s="27"/>
      <c r="D585" s="28" t="s">
        <v>1316</v>
      </c>
      <c r="E585" s="27"/>
      <c r="F585" s="27"/>
      <c r="G585" s="27"/>
    </row>
    <row r="586" spans="2:7" ht="21.95" customHeight="1">
      <c r="B586" s="27"/>
      <c r="C586" s="27"/>
      <c r="D586" s="28" t="s">
        <v>698</v>
      </c>
      <c r="E586" s="27"/>
      <c r="F586" s="27"/>
      <c r="G586" s="27"/>
    </row>
    <row r="587" spans="2:7" ht="21.95" customHeight="1">
      <c r="B587" s="27"/>
      <c r="C587" s="27"/>
      <c r="D587" s="28"/>
      <c r="E587" s="27"/>
      <c r="F587" s="27"/>
      <c r="G587" s="27"/>
    </row>
    <row r="588" spans="2:7" ht="141.75">
      <c r="B588" s="27"/>
      <c r="C588" s="27"/>
      <c r="D588" s="35" t="s">
        <v>1317</v>
      </c>
      <c r="E588" s="27"/>
      <c r="F588" s="27"/>
      <c r="G588" s="27"/>
    </row>
    <row r="589" spans="2:7" ht="21.95" customHeight="1">
      <c r="B589" s="27"/>
      <c r="C589" s="27"/>
      <c r="D589" s="28"/>
      <c r="E589" s="27"/>
      <c r="F589" s="27"/>
      <c r="G589" s="27"/>
    </row>
    <row r="590" spans="2:7" ht="21.95" customHeight="1">
      <c r="B590" s="27"/>
      <c r="C590" s="27"/>
      <c r="D590" s="28" t="s">
        <v>1318</v>
      </c>
      <c r="E590" s="27"/>
      <c r="F590" s="27"/>
      <c r="G590" s="27">
        <v>19249.5</v>
      </c>
    </row>
    <row r="591" spans="2:7" ht="21.95" customHeight="1">
      <c r="B591" s="27">
        <v>180</v>
      </c>
      <c r="C591" s="27" t="s">
        <v>8</v>
      </c>
      <c r="D591" s="28" t="s">
        <v>1441</v>
      </c>
      <c r="E591" s="27">
        <v>25.75</v>
      </c>
      <c r="F591" s="27" t="s">
        <v>8</v>
      </c>
      <c r="G591" s="27">
        <v>4635</v>
      </c>
    </row>
    <row r="592" spans="2:7" ht="21.95" customHeight="1">
      <c r="B592" s="27">
        <v>180</v>
      </c>
      <c r="C592" s="27" t="s">
        <v>8</v>
      </c>
      <c r="D592" s="28" t="s">
        <v>1319</v>
      </c>
      <c r="E592" s="27">
        <v>16.55</v>
      </c>
      <c r="F592" s="27" t="s">
        <v>1222</v>
      </c>
      <c r="G592" s="27">
        <v>2979</v>
      </c>
    </row>
    <row r="593" spans="2:7" ht="21.95" customHeight="1">
      <c r="B593" s="27"/>
      <c r="C593" s="27"/>
      <c r="D593" s="28" t="s">
        <v>854</v>
      </c>
      <c r="E593" s="27"/>
      <c r="F593" s="27"/>
      <c r="G593" s="27">
        <v>55.5</v>
      </c>
    </row>
    <row r="594" spans="2:7" ht="21.95" customHeight="1">
      <c r="B594" s="27"/>
      <c r="C594" s="27"/>
      <c r="D594" s="28" t="s">
        <v>1320</v>
      </c>
      <c r="E594" s="27"/>
      <c r="F594" s="27"/>
      <c r="G594" s="27">
        <v>20961</v>
      </c>
    </row>
    <row r="595" spans="2:7" ht="21.95" customHeight="1">
      <c r="B595" s="27"/>
      <c r="C595" s="27"/>
      <c r="D595" s="28" t="s">
        <v>1239</v>
      </c>
      <c r="E595" s="27"/>
      <c r="F595" s="27"/>
      <c r="G595" s="27">
        <v>232.9</v>
      </c>
    </row>
    <row r="596" spans="2:7" ht="21.95" customHeight="1">
      <c r="B596" s="27"/>
      <c r="C596" s="27"/>
      <c r="D596" s="28"/>
      <c r="E596" s="27"/>
      <c r="F596" s="27"/>
      <c r="G596" s="27"/>
    </row>
  </sheetData>
  <pageMargins left="0.25" right="0.25"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K65"/>
  <sheetViews>
    <sheetView view="pageBreakPreview" zoomScale="60" workbookViewId="0">
      <selection activeCell="S7" sqref="S7"/>
    </sheetView>
  </sheetViews>
  <sheetFormatPr defaultColWidth="9.140625" defaultRowHeight="15"/>
  <cols>
    <col min="1" max="1" width="6.140625" style="52" customWidth="1"/>
    <col min="2" max="4" width="9.140625" style="52"/>
    <col min="5" max="5" width="11.28515625" style="52" customWidth="1"/>
    <col min="6" max="6" width="5.140625" style="52" customWidth="1"/>
    <col min="7" max="9" width="9.140625" style="52"/>
    <col min="10" max="10" width="9.140625" style="52" customWidth="1"/>
    <col min="11" max="16384" width="9.140625" style="52"/>
  </cols>
  <sheetData>
    <row r="1" spans="1:11" ht="15.75">
      <c r="A1" s="110" t="s">
        <v>1332</v>
      </c>
      <c r="B1" s="110"/>
      <c r="C1" s="110"/>
      <c r="D1" s="110"/>
      <c r="E1" s="110"/>
      <c r="F1" s="110"/>
      <c r="G1" s="110"/>
      <c r="H1" s="110"/>
      <c r="I1" s="110"/>
      <c r="J1" s="110"/>
      <c r="K1" s="110"/>
    </row>
    <row r="2" spans="1:11" ht="15.75">
      <c r="A2" s="110" t="s">
        <v>947</v>
      </c>
      <c r="B2" s="110"/>
      <c r="C2" s="110"/>
      <c r="D2" s="110"/>
      <c r="E2" s="110"/>
      <c r="F2" s="110"/>
      <c r="G2" s="110"/>
      <c r="H2" s="110"/>
      <c r="I2" s="110"/>
      <c r="J2" s="110"/>
      <c r="K2" s="110"/>
    </row>
    <row r="3" spans="1:11" ht="15.75">
      <c r="A3" s="53"/>
      <c r="B3" s="111" t="s">
        <v>1333</v>
      </c>
      <c r="C3" s="111"/>
      <c r="D3" s="111"/>
      <c r="E3" s="111"/>
      <c r="F3" s="111"/>
      <c r="G3" s="111"/>
      <c r="H3" s="111"/>
      <c r="I3" s="111"/>
      <c r="J3" s="111"/>
      <c r="K3" s="54"/>
    </row>
    <row r="4" spans="1:11" ht="15.75">
      <c r="A4" s="55"/>
      <c r="B4" s="110" t="s">
        <v>1334</v>
      </c>
      <c r="C4" s="112"/>
      <c r="D4" s="112"/>
      <c r="E4" s="112"/>
      <c r="F4" s="112"/>
      <c r="G4" s="112"/>
      <c r="H4" s="112"/>
      <c r="I4" s="112"/>
      <c r="J4" s="112"/>
      <c r="K4" s="56"/>
    </row>
    <row r="5" spans="1:11" ht="49.5" customHeight="1">
      <c r="A5" s="57">
        <v>1</v>
      </c>
      <c r="B5" s="113" t="s">
        <v>1335</v>
      </c>
      <c r="C5" s="114"/>
      <c r="D5" s="114"/>
      <c r="E5" s="114"/>
      <c r="F5" s="57" t="s">
        <v>1336</v>
      </c>
      <c r="G5" s="115" t="s">
        <v>1443</v>
      </c>
      <c r="H5" s="116"/>
      <c r="I5" s="116"/>
      <c r="J5" s="116"/>
      <c r="K5" s="116"/>
    </row>
    <row r="6" spans="1:11" ht="33.75" customHeight="1">
      <c r="A6" s="58">
        <v>2</v>
      </c>
      <c r="B6" s="117" t="s">
        <v>1337</v>
      </c>
      <c r="C6" s="118"/>
      <c r="D6" s="118"/>
      <c r="E6" s="118"/>
      <c r="F6" s="57" t="s">
        <v>1336</v>
      </c>
      <c r="G6" s="115"/>
      <c r="H6" s="119"/>
      <c r="I6" s="119"/>
      <c r="J6" s="119"/>
      <c r="K6" s="119"/>
    </row>
    <row r="7" spans="1:11" ht="32.25" customHeight="1">
      <c r="A7" s="57">
        <v>3</v>
      </c>
      <c r="B7" s="113" t="s">
        <v>1338</v>
      </c>
      <c r="C7" s="120"/>
      <c r="D7" s="120"/>
      <c r="E7" s="120"/>
      <c r="F7" s="57" t="s">
        <v>1336</v>
      </c>
      <c r="G7" s="121" t="s">
        <v>1339</v>
      </c>
      <c r="H7" s="122"/>
      <c r="I7" s="122"/>
      <c r="J7" s="122"/>
      <c r="K7" s="122"/>
    </row>
    <row r="8" spans="1:11" ht="36.75" customHeight="1">
      <c r="A8" s="57">
        <v>4</v>
      </c>
      <c r="B8" s="113" t="s">
        <v>1340</v>
      </c>
      <c r="C8" s="120"/>
      <c r="D8" s="120"/>
      <c r="E8" s="120"/>
      <c r="F8" s="57" t="s">
        <v>1336</v>
      </c>
      <c r="G8" s="121" t="s">
        <v>1341</v>
      </c>
      <c r="H8" s="123"/>
      <c r="I8" s="123"/>
      <c r="J8" s="123"/>
      <c r="K8" s="123"/>
    </row>
    <row r="9" spans="1:11" ht="33" customHeight="1">
      <c r="A9" s="57">
        <v>5</v>
      </c>
      <c r="B9" s="124" t="s">
        <v>1342</v>
      </c>
      <c r="C9" s="113"/>
      <c r="D9" s="113"/>
      <c r="E9" s="113"/>
      <c r="F9" s="57" t="s">
        <v>1336</v>
      </c>
      <c r="G9" s="121" t="s">
        <v>1343</v>
      </c>
      <c r="H9" s="123"/>
      <c r="I9" s="123"/>
      <c r="J9" s="123"/>
      <c r="K9" s="123"/>
    </row>
    <row r="10" spans="1:11" ht="21" customHeight="1">
      <c r="A10" s="57">
        <v>6</v>
      </c>
      <c r="B10" s="125" t="s">
        <v>1344</v>
      </c>
      <c r="C10" s="126"/>
      <c r="D10" s="126"/>
      <c r="E10" s="126"/>
      <c r="F10" s="57" t="s">
        <v>1336</v>
      </c>
      <c r="G10" s="121" t="s">
        <v>1343</v>
      </c>
      <c r="H10" s="123"/>
      <c r="I10" s="123"/>
      <c r="J10" s="123"/>
      <c r="K10" s="123"/>
    </row>
    <row r="11" spans="1:11" ht="16.5">
      <c r="A11" s="57">
        <v>7</v>
      </c>
      <c r="B11" s="113" t="s">
        <v>1345</v>
      </c>
      <c r="C11" s="120"/>
      <c r="D11" s="120"/>
      <c r="E11" s="120"/>
      <c r="F11" s="57" t="s">
        <v>1336</v>
      </c>
      <c r="G11" s="121"/>
      <c r="H11" s="123"/>
      <c r="I11" s="123"/>
      <c r="J11" s="123"/>
      <c r="K11" s="123"/>
    </row>
    <row r="12" spans="1:11" ht="21" customHeight="1">
      <c r="A12" s="57">
        <v>8</v>
      </c>
      <c r="B12" s="125" t="s">
        <v>1346</v>
      </c>
      <c r="C12" s="126"/>
      <c r="D12" s="126"/>
      <c r="E12" s="126"/>
      <c r="F12" s="57" t="s">
        <v>1336</v>
      </c>
      <c r="G12" s="121" t="s">
        <v>1347</v>
      </c>
      <c r="H12" s="121"/>
      <c r="I12" s="121"/>
      <c r="J12" s="121"/>
      <c r="K12" s="121"/>
    </row>
    <row r="13" spans="1:11" ht="36.75" customHeight="1">
      <c r="A13" s="57" t="s">
        <v>759</v>
      </c>
      <c r="B13" s="124" t="s">
        <v>1348</v>
      </c>
      <c r="C13" s="113"/>
      <c r="D13" s="113"/>
      <c r="E13" s="113"/>
      <c r="F13" s="57" t="s">
        <v>1336</v>
      </c>
      <c r="G13" s="121"/>
      <c r="H13" s="121"/>
      <c r="I13" s="121"/>
      <c r="J13" s="121"/>
      <c r="K13" s="121"/>
    </row>
    <row r="14" spans="1:11" ht="31.5" customHeight="1">
      <c r="A14" s="57">
        <v>9</v>
      </c>
      <c r="B14" s="113" t="s">
        <v>1349</v>
      </c>
      <c r="C14" s="120"/>
      <c r="D14" s="120"/>
      <c r="E14" s="120"/>
      <c r="F14" s="57" t="s">
        <v>1336</v>
      </c>
      <c r="G14" s="121" t="s">
        <v>951</v>
      </c>
      <c r="H14" s="123"/>
      <c r="I14" s="123"/>
      <c r="J14" s="123"/>
      <c r="K14" s="123"/>
    </row>
    <row r="15" spans="1:11" ht="36.75" customHeight="1">
      <c r="A15" s="57">
        <v>10</v>
      </c>
      <c r="B15" s="113" t="s">
        <v>1350</v>
      </c>
      <c r="C15" s="120"/>
      <c r="D15" s="120"/>
      <c r="E15" s="120"/>
      <c r="F15" s="57" t="s">
        <v>1336</v>
      </c>
      <c r="G15" s="121" t="s">
        <v>1351</v>
      </c>
      <c r="H15" s="123"/>
      <c r="I15" s="123"/>
      <c r="J15" s="123"/>
      <c r="K15" s="123"/>
    </row>
    <row r="16" spans="1:11" ht="66" customHeight="1">
      <c r="A16" s="57">
        <v>11</v>
      </c>
      <c r="B16" s="113" t="s">
        <v>1352</v>
      </c>
      <c r="C16" s="120"/>
      <c r="D16" s="120"/>
      <c r="E16" s="120"/>
      <c r="F16" s="57" t="s">
        <v>1336</v>
      </c>
      <c r="G16" s="121" t="s">
        <v>1339</v>
      </c>
      <c r="H16" s="123"/>
      <c r="I16" s="123"/>
      <c r="J16" s="123"/>
      <c r="K16" s="123"/>
    </row>
    <row r="17" spans="1:11" ht="18.75" customHeight="1">
      <c r="A17" s="57">
        <v>12</v>
      </c>
      <c r="B17" s="113" t="s">
        <v>1353</v>
      </c>
      <c r="C17" s="120"/>
      <c r="D17" s="120"/>
      <c r="E17" s="120"/>
      <c r="F17" s="57" t="s">
        <v>1336</v>
      </c>
      <c r="G17" s="121" t="s">
        <v>1351</v>
      </c>
      <c r="H17" s="123"/>
      <c r="I17" s="123"/>
      <c r="J17" s="123"/>
      <c r="K17" s="123"/>
    </row>
    <row r="18" spans="1:11" ht="32.25" customHeight="1">
      <c r="A18" s="57">
        <v>13</v>
      </c>
      <c r="B18" s="113" t="s">
        <v>1354</v>
      </c>
      <c r="C18" s="120"/>
      <c r="D18" s="120"/>
      <c r="E18" s="120"/>
      <c r="F18" s="57" t="s">
        <v>1336</v>
      </c>
      <c r="G18" s="121" t="s">
        <v>1351</v>
      </c>
      <c r="H18" s="123"/>
      <c r="I18" s="123"/>
      <c r="J18" s="123"/>
      <c r="K18" s="123"/>
    </row>
    <row r="19" spans="1:11" ht="51" customHeight="1">
      <c r="A19" s="57">
        <v>14</v>
      </c>
      <c r="B19" s="113" t="s">
        <v>1355</v>
      </c>
      <c r="C19" s="120"/>
      <c r="D19" s="120"/>
      <c r="E19" s="120"/>
      <c r="F19" s="57" t="s">
        <v>1336</v>
      </c>
      <c r="G19" s="121" t="s">
        <v>1341</v>
      </c>
      <c r="H19" s="123"/>
      <c r="I19" s="123"/>
      <c r="J19" s="123"/>
      <c r="K19" s="123"/>
    </row>
    <row r="20" spans="1:11" ht="16.5">
      <c r="A20" s="57">
        <v>15</v>
      </c>
      <c r="B20" s="113" t="s">
        <v>1356</v>
      </c>
      <c r="C20" s="113"/>
      <c r="D20" s="113"/>
      <c r="E20" s="113"/>
      <c r="F20" s="57" t="s">
        <v>1336</v>
      </c>
      <c r="G20" s="121" t="s">
        <v>1347</v>
      </c>
      <c r="H20" s="123"/>
      <c r="I20" s="123"/>
      <c r="J20" s="123"/>
      <c r="K20" s="123"/>
    </row>
    <row r="21" spans="1:11" ht="68.25" customHeight="1">
      <c r="A21" s="57">
        <v>16</v>
      </c>
      <c r="B21" s="120" t="s">
        <v>1357</v>
      </c>
      <c r="C21" s="120"/>
      <c r="D21" s="120"/>
      <c r="E21" s="120"/>
      <c r="F21" s="57"/>
      <c r="G21" s="123" t="s">
        <v>1358</v>
      </c>
      <c r="H21" s="123"/>
      <c r="I21" s="123"/>
      <c r="J21" s="123"/>
      <c r="K21" s="123"/>
    </row>
    <row r="22" spans="1:11" ht="73.5" customHeight="1">
      <c r="A22" s="57">
        <v>17</v>
      </c>
      <c r="B22" s="120" t="s">
        <v>1359</v>
      </c>
      <c r="C22" s="120"/>
      <c r="D22" s="120"/>
      <c r="E22" s="120"/>
      <c r="F22" s="57"/>
      <c r="G22" s="123" t="s">
        <v>1358</v>
      </c>
      <c r="H22" s="123"/>
      <c r="I22" s="123"/>
      <c r="J22" s="123"/>
      <c r="K22" s="123"/>
    </row>
    <row r="23" spans="1:11" ht="16.5">
      <c r="A23" s="57"/>
      <c r="B23" s="59"/>
      <c r="C23" s="59"/>
      <c r="D23" s="59"/>
      <c r="E23" s="59"/>
      <c r="F23" s="57"/>
      <c r="G23" s="60"/>
      <c r="H23" s="60"/>
      <c r="I23" s="60"/>
      <c r="J23" s="60"/>
      <c r="K23" s="60"/>
    </row>
    <row r="24" spans="1:11" ht="16.5">
      <c r="A24" s="61"/>
      <c r="B24" s="61"/>
      <c r="C24" s="61"/>
      <c r="D24" s="61"/>
      <c r="E24" s="61"/>
      <c r="F24" s="61"/>
      <c r="G24" s="61"/>
      <c r="H24" s="62"/>
      <c r="I24" s="62"/>
      <c r="J24" s="62"/>
      <c r="K24" s="62"/>
    </row>
    <row r="25" spans="1:11" ht="15.75">
      <c r="A25" s="110" t="s">
        <v>1332</v>
      </c>
      <c r="B25" s="110"/>
      <c r="C25" s="110"/>
      <c r="D25" s="110"/>
      <c r="E25" s="110"/>
      <c r="F25" s="110"/>
      <c r="G25" s="110"/>
      <c r="H25" s="110"/>
      <c r="I25" s="110"/>
      <c r="J25" s="110"/>
      <c r="K25" s="110"/>
    </row>
    <row r="26" spans="1:11" ht="15.75">
      <c r="A26" s="110" t="s">
        <v>1360</v>
      </c>
      <c r="B26" s="110"/>
      <c r="C26" s="110"/>
      <c r="D26" s="110"/>
      <c r="E26" s="110"/>
      <c r="F26" s="110"/>
      <c r="G26" s="110"/>
      <c r="H26" s="110"/>
      <c r="I26" s="110"/>
      <c r="J26" s="110"/>
      <c r="K26" s="110"/>
    </row>
    <row r="27" spans="1:11" ht="15.75">
      <c r="A27" s="53"/>
      <c r="B27" s="111" t="s">
        <v>1361</v>
      </c>
      <c r="C27" s="111"/>
      <c r="D27" s="111"/>
      <c r="E27" s="111"/>
      <c r="F27" s="111"/>
      <c r="G27" s="111"/>
      <c r="H27" s="111"/>
      <c r="I27" s="111"/>
      <c r="J27" s="111"/>
      <c r="K27" s="54"/>
    </row>
    <row r="28" spans="1:11" ht="15.75">
      <c r="A28" s="55"/>
      <c r="B28" s="110" t="s">
        <v>1362</v>
      </c>
      <c r="C28" s="112"/>
      <c r="D28" s="112"/>
      <c r="E28" s="112"/>
      <c r="F28" s="112"/>
      <c r="G28" s="112"/>
      <c r="H28" s="112"/>
      <c r="I28" s="112"/>
      <c r="J28" s="112"/>
      <c r="K28" s="56"/>
    </row>
    <row r="29" spans="1:11" ht="42.75" customHeight="1">
      <c r="A29" s="57">
        <v>1</v>
      </c>
      <c r="B29" s="113" t="s">
        <v>1363</v>
      </c>
      <c r="C29" s="114"/>
      <c r="D29" s="114"/>
      <c r="E29" s="114"/>
      <c r="F29" s="63"/>
      <c r="G29" s="64"/>
      <c r="H29" s="122" t="s">
        <v>1364</v>
      </c>
      <c r="I29" s="122"/>
      <c r="J29" s="122"/>
      <c r="K29" s="65"/>
    </row>
    <row r="30" spans="1:11" ht="16.5">
      <c r="A30" s="57"/>
      <c r="B30" s="117" t="s">
        <v>1365</v>
      </c>
      <c r="C30" s="127"/>
      <c r="D30" s="127"/>
      <c r="E30" s="127"/>
      <c r="F30" s="63" t="s">
        <v>1336</v>
      </c>
      <c r="G30" s="121" t="s">
        <v>1366</v>
      </c>
      <c r="H30" s="122"/>
      <c r="I30" s="122"/>
      <c r="J30" s="122"/>
      <c r="K30" s="122"/>
    </row>
    <row r="31" spans="1:11" ht="16.5">
      <c r="A31" s="57"/>
      <c r="B31" s="113" t="s">
        <v>1367</v>
      </c>
      <c r="C31" s="128"/>
      <c r="D31" s="128"/>
      <c r="E31" s="128"/>
      <c r="F31" s="63" t="s">
        <v>1336</v>
      </c>
      <c r="G31" s="129"/>
      <c r="H31" s="130"/>
      <c r="I31" s="130"/>
      <c r="J31" s="130"/>
      <c r="K31" s="130"/>
    </row>
    <row r="32" spans="1:11" ht="16.5">
      <c r="A32" s="57"/>
      <c r="B32" s="113" t="s">
        <v>1368</v>
      </c>
      <c r="C32" s="128"/>
      <c r="D32" s="128"/>
      <c r="E32" s="128"/>
      <c r="F32" s="63" t="s">
        <v>1336</v>
      </c>
      <c r="G32" s="131" t="s">
        <v>1369</v>
      </c>
      <c r="H32" s="131"/>
      <c r="I32" s="131"/>
      <c r="J32" s="131"/>
      <c r="K32" s="131"/>
    </row>
    <row r="33" spans="1:11" ht="38.25" customHeight="1">
      <c r="A33" s="57">
        <v>2</v>
      </c>
      <c r="B33" s="124" t="s">
        <v>1370</v>
      </c>
      <c r="C33" s="113"/>
      <c r="D33" s="113"/>
      <c r="E33" s="113"/>
      <c r="F33" s="63" t="s">
        <v>1336</v>
      </c>
      <c r="G33" s="121"/>
      <c r="H33" s="122"/>
      <c r="I33" s="122"/>
      <c r="J33" s="122"/>
      <c r="K33" s="122"/>
    </row>
    <row r="34" spans="1:11" ht="16.5">
      <c r="A34" s="57">
        <v>3</v>
      </c>
      <c r="B34" s="125" t="s">
        <v>1371</v>
      </c>
      <c r="C34" s="132"/>
      <c r="D34" s="132"/>
      <c r="E34" s="132"/>
      <c r="F34" s="63" t="s">
        <v>1336</v>
      </c>
      <c r="G34" s="131"/>
      <c r="H34" s="131"/>
      <c r="I34" s="131"/>
      <c r="J34" s="131"/>
      <c r="K34" s="131"/>
    </row>
    <row r="35" spans="1:11" ht="39" customHeight="1">
      <c r="A35" s="57">
        <v>4</v>
      </c>
      <c r="B35" s="113" t="s">
        <v>1372</v>
      </c>
      <c r="C35" s="128"/>
      <c r="D35" s="128"/>
      <c r="E35" s="128"/>
      <c r="F35" s="63" t="s">
        <v>1336</v>
      </c>
      <c r="G35" s="121"/>
      <c r="H35" s="122"/>
      <c r="I35" s="122"/>
      <c r="J35" s="122"/>
      <c r="K35" s="122"/>
    </row>
    <row r="36" spans="1:11" ht="54.75" customHeight="1">
      <c r="A36" s="57">
        <v>5</v>
      </c>
      <c r="B36" s="125" t="s">
        <v>1373</v>
      </c>
      <c r="C36" s="132"/>
      <c r="D36" s="132"/>
      <c r="E36" s="132"/>
      <c r="F36" s="63" t="s">
        <v>1336</v>
      </c>
      <c r="G36" s="121" t="s">
        <v>951</v>
      </c>
      <c r="H36" s="122"/>
      <c r="I36" s="122"/>
      <c r="J36" s="122"/>
      <c r="K36" s="122"/>
    </row>
    <row r="37" spans="1:11" ht="34.5" customHeight="1">
      <c r="A37" s="57">
        <v>6</v>
      </c>
      <c r="B37" s="124" t="s">
        <v>1374</v>
      </c>
      <c r="C37" s="113"/>
      <c r="D37" s="113"/>
      <c r="E37" s="113"/>
      <c r="F37" s="63" t="s">
        <v>1336</v>
      </c>
      <c r="G37" s="121" t="s">
        <v>951</v>
      </c>
      <c r="H37" s="122"/>
      <c r="I37" s="122"/>
      <c r="J37" s="122"/>
      <c r="K37" s="122"/>
    </row>
    <row r="38" spans="1:11" ht="16.5">
      <c r="A38" s="57">
        <v>7</v>
      </c>
      <c r="B38" s="114" t="s">
        <v>1375</v>
      </c>
      <c r="C38" s="133"/>
      <c r="D38" s="133"/>
      <c r="E38" s="133"/>
      <c r="F38" s="63" t="s">
        <v>1336</v>
      </c>
      <c r="G38" s="134"/>
      <c r="H38" s="134"/>
      <c r="I38" s="134"/>
      <c r="J38" s="134"/>
      <c r="K38" s="134"/>
    </row>
    <row r="39" spans="1:11" ht="16.5">
      <c r="A39" s="57"/>
      <c r="B39" s="114" t="s">
        <v>1376</v>
      </c>
      <c r="C39" s="133"/>
      <c r="D39" s="133"/>
      <c r="E39" s="133"/>
      <c r="F39" s="63" t="s">
        <v>1336</v>
      </c>
      <c r="G39" s="134"/>
      <c r="H39" s="134"/>
      <c r="I39" s="134"/>
      <c r="J39" s="134"/>
      <c r="K39" s="134"/>
    </row>
    <row r="40" spans="1:11" ht="36.75" customHeight="1">
      <c r="A40" s="57">
        <v>8</v>
      </c>
      <c r="B40" s="113" t="s">
        <v>1377</v>
      </c>
      <c r="C40" s="128"/>
      <c r="D40" s="128"/>
      <c r="E40" s="128"/>
      <c r="F40" s="63" t="s">
        <v>1336</v>
      </c>
      <c r="G40" s="121" t="s">
        <v>1339</v>
      </c>
      <c r="H40" s="122"/>
      <c r="I40" s="122"/>
      <c r="J40" s="122"/>
      <c r="K40" s="122"/>
    </row>
    <row r="41" spans="1:11" ht="53.25" customHeight="1">
      <c r="A41" s="57">
        <v>9</v>
      </c>
      <c r="B41" s="124" t="s">
        <v>1378</v>
      </c>
      <c r="C41" s="113"/>
      <c r="D41" s="113"/>
      <c r="E41" s="113"/>
      <c r="F41" s="63" t="s">
        <v>1336</v>
      </c>
      <c r="G41" s="121" t="s">
        <v>951</v>
      </c>
      <c r="H41" s="122"/>
      <c r="I41" s="122"/>
      <c r="J41" s="122"/>
      <c r="K41" s="122"/>
    </row>
    <row r="42" spans="1:11" ht="50.25" customHeight="1">
      <c r="A42" s="57">
        <v>10</v>
      </c>
      <c r="B42" s="124" t="s">
        <v>1379</v>
      </c>
      <c r="C42" s="113"/>
      <c r="D42" s="113"/>
      <c r="E42" s="113"/>
      <c r="F42" s="63" t="s">
        <v>1336</v>
      </c>
      <c r="G42" s="121" t="s">
        <v>951</v>
      </c>
      <c r="H42" s="122"/>
      <c r="I42" s="122"/>
      <c r="J42" s="122"/>
      <c r="K42" s="122"/>
    </row>
    <row r="43" spans="1:11" ht="54.75" customHeight="1">
      <c r="A43" s="57">
        <v>11</v>
      </c>
      <c r="B43" s="124" t="s">
        <v>1380</v>
      </c>
      <c r="C43" s="113"/>
      <c r="D43" s="113"/>
      <c r="E43" s="113"/>
      <c r="F43" s="63" t="s">
        <v>1336</v>
      </c>
      <c r="G43" s="121" t="s">
        <v>951</v>
      </c>
      <c r="H43" s="122"/>
      <c r="I43" s="122"/>
      <c r="J43" s="122"/>
      <c r="K43" s="122"/>
    </row>
    <row r="44" spans="1:11" ht="74.25" customHeight="1">
      <c r="A44" s="57">
        <v>12</v>
      </c>
      <c r="B44" s="113" t="s">
        <v>1381</v>
      </c>
      <c r="C44" s="128"/>
      <c r="D44" s="128"/>
      <c r="E44" s="128"/>
      <c r="F44" s="63" t="s">
        <v>1336</v>
      </c>
      <c r="G44" s="121" t="s">
        <v>1339</v>
      </c>
      <c r="H44" s="122"/>
      <c r="I44" s="122"/>
      <c r="J44" s="122"/>
      <c r="K44" s="122"/>
    </row>
    <row r="45" spans="1:11" ht="16.5">
      <c r="A45" s="57">
        <v>13</v>
      </c>
      <c r="B45" s="113" t="s">
        <v>1382</v>
      </c>
      <c r="C45" s="113"/>
      <c r="D45" s="113"/>
      <c r="E45" s="113"/>
      <c r="F45" s="63" t="s">
        <v>1336</v>
      </c>
      <c r="G45" s="121" t="s">
        <v>1383</v>
      </c>
      <c r="H45" s="122"/>
      <c r="I45" s="122"/>
      <c r="J45" s="122"/>
      <c r="K45" s="122"/>
    </row>
    <row r="46" spans="1:11" ht="38.25" customHeight="1">
      <c r="A46" s="57">
        <v>14</v>
      </c>
      <c r="B46" s="113" t="s">
        <v>1384</v>
      </c>
      <c r="C46" s="113"/>
      <c r="D46" s="113"/>
      <c r="E46" s="113"/>
      <c r="F46" s="63" t="s">
        <v>1336</v>
      </c>
      <c r="G46" s="121" t="s">
        <v>1383</v>
      </c>
      <c r="H46" s="122"/>
      <c r="I46" s="122"/>
      <c r="J46" s="122"/>
      <c r="K46" s="122"/>
    </row>
    <row r="47" spans="1:11" ht="16.5">
      <c r="A47" s="57"/>
      <c r="B47" s="66"/>
      <c r="C47" s="66"/>
      <c r="D47" s="66"/>
      <c r="E47" s="66"/>
      <c r="F47" s="66"/>
      <c r="G47" s="66"/>
      <c r="H47" s="66"/>
      <c r="I47" s="66"/>
      <c r="J47" s="66"/>
      <c r="K47" s="66"/>
    </row>
    <row r="48" spans="1:11" ht="16.5">
      <c r="A48" s="57"/>
      <c r="B48" s="66"/>
      <c r="C48" s="66"/>
      <c r="D48" s="66"/>
      <c r="E48" s="66"/>
      <c r="F48" s="66"/>
      <c r="G48" s="66"/>
      <c r="H48" s="66"/>
      <c r="I48" s="66"/>
      <c r="J48" s="66"/>
      <c r="K48" s="66"/>
    </row>
    <row r="49" spans="1:11" ht="16.5">
      <c r="A49" s="58"/>
      <c r="B49" s="67"/>
      <c r="C49" s="67"/>
      <c r="D49" s="67"/>
      <c r="E49" s="67"/>
      <c r="F49" s="67"/>
      <c r="G49" s="66"/>
      <c r="H49" s="66"/>
      <c r="I49" s="66"/>
      <c r="J49" s="66"/>
      <c r="K49" s="68"/>
    </row>
    <row r="50" spans="1:11" ht="15.75">
      <c r="A50" s="110" t="s">
        <v>1332</v>
      </c>
      <c r="B50" s="110"/>
      <c r="C50" s="110"/>
      <c r="D50" s="110"/>
      <c r="E50" s="110"/>
      <c r="F50" s="110"/>
      <c r="G50" s="110"/>
      <c r="H50" s="110"/>
      <c r="I50" s="110"/>
      <c r="J50" s="110"/>
      <c r="K50" s="110"/>
    </row>
    <row r="51" spans="1:11" ht="15.75">
      <c r="A51" s="110" t="s">
        <v>947</v>
      </c>
      <c r="B51" s="110"/>
      <c r="C51" s="110"/>
      <c r="D51" s="110"/>
      <c r="E51" s="110"/>
      <c r="F51" s="110"/>
      <c r="G51" s="110"/>
      <c r="H51" s="110"/>
      <c r="I51" s="110"/>
      <c r="J51" s="110"/>
      <c r="K51" s="110"/>
    </row>
    <row r="52" spans="1:11" ht="15.75">
      <c r="A52" s="53"/>
      <c r="B52" s="111" t="s">
        <v>1361</v>
      </c>
      <c r="C52" s="111"/>
      <c r="D52" s="111"/>
      <c r="E52" s="111"/>
      <c r="F52" s="111"/>
      <c r="G52" s="111"/>
      <c r="H52" s="111"/>
      <c r="I52" s="111"/>
      <c r="J52" s="111"/>
      <c r="K52" s="54"/>
    </row>
    <row r="53" spans="1:11" ht="15.75">
      <c r="A53" s="55"/>
      <c r="B53" s="110" t="s">
        <v>1385</v>
      </c>
      <c r="C53" s="112"/>
      <c r="D53" s="112"/>
      <c r="E53" s="112"/>
      <c r="F53" s="112"/>
      <c r="G53" s="112"/>
      <c r="H53" s="112"/>
      <c r="I53" s="112"/>
      <c r="J53" s="112"/>
      <c r="K53" s="56"/>
    </row>
    <row r="54" spans="1:11" ht="16.5">
      <c r="A54" s="66"/>
      <c r="B54" s="66"/>
      <c r="C54" s="66"/>
      <c r="D54" s="66"/>
      <c r="E54" s="66"/>
      <c r="F54" s="66"/>
      <c r="G54" s="66"/>
      <c r="H54" s="66"/>
      <c r="I54" s="66"/>
      <c r="J54" s="66"/>
      <c r="K54" s="68"/>
    </row>
    <row r="55" spans="1:11" ht="42" customHeight="1">
      <c r="A55" s="58">
        <v>1</v>
      </c>
      <c r="B55" s="135" t="s">
        <v>1386</v>
      </c>
      <c r="C55" s="135"/>
      <c r="D55" s="135"/>
      <c r="E55" s="135"/>
      <c r="F55" s="63" t="s">
        <v>1336</v>
      </c>
      <c r="G55" s="136" t="s">
        <v>1383</v>
      </c>
      <c r="H55" s="136"/>
      <c r="I55" s="136"/>
      <c r="J55" s="136"/>
      <c r="K55" s="136"/>
    </row>
    <row r="56" spans="1:11" ht="57.75" customHeight="1">
      <c r="A56" s="58" t="s">
        <v>1387</v>
      </c>
      <c r="B56" s="135" t="s">
        <v>1388</v>
      </c>
      <c r="C56" s="135"/>
      <c r="D56" s="135"/>
      <c r="E56" s="135"/>
      <c r="F56" s="63" t="s">
        <v>1336</v>
      </c>
      <c r="G56" s="136" t="s">
        <v>1389</v>
      </c>
      <c r="H56" s="136"/>
      <c r="I56" s="136"/>
      <c r="J56" s="136"/>
      <c r="K56" s="136"/>
    </row>
    <row r="57" spans="1:11" ht="39" customHeight="1">
      <c r="A57" s="58" t="s">
        <v>1390</v>
      </c>
      <c r="B57" s="135" t="s">
        <v>1391</v>
      </c>
      <c r="C57" s="135"/>
      <c r="D57" s="135"/>
      <c r="E57" s="135"/>
      <c r="F57" s="63" t="s">
        <v>1336</v>
      </c>
      <c r="G57" s="136" t="s">
        <v>1392</v>
      </c>
      <c r="H57" s="136"/>
      <c r="I57" s="136"/>
      <c r="J57" s="136"/>
      <c r="K57" s="136"/>
    </row>
    <row r="58" spans="1:11" ht="53.25" customHeight="1">
      <c r="A58" s="58" t="s">
        <v>1393</v>
      </c>
      <c r="B58" s="135" t="s">
        <v>1394</v>
      </c>
      <c r="C58" s="135"/>
      <c r="D58" s="135"/>
      <c r="E58" s="135"/>
      <c r="F58" s="63" t="s">
        <v>1336</v>
      </c>
      <c r="G58" s="136" t="s">
        <v>1392</v>
      </c>
      <c r="H58" s="136"/>
      <c r="I58" s="136"/>
      <c r="J58" s="136"/>
      <c r="K58" s="136"/>
    </row>
    <row r="59" spans="1:11" ht="36.75" customHeight="1">
      <c r="A59" s="58" t="s">
        <v>1395</v>
      </c>
      <c r="B59" s="135" t="s">
        <v>1396</v>
      </c>
      <c r="C59" s="135"/>
      <c r="D59" s="135"/>
      <c r="E59" s="135"/>
      <c r="F59" s="63" t="s">
        <v>1336</v>
      </c>
      <c r="G59" s="136" t="s">
        <v>1389</v>
      </c>
      <c r="H59" s="136"/>
      <c r="I59" s="136"/>
      <c r="J59" s="136"/>
      <c r="K59" s="136"/>
    </row>
    <row r="60" spans="1:11" ht="16.5">
      <c r="A60" s="58"/>
      <c r="B60" s="69"/>
      <c r="C60" s="69"/>
      <c r="D60" s="69"/>
      <c r="E60" s="69"/>
      <c r="F60" s="63"/>
      <c r="G60" s="66"/>
      <c r="H60" s="66"/>
      <c r="I60" s="66"/>
      <c r="J60" s="66"/>
      <c r="K60" s="68"/>
    </row>
    <row r="61" spans="1:11" ht="16.5">
      <c r="A61" s="58">
        <v>2</v>
      </c>
      <c r="B61" s="135" t="s">
        <v>1397</v>
      </c>
      <c r="C61" s="135"/>
      <c r="D61" s="135"/>
      <c r="E61" s="135"/>
      <c r="F61" s="63"/>
      <c r="G61" s="136" t="s">
        <v>1389</v>
      </c>
      <c r="H61" s="136"/>
      <c r="I61" s="136"/>
      <c r="J61" s="136"/>
      <c r="K61" s="136"/>
    </row>
    <row r="62" spans="1:11" ht="33.75" customHeight="1">
      <c r="A62" s="58" t="s">
        <v>1387</v>
      </c>
      <c r="B62" s="135" t="s">
        <v>1398</v>
      </c>
      <c r="C62" s="135"/>
      <c r="D62" s="135"/>
      <c r="E62" s="135"/>
      <c r="F62" s="63" t="s">
        <v>1336</v>
      </c>
      <c r="G62" s="121" t="s">
        <v>1347</v>
      </c>
      <c r="H62" s="123"/>
      <c r="I62" s="123"/>
      <c r="J62" s="123"/>
      <c r="K62" s="123"/>
    </row>
    <row r="63" spans="1:11" ht="16.5">
      <c r="A63" s="58"/>
      <c r="B63" s="137"/>
      <c r="C63" s="137"/>
      <c r="D63" s="137"/>
      <c r="E63" s="137"/>
      <c r="F63" s="61"/>
      <c r="G63" s="70"/>
      <c r="H63" s="70"/>
      <c r="I63" s="66"/>
      <c r="J63" s="66"/>
      <c r="K63" s="71"/>
    </row>
    <row r="64" spans="1:11" ht="16.5">
      <c r="A64" s="58"/>
      <c r="B64" s="70"/>
      <c r="C64" s="70"/>
      <c r="D64" s="70"/>
      <c r="E64" s="70"/>
      <c r="F64" s="61"/>
      <c r="G64" s="70"/>
      <c r="H64" s="70"/>
      <c r="I64" s="66"/>
      <c r="J64" s="66"/>
      <c r="K64" s="71"/>
    </row>
    <row r="65" spans="1:11" ht="16.5">
      <c r="A65" s="138"/>
      <c r="B65" s="138"/>
      <c r="C65" s="138"/>
      <c r="D65" s="138"/>
      <c r="E65" s="138"/>
      <c r="F65" s="138"/>
      <c r="G65" s="138"/>
      <c r="H65" s="139"/>
      <c r="I65" s="139"/>
      <c r="J65" s="139"/>
      <c r="K65" s="71"/>
    </row>
  </sheetData>
  <mergeCells count="100">
    <mergeCell ref="B63:E63"/>
    <mergeCell ref="A65:G65"/>
    <mergeCell ref="H65:J65"/>
    <mergeCell ref="B59:E59"/>
    <mergeCell ref="G59:K59"/>
    <mergeCell ref="B61:E61"/>
    <mergeCell ref="G61:K61"/>
    <mergeCell ref="B62:E62"/>
    <mergeCell ref="G62:K62"/>
    <mergeCell ref="B56:E56"/>
    <mergeCell ref="G56:K56"/>
    <mergeCell ref="B57:E57"/>
    <mergeCell ref="G57:K57"/>
    <mergeCell ref="B58:E58"/>
    <mergeCell ref="G58:K58"/>
    <mergeCell ref="A50:K50"/>
    <mergeCell ref="A51:K51"/>
    <mergeCell ref="B52:J52"/>
    <mergeCell ref="B53:J53"/>
    <mergeCell ref="B55:E55"/>
    <mergeCell ref="G55:K55"/>
    <mergeCell ref="B44:E44"/>
    <mergeCell ref="G44:K44"/>
    <mergeCell ref="B45:E45"/>
    <mergeCell ref="G45:K45"/>
    <mergeCell ref="B46:E46"/>
    <mergeCell ref="G46:K46"/>
    <mergeCell ref="B41:E41"/>
    <mergeCell ref="G41:K41"/>
    <mergeCell ref="B42:E42"/>
    <mergeCell ref="G42:K42"/>
    <mergeCell ref="B43:E43"/>
    <mergeCell ref="G43:K43"/>
    <mergeCell ref="B38:E38"/>
    <mergeCell ref="G38:K38"/>
    <mergeCell ref="B39:E39"/>
    <mergeCell ref="G39:K39"/>
    <mergeCell ref="B40:E40"/>
    <mergeCell ref="G40:K40"/>
    <mergeCell ref="B35:E35"/>
    <mergeCell ref="G35:K35"/>
    <mergeCell ref="B36:E36"/>
    <mergeCell ref="G36:K36"/>
    <mergeCell ref="B37:E37"/>
    <mergeCell ref="G37:K37"/>
    <mergeCell ref="B32:E32"/>
    <mergeCell ref="G32:K32"/>
    <mergeCell ref="B33:E33"/>
    <mergeCell ref="G33:K33"/>
    <mergeCell ref="B34:E34"/>
    <mergeCell ref="G34:K34"/>
    <mergeCell ref="B29:E29"/>
    <mergeCell ref="H29:J29"/>
    <mergeCell ref="B30:E30"/>
    <mergeCell ref="G30:K30"/>
    <mergeCell ref="B31:E31"/>
    <mergeCell ref="G31:K31"/>
    <mergeCell ref="B28:J28"/>
    <mergeCell ref="B19:E19"/>
    <mergeCell ref="G19:K19"/>
    <mergeCell ref="B20:E20"/>
    <mergeCell ref="G20:K20"/>
    <mergeCell ref="B21:E21"/>
    <mergeCell ref="G21:K21"/>
    <mergeCell ref="B22:E22"/>
    <mergeCell ref="G22:K22"/>
    <mergeCell ref="A25:K25"/>
    <mergeCell ref="A26:K26"/>
    <mergeCell ref="B27:J27"/>
    <mergeCell ref="B16:E16"/>
    <mergeCell ref="G16:K16"/>
    <mergeCell ref="B17:E17"/>
    <mergeCell ref="G17:K17"/>
    <mergeCell ref="B18:E18"/>
    <mergeCell ref="G18:K18"/>
    <mergeCell ref="B15:E15"/>
    <mergeCell ref="G15:K15"/>
    <mergeCell ref="B9:E9"/>
    <mergeCell ref="G9:K9"/>
    <mergeCell ref="B10:E10"/>
    <mergeCell ref="G10:K10"/>
    <mergeCell ref="B11:E11"/>
    <mergeCell ref="G11:K11"/>
    <mergeCell ref="B12:E12"/>
    <mergeCell ref="G12:K13"/>
    <mergeCell ref="B13:E13"/>
    <mergeCell ref="B14:E14"/>
    <mergeCell ref="G14:K14"/>
    <mergeCell ref="B6:E6"/>
    <mergeCell ref="G6:K6"/>
    <mergeCell ref="B7:E7"/>
    <mergeCell ref="G7:K7"/>
    <mergeCell ref="B8:E8"/>
    <mergeCell ref="G8:K8"/>
    <mergeCell ref="A1:K1"/>
    <mergeCell ref="A2:K2"/>
    <mergeCell ref="B3:J3"/>
    <mergeCell ref="B4:J4"/>
    <mergeCell ref="B5:E5"/>
    <mergeCell ref="G5:K5"/>
  </mergeCells>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C5:C1016"/>
  <sheetViews>
    <sheetView topLeftCell="B299" zoomScale="190" zoomScaleNormal="190" workbookViewId="0">
      <selection activeCell="C305" sqref="C305"/>
    </sheetView>
  </sheetViews>
  <sheetFormatPr defaultRowHeight="15"/>
  <cols>
    <col min="9" max="9" width="60.42578125" customWidth="1"/>
  </cols>
  <sheetData>
    <row r="5" spans="3:3">
      <c r="C5" s="1" t="s">
        <v>56</v>
      </c>
    </row>
    <row r="6" spans="3:3">
      <c r="C6" t="s">
        <v>57</v>
      </c>
    </row>
    <row r="7" spans="3:3">
      <c r="C7" t="s">
        <v>58</v>
      </c>
    </row>
    <row r="8" spans="3:3">
      <c r="C8" t="s">
        <v>59</v>
      </c>
    </row>
    <row r="9" spans="3:3">
      <c r="C9" t="s">
        <v>57</v>
      </c>
    </row>
    <row r="10" spans="3:3">
      <c r="C10" t="s">
        <v>58</v>
      </c>
    </row>
    <row r="11" spans="3:3">
      <c r="C11" t="s">
        <v>60</v>
      </c>
    </row>
    <row r="12" spans="3:3">
      <c r="C12" t="s">
        <v>57</v>
      </c>
    </row>
    <row r="13" spans="3:3">
      <c r="C13" t="s">
        <v>58</v>
      </c>
    </row>
    <row r="14" spans="3:3">
      <c r="C14" t="s">
        <v>61</v>
      </c>
    </row>
    <row r="15" spans="3:3">
      <c r="C15" t="s">
        <v>57</v>
      </c>
    </row>
    <row r="16" spans="3:3">
      <c r="C16" t="s">
        <v>58</v>
      </c>
    </row>
    <row r="17" spans="3:3">
      <c r="C17" t="s">
        <v>62</v>
      </c>
    </row>
    <row r="18" spans="3:3">
      <c r="C18" t="s">
        <v>57</v>
      </c>
    </row>
    <row r="19" spans="3:3">
      <c r="C19" t="s">
        <v>58</v>
      </c>
    </row>
    <row r="20" spans="3:3">
      <c r="C20" t="s">
        <v>63</v>
      </c>
    </row>
    <row r="21" spans="3:3">
      <c r="C21" t="s">
        <v>64</v>
      </c>
    </row>
    <row r="22" spans="3:3">
      <c r="C22" t="s">
        <v>65</v>
      </c>
    </row>
    <row r="23" spans="3:3">
      <c r="C23" t="s">
        <v>57</v>
      </c>
    </row>
    <row r="24" spans="3:3">
      <c r="C24" t="s">
        <v>58</v>
      </c>
    </row>
    <row r="25" spans="3:3">
      <c r="C25" t="s">
        <v>66</v>
      </c>
    </row>
    <row r="26" spans="3:3">
      <c r="C26" t="s">
        <v>57</v>
      </c>
    </row>
    <row r="27" spans="3:3">
      <c r="C27" t="s">
        <v>58</v>
      </c>
    </row>
    <row r="28" spans="3:3">
      <c r="C28" t="s">
        <v>67</v>
      </c>
    </row>
    <row r="29" spans="3:3">
      <c r="C29" t="s">
        <v>57</v>
      </c>
    </row>
    <row r="30" spans="3:3">
      <c r="C30" t="s">
        <v>58</v>
      </c>
    </row>
    <row r="31" spans="3:3">
      <c r="C31" t="s">
        <v>68</v>
      </c>
    </row>
    <row r="32" spans="3:3">
      <c r="C32" t="s">
        <v>69</v>
      </c>
    </row>
    <row r="33" spans="3:3">
      <c r="C33" t="s">
        <v>70</v>
      </c>
    </row>
    <row r="34" spans="3:3">
      <c r="C34" t="s">
        <v>71</v>
      </c>
    </row>
    <row r="35" spans="3:3">
      <c r="C35" t="s">
        <v>72</v>
      </c>
    </row>
    <row r="36" spans="3:3">
      <c r="C36" t="s">
        <v>73</v>
      </c>
    </row>
    <row r="37" spans="3:3">
      <c r="C37" t="s">
        <v>74</v>
      </c>
    </row>
    <row r="38" spans="3:3">
      <c r="C38" t="s">
        <v>75</v>
      </c>
    </row>
    <row r="39" spans="3:3">
      <c r="C39" t="s">
        <v>76</v>
      </c>
    </row>
    <row r="40" spans="3:3">
      <c r="C40" t="s">
        <v>77</v>
      </c>
    </row>
    <row r="41" spans="3:3">
      <c r="C41" t="s">
        <v>78</v>
      </c>
    </row>
    <row r="42" spans="3:3">
      <c r="C42" t="s">
        <v>79</v>
      </c>
    </row>
    <row r="43" spans="3:3">
      <c r="C43" t="s">
        <v>80</v>
      </c>
    </row>
    <row r="44" spans="3:3">
      <c r="C44" t="s">
        <v>81</v>
      </c>
    </row>
    <row r="45" spans="3:3">
      <c r="C45" t="s">
        <v>82</v>
      </c>
    </row>
    <row r="46" spans="3:3">
      <c r="C46" t="s">
        <v>83</v>
      </c>
    </row>
    <row r="47" spans="3:3">
      <c r="C47" t="s">
        <v>84</v>
      </c>
    </row>
    <row r="48" spans="3:3">
      <c r="C48" t="s">
        <v>85</v>
      </c>
    </row>
    <row r="49" spans="3:3">
      <c r="C49" t="s">
        <v>86</v>
      </c>
    </row>
    <row r="50" spans="3:3">
      <c r="C50" t="s">
        <v>87</v>
      </c>
    </row>
    <row r="51" spans="3:3">
      <c r="C51" t="s">
        <v>88</v>
      </c>
    </row>
    <row r="52" spans="3:3">
      <c r="C52" t="s">
        <v>89</v>
      </c>
    </row>
    <row r="53" spans="3:3">
      <c r="C53" t="s">
        <v>90</v>
      </c>
    </row>
    <row r="54" spans="3:3">
      <c r="C54" t="s">
        <v>91</v>
      </c>
    </row>
    <row r="55" spans="3:3">
      <c r="C55" t="s">
        <v>92</v>
      </c>
    </row>
    <row r="56" spans="3:3">
      <c r="C56" t="s">
        <v>93</v>
      </c>
    </row>
    <row r="57" spans="3:3">
      <c r="C57" t="s">
        <v>94</v>
      </c>
    </row>
    <row r="58" spans="3:3">
      <c r="C58" t="s">
        <v>95</v>
      </c>
    </row>
    <row r="59" spans="3:3">
      <c r="C59" t="s">
        <v>96</v>
      </c>
    </row>
    <row r="60" spans="3:3">
      <c r="C60" t="s">
        <v>97</v>
      </c>
    </row>
    <row r="61" spans="3:3">
      <c r="C61" t="s">
        <v>98</v>
      </c>
    </row>
    <row r="62" spans="3:3">
      <c r="C62" t="s">
        <v>99</v>
      </c>
    </row>
    <row r="63" spans="3:3">
      <c r="C63" t="s">
        <v>100</v>
      </c>
    </row>
    <row r="64" spans="3:3">
      <c r="C64" t="s">
        <v>101</v>
      </c>
    </row>
    <row r="65" spans="3:3">
      <c r="C65" t="s">
        <v>102</v>
      </c>
    </row>
    <row r="66" spans="3:3">
      <c r="C66" t="s">
        <v>103</v>
      </c>
    </row>
    <row r="67" spans="3:3">
      <c r="C67" t="s">
        <v>104</v>
      </c>
    </row>
    <row r="68" spans="3:3">
      <c r="C68" t="s">
        <v>105</v>
      </c>
    </row>
    <row r="69" spans="3:3">
      <c r="C69" t="s">
        <v>106</v>
      </c>
    </row>
    <row r="70" spans="3:3">
      <c r="C70" t="s">
        <v>107</v>
      </c>
    </row>
    <row r="71" spans="3:3">
      <c r="C71" t="s">
        <v>102</v>
      </c>
    </row>
    <row r="72" spans="3:3">
      <c r="C72" t="s">
        <v>103</v>
      </c>
    </row>
    <row r="73" spans="3:3">
      <c r="C73" t="s">
        <v>104</v>
      </c>
    </row>
    <row r="74" spans="3:3">
      <c r="C74" t="s">
        <v>105</v>
      </c>
    </row>
    <row r="75" spans="3:3">
      <c r="C75" t="s">
        <v>106</v>
      </c>
    </row>
    <row r="76" spans="3:3">
      <c r="C76" t="s">
        <v>108</v>
      </c>
    </row>
    <row r="77" spans="3:3">
      <c r="C77" t="s">
        <v>109</v>
      </c>
    </row>
    <row r="78" spans="3:3">
      <c r="C78" t="s">
        <v>110</v>
      </c>
    </row>
    <row r="79" spans="3:3">
      <c r="C79" t="s">
        <v>111</v>
      </c>
    </row>
    <row r="80" spans="3:3">
      <c r="C80" t="s">
        <v>112</v>
      </c>
    </row>
    <row r="81" spans="3:3">
      <c r="C81" t="s">
        <v>113</v>
      </c>
    </row>
    <row r="82" spans="3:3">
      <c r="C82" t="s">
        <v>114</v>
      </c>
    </row>
    <row r="83" spans="3:3">
      <c r="C83" t="s">
        <v>115</v>
      </c>
    </row>
    <row r="84" spans="3:3">
      <c r="C84" t="s">
        <v>116</v>
      </c>
    </row>
    <row r="85" spans="3:3">
      <c r="C85" t="s">
        <v>117</v>
      </c>
    </row>
    <row r="86" spans="3:3">
      <c r="C86" t="s">
        <v>118</v>
      </c>
    </row>
    <row r="87" spans="3:3">
      <c r="C87" t="s">
        <v>119</v>
      </c>
    </row>
    <row r="88" spans="3:3">
      <c r="C88" t="s">
        <v>120</v>
      </c>
    </row>
    <row r="89" spans="3:3">
      <c r="C89" t="s">
        <v>121</v>
      </c>
    </row>
    <row r="90" spans="3:3">
      <c r="C90" t="s">
        <v>122</v>
      </c>
    </row>
    <row r="91" spans="3:3">
      <c r="C91" t="s">
        <v>123</v>
      </c>
    </row>
    <row r="92" spans="3:3">
      <c r="C92" t="s">
        <v>118</v>
      </c>
    </row>
    <row r="93" spans="3:3">
      <c r="C93" t="s">
        <v>119</v>
      </c>
    </row>
    <row r="94" spans="3:3">
      <c r="C94" t="s">
        <v>120</v>
      </c>
    </row>
    <row r="95" spans="3:3">
      <c r="C95" t="s">
        <v>121</v>
      </c>
    </row>
    <row r="96" spans="3:3">
      <c r="C96" t="s">
        <v>108</v>
      </c>
    </row>
    <row r="97" spans="3:3">
      <c r="C97" t="s">
        <v>109</v>
      </c>
    </row>
    <row r="98" spans="3:3">
      <c r="C98" t="s">
        <v>110</v>
      </c>
    </row>
    <row r="99" spans="3:3">
      <c r="C99" t="s">
        <v>111</v>
      </c>
    </row>
    <row r="100" spans="3:3">
      <c r="C100" t="s">
        <v>112</v>
      </c>
    </row>
    <row r="101" spans="3:3">
      <c r="C101" t="s">
        <v>113</v>
      </c>
    </row>
    <row r="102" spans="3:3">
      <c r="C102" t="s">
        <v>114</v>
      </c>
    </row>
    <row r="103" spans="3:3">
      <c r="C103" t="s">
        <v>115</v>
      </c>
    </row>
    <row r="104" spans="3:3">
      <c r="C104" t="s">
        <v>124</v>
      </c>
    </row>
    <row r="105" spans="3:3">
      <c r="C105" t="s">
        <v>125</v>
      </c>
    </row>
    <row r="106" spans="3:3">
      <c r="C106" t="s">
        <v>117</v>
      </c>
    </row>
    <row r="107" spans="3:3">
      <c r="C107" t="s">
        <v>118</v>
      </c>
    </row>
    <row r="108" spans="3:3">
      <c r="C108" t="s">
        <v>119</v>
      </c>
    </row>
    <row r="109" spans="3:3">
      <c r="C109" t="s">
        <v>120</v>
      </c>
    </row>
    <row r="110" spans="3:3">
      <c r="C110" t="s">
        <v>121</v>
      </c>
    </row>
    <row r="111" spans="3:3">
      <c r="C111" t="s">
        <v>126</v>
      </c>
    </row>
    <row r="112" spans="3:3">
      <c r="C112" t="s">
        <v>117</v>
      </c>
    </row>
    <row r="113" spans="3:3">
      <c r="C113" t="s">
        <v>118</v>
      </c>
    </row>
    <row r="114" spans="3:3">
      <c r="C114" t="s">
        <v>119</v>
      </c>
    </row>
    <row r="115" spans="3:3">
      <c r="C115" t="s">
        <v>120</v>
      </c>
    </row>
    <row r="116" spans="3:3">
      <c r="C116" t="s">
        <v>121</v>
      </c>
    </row>
    <row r="117" spans="3:3">
      <c r="C117" t="s">
        <v>127</v>
      </c>
    </row>
    <row r="118" spans="3:3">
      <c r="C118" t="s">
        <v>117</v>
      </c>
    </row>
    <row r="119" spans="3:3">
      <c r="C119" t="s">
        <v>118</v>
      </c>
    </row>
    <row r="120" spans="3:3">
      <c r="C120" t="s">
        <v>119</v>
      </c>
    </row>
    <row r="121" spans="3:3">
      <c r="C121" t="s">
        <v>120</v>
      </c>
    </row>
    <row r="122" spans="3:3">
      <c r="C122" t="s">
        <v>121</v>
      </c>
    </row>
    <row r="123" spans="3:3">
      <c r="C123" t="s">
        <v>128</v>
      </c>
    </row>
    <row r="124" spans="3:3">
      <c r="C124" t="s">
        <v>117</v>
      </c>
    </row>
    <row r="125" spans="3:3">
      <c r="C125" t="s">
        <v>118</v>
      </c>
    </row>
    <row r="126" spans="3:3">
      <c r="C126" t="s">
        <v>119</v>
      </c>
    </row>
    <row r="127" spans="3:3">
      <c r="C127" t="s">
        <v>120</v>
      </c>
    </row>
    <row r="128" spans="3:3">
      <c r="C128" t="s">
        <v>121</v>
      </c>
    </row>
    <row r="129" spans="3:3">
      <c r="C129" t="s">
        <v>129</v>
      </c>
    </row>
    <row r="130" spans="3:3">
      <c r="C130" t="s">
        <v>130</v>
      </c>
    </row>
    <row r="131" spans="3:3">
      <c r="C131" t="s">
        <v>131</v>
      </c>
    </row>
    <row r="132" spans="3:3">
      <c r="C132" t="s">
        <v>132</v>
      </c>
    </row>
    <row r="133" spans="3:3">
      <c r="C133" t="s">
        <v>133</v>
      </c>
    </row>
    <row r="134" spans="3:3">
      <c r="C134" t="s">
        <v>134</v>
      </c>
    </row>
    <row r="135" spans="3:3">
      <c r="C135" t="s">
        <v>135</v>
      </c>
    </row>
    <row r="136" spans="3:3">
      <c r="C136" t="s">
        <v>136</v>
      </c>
    </row>
    <row r="137" spans="3:3">
      <c r="C137" t="s">
        <v>130</v>
      </c>
    </row>
    <row r="138" spans="3:3">
      <c r="C138" t="s">
        <v>137</v>
      </c>
    </row>
    <row r="139" spans="3:3">
      <c r="C139" t="s">
        <v>132</v>
      </c>
    </row>
    <row r="140" spans="3:3">
      <c r="C140" t="s">
        <v>133</v>
      </c>
    </row>
    <row r="141" spans="3:3">
      <c r="C141" t="s">
        <v>134</v>
      </c>
    </row>
    <row r="142" spans="3:3">
      <c r="C142" t="s">
        <v>135</v>
      </c>
    </row>
    <row r="143" spans="3:3">
      <c r="C143" t="s">
        <v>108</v>
      </c>
    </row>
    <row r="144" spans="3:3">
      <c r="C144" t="s">
        <v>109</v>
      </c>
    </row>
    <row r="145" spans="3:3">
      <c r="C145" t="s">
        <v>110</v>
      </c>
    </row>
    <row r="146" spans="3:3">
      <c r="C146" t="s">
        <v>111</v>
      </c>
    </row>
    <row r="147" spans="3:3">
      <c r="C147" t="s">
        <v>112</v>
      </c>
    </row>
    <row r="148" spans="3:3">
      <c r="C148" t="s">
        <v>113</v>
      </c>
    </row>
    <row r="149" spans="3:3">
      <c r="C149" t="s">
        <v>114</v>
      </c>
    </row>
    <row r="150" spans="3:3">
      <c r="C150" t="s">
        <v>115</v>
      </c>
    </row>
    <row r="151" spans="3:3">
      <c r="C151" t="s">
        <v>124</v>
      </c>
    </row>
    <row r="152" spans="3:3">
      <c r="C152" t="s">
        <v>138</v>
      </c>
    </row>
    <row r="153" spans="3:3">
      <c r="C153" t="s">
        <v>130</v>
      </c>
    </row>
    <row r="154" spans="3:3">
      <c r="C154" t="s">
        <v>131</v>
      </c>
    </row>
    <row r="155" spans="3:3">
      <c r="C155" t="s">
        <v>132</v>
      </c>
    </row>
    <row r="156" spans="3:3">
      <c r="C156" t="s">
        <v>133</v>
      </c>
    </row>
    <row r="157" spans="3:3">
      <c r="C157" t="s">
        <v>134</v>
      </c>
    </row>
    <row r="158" spans="3:3">
      <c r="C158" t="s">
        <v>135</v>
      </c>
    </row>
    <row r="159" spans="3:3">
      <c r="C159" t="s">
        <v>139</v>
      </c>
    </row>
    <row r="160" spans="3:3">
      <c r="C160" t="s">
        <v>130</v>
      </c>
    </row>
    <row r="161" spans="3:3">
      <c r="C161" t="s">
        <v>131</v>
      </c>
    </row>
    <row r="162" spans="3:3">
      <c r="C162" t="s">
        <v>132</v>
      </c>
    </row>
    <row r="163" spans="3:3">
      <c r="C163" t="s">
        <v>133</v>
      </c>
    </row>
    <row r="164" spans="3:3">
      <c r="C164" t="s">
        <v>134</v>
      </c>
    </row>
    <row r="165" spans="3:3">
      <c r="C165" t="s">
        <v>135</v>
      </c>
    </row>
    <row r="166" spans="3:3">
      <c r="C166" t="s">
        <v>140</v>
      </c>
    </row>
    <row r="167" spans="3:3">
      <c r="C167" t="s">
        <v>130</v>
      </c>
    </row>
    <row r="168" spans="3:3">
      <c r="C168" t="s">
        <v>131</v>
      </c>
    </row>
    <row r="169" spans="3:3">
      <c r="C169" t="s">
        <v>132</v>
      </c>
    </row>
    <row r="170" spans="3:3">
      <c r="C170" t="s">
        <v>133</v>
      </c>
    </row>
    <row r="171" spans="3:3">
      <c r="C171" t="s">
        <v>134</v>
      </c>
    </row>
    <row r="172" spans="3:3">
      <c r="C172" t="s">
        <v>135</v>
      </c>
    </row>
    <row r="173" spans="3:3">
      <c r="C173" t="s">
        <v>141</v>
      </c>
    </row>
    <row r="174" spans="3:3">
      <c r="C174" t="s">
        <v>130</v>
      </c>
    </row>
    <row r="175" spans="3:3">
      <c r="C175" t="s">
        <v>131</v>
      </c>
    </row>
    <row r="176" spans="3:3">
      <c r="C176" t="s">
        <v>132</v>
      </c>
    </row>
    <row r="177" spans="3:3">
      <c r="C177" t="s">
        <v>133</v>
      </c>
    </row>
    <row r="178" spans="3:3">
      <c r="C178" t="s">
        <v>134</v>
      </c>
    </row>
    <row r="179" spans="3:3">
      <c r="C179" t="s">
        <v>135</v>
      </c>
    </row>
    <row r="180" spans="3:3">
      <c r="C180" t="s">
        <v>142</v>
      </c>
    </row>
    <row r="181" spans="3:3">
      <c r="C181" t="s">
        <v>117</v>
      </c>
    </row>
    <row r="182" spans="3:3">
      <c r="C182" t="s">
        <v>118</v>
      </c>
    </row>
    <row r="183" spans="3:3">
      <c r="C183" t="s">
        <v>119</v>
      </c>
    </row>
    <row r="184" spans="3:3">
      <c r="C184" t="s">
        <v>120</v>
      </c>
    </row>
    <row r="185" spans="3:3">
      <c r="C185" t="s">
        <v>121</v>
      </c>
    </row>
    <row r="186" spans="3:3">
      <c r="C186" t="s">
        <v>143</v>
      </c>
    </row>
    <row r="187" spans="3:3">
      <c r="C187" t="s">
        <v>117</v>
      </c>
    </row>
    <row r="188" spans="3:3">
      <c r="C188" t="s">
        <v>118</v>
      </c>
    </row>
    <row r="189" spans="3:3">
      <c r="C189" t="s">
        <v>119</v>
      </c>
    </row>
    <row r="190" spans="3:3">
      <c r="C190" t="s">
        <v>120</v>
      </c>
    </row>
    <row r="191" spans="3:3">
      <c r="C191" t="s">
        <v>121</v>
      </c>
    </row>
    <row r="192" spans="3:3">
      <c r="C192" t="s">
        <v>144</v>
      </c>
    </row>
    <row r="193" spans="3:3">
      <c r="C193" t="s">
        <v>117</v>
      </c>
    </row>
    <row r="194" spans="3:3">
      <c r="C194" t="s">
        <v>118</v>
      </c>
    </row>
    <row r="195" spans="3:3">
      <c r="C195" t="s">
        <v>119</v>
      </c>
    </row>
    <row r="196" spans="3:3">
      <c r="C196" t="s">
        <v>120</v>
      </c>
    </row>
    <row r="197" spans="3:3">
      <c r="C197" t="s">
        <v>121</v>
      </c>
    </row>
    <row r="198" spans="3:3">
      <c r="C198" t="s">
        <v>145</v>
      </c>
    </row>
    <row r="199" spans="3:3">
      <c r="C199" t="s">
        <v>117</v>
      </c>
    </row>
    <row r="200" spans="3:3">
      <c r="C200" t="s">
        <v>118</v>
      </c>
    </row>
    <row r="201" spans="3:3">
      <c r="C201" t="s">
        <v>119</v>
      </c>
    </row>
    <row r="202" spans="3:3">
      <c r="C202" t="s">
        <v>120</v>
      </c>
    </row>
    <row r="203" spans="3:3">
      <c r="C203" t="s">
        <v>121</v>
      </c>
    </row>
    <row r="204" spans="3:3">
      <c r="C204" t="s">
        <v>146</v>
      </c>
    </row>
    <row r="205" spans="3:3">
      <c r="C205" t="s">
        <v>117</v>
      </c>
    </row>
    <row r="206" spans="3:3">
      <c r="C206" t="s">
        <v>118</v>
      </c>
    </row>
    <row r="207" spans="3:3">
      <c r="C207" t="s">
        <v>119</v>
      </c>
    </row>
    <row r="208" spans="3:3">
      <c r="C208" t="s">
        <v>120</v>
      </c>
    </row>
    <row r="209" spans="3:3">
      <c r="C209" t="s">
        <v>121</v>
      </c>
    </row>
    <row r="210" spans="3:3">
      <c r="C210" t="s">
        <v>147</v>
      </c>
    </row>
    <row r="211" spans="3:3">
      <c r="C211" t="s">
        <v>117</v>
      </c>
    </row>
    <row r="212" spans="3:3">
      <c r="C212" t="s">
        <v>118</v>
      </c>
    </row>
    <row r="213" spans="3:3">
      <c r="C213" t="s">
        <v>119</v>
      </c>
    </row>
    <row r="214" spans="3:3">
      <c r="C214" t="s">
        <v>120</v>
      </c>
    </row>
    <row r="215" spans="3:3">
      <c r="C215" t="s">
        <v>121</v>
      </c>
    </row>
    <row r="216" spans="3:3">
      <c r="C216" t="s">
        <v>148</v>
      </c>
    </row>
    <row r="217" spans="3:3">
      <c r="C217" t="s">
        <v>117</v>
      </c>
    </row>
    <row r="218" spans="3:3">
      <c r="C218" t="s">
        <v>118</v>
      </c>
    </row>
    <row r="219" spans="3:3">
      <c r="C219" t="s">
        <v>119</v>
      </c>
    </row>
    <row r="220" spans="3:3">
      <c r="C220" t="s">
        <v>120</v>
      </c>
    </row>
    <row r="221" spans="3:3">
      <c r="C221" t="s">
        <v>121</v>
      </c>
    </row>
    <row r="222" spans="3:3">
      <c r="C222" t="s">
        <v>149</v>
      </c>
    </row>
    <row r="223" spans="3:3">
      <c r="C223" t="s">
        <v>117</v>
      </c>
    </row>
    <row r="224" spans="3:3">
      <c r="C224" t="s">
        <v>118</v>
      </c>
    </row>
    <row r="225" spans="3:3">
      <c r="C225" t="s">
        <v>119</v>
      </c>
    </row>
    <row r="226" spans="3:3">
      <c r="C226" t="s">
        <v>120</v>
      </c>
    </row>
    <row r="227" spans="3:3">
      <c r="C227" t="s">
        <v>121</v>
      </c>
    </row>
    <row r="228" spans="3:3">
      <c r="C228" t="s">
        <v>150</v>
      </c>
    </row>
    <row r="229" spans="3:3">
      <c r="C229" t="s">
        <v>151</v>
      </c>
    </row>
    <row r="230" spans="3:3">
      <c r="C230" t="s">
        <v>152</v>
      </c>
    </row>
    <row r="231" spans="3:3">
      <c r="C231" t="s">
        <v>102</v>
      </c>
    </row>
    <row r="232" spans="3:3">
      <c r="C232" t="s">
        <v>103</v>
      </c>
    </row>
    <row r="233" spans="3:3">
      <c r="C233" t="s">
        <v>104</v>
      </c>
    </row>
    <row r="234" spans="3:3">
      <c r="C234" t="s">
        <v>105</v>
      </c>
    </row>
    <row r="235" spans="3:3">
      <c r="C235" t="s">
        <v>106</v>
      </c>
    </row>
    <row r="236" spans="3:3">
      <c r="C236" t="s">
        <v>108</v>
      </c>
    </row>
    <row r="237" spans="3:3">
      <c r="C237" t="s">
        <v>109</v>
      </c>
    </row>
    <row r="238" spans="3:3">
      <c r="C238" t="s">
        <v>110</v>
      </c>
    </row>
    <row r="239" spans="3:3">
      <c r="C239" t="s">
        <v>111</v>
      </c>
    </row>
    <row r="240" spans="3:3">
      <c r="C240" t="s">
        <v>112</v>
      </c>
    </row>
    <row r="241" spans="3:3">
      <c r="C241" t="s">
        <v>113</v>
      </c>
    </row>
    <row r="242" spans="3:3">
      <c r="C242" t="s">
        <v>114</v>
      </c>
    </row>
    <row r="243" spans="3:3">
      <c r="C243" t="s">
        <v>153</v>
      </c>
    </row>
    <row r="244" spans="3:3">
      <c r="C244" t="s">
        <v>154</v>
      </c>
    </row>
    <row r="245" spans="3:3">
      <c r="C245" t="s">
        <v>155</v>
      </c>
    </row>
    <row r="246" spans="3:3">
      <c r="C246" t="s">
        <v>156</v>
      </c>
    </row>
    <row r="247" spans="3:3">
      <c r="C247" t="s">
        <v>157</v>
      </c>
    </row>
    <row r="248" spans="3:3">
      <c r="C248" t="s">
        <v>158</v>
      </c>
    </row>
    <row r="249" spans="3:3">
      <c r="C249" t="s">
        <v>159</v>
      </c>
    </row>
    <row r="250" spans="3:3">
      <c r="C250" t="s">
        <v>160</v>
      </c>
    </row>
    <row r="251" spans="3:3">
      <c r="C251" t="s">
        <v>102</v>
      </c>
    </row>
    <row r="252" spans="3:3">
      <c r="C252" t="s">
        <v>103</v>
      </c>
    </row>
    <row r="253" spans="3:3">
      <c r="C253" t="s">
        <v>104</v>
      </c>
    </row>
    <row r="254" spans="3:3">
      <c r="C254" t="s">
        <v>105</v>
      </c>
    </row>
    <row r="255" spans="3:3">
      <c r="C255" t="s">
        <v>106</v>
      </c>
    </row>
    <row r="256" spans="3:3">
      <c r="C256" t="s">
        <v>161</v>
      </c>
    </row>
    <row r="257" spans="3:3">
      <c r="C257" t="s">
        <v>102</v>
      </c>
    </row>
    <row r="258" spans="3:3">
      <c r="C258" t="s">
        <v>103</v>
      </c>
    </row>
    <row r="259" spans="3:3">
      <c r="C259" t="s">
        <v>104</v>
      </c>
    </row>
    <row r="260" spans="3:3">
      <c r="C260" t="s">
        <v>105</v>
      </c>
    </row>
    <row r="261" spans="3:3">
      <c r="C261" t="s">
        <v>106</v>
      </c>
    </row>
    <row r="262" spans="3:3">
      <c r="C262" t="s">
        <v>162</v>
      </c>
    </row>
    <row r="263" spans="3:3">
      <c r="C263" t="s">
        <v>117</v>
      </c>
    </row>
    <row r="264" spans="3:3">
      <c r="C264" t="s">
        <v>103</v>
      </c>
    </row>
    <row r="265" spans="3:3">
      <c r="C265" t="s">
        <v>104</v>
      </c>
    </row>
    <row r="266" spans="3:3">
      <c r="C266" t="s">
        <v>105</v>
      </c>
    </row>
    <row r="267" spans="3:3">
      <c r="C267" t="s">
        <v>106</v>
      </c>
    </row>
    <row r="268" spans="3:3">
      <c r="C268" t="s">
        <v>163</v>
      </c>
    </row>
    <row r="269" spans="3:3">
      <c r="C269" t="s">
        <v>117</v>
      </c>
    </row>
    <row r="270" spans="3:3">
      <c r="C270" t="s">
        <v>118</v>
      </c>
    </row>
    <row r="271" spans="3:3">
      <c r="C271" t="s">
        <v>119</v>
      </c>
    </row>
    <row r="272" spans="3:3">
      <c r="C272" t="s">
        <v>120</v>
      </c>
    </row>
    <row r="273" spans="3:3">
      <c r="C273" t="s">
        <v>121</v>
      </c>
    </row>
    <row r="274" spans="3:3">
      <c r="C274" t="s">
        <v>164</v>
      </c>
    </row>
    <row r="275" spans="3:3">
      <c r="C275" t="s">
        <v>117</v>
      </c>
    </row>
    <row r="276" spans="3:3">
      <c r="C276" t="s">
        <v>118</v>
      </c>
    </row>
    <row r="277" spans="3:3">
      <c r="C277" t="s">
        <v>119</v>
      </c>
    </row>
    <row r="278" spans="3:3">
      <c r="C278" t="s">
        <v>120</v>
      </c>
    </row>
    <row r="279" spans="3:3">
      <c r="C279" t="s">
        <v>121</v>
      </c>
    </row>
    <row r="280" spans="3:3">
      <c r="C280" t="s">
        <v>165</v>
      </c>
    </row>
    <row r="281" spans="3:3">
      <c r="C281" t="s">
        <v>166</v>
      </c>
    </row>
    <row r="282" spans="3:3">
      <c r="C282" t="s">
        <v>167</v>
      </c>
    </row>
    <row r="283" spans="3:3">
      <c r="C283" t="s">
        <v>168</v>
      </c>
    </row>
    <row r="284" spans="3:3">
      <c r="C284" t="s">
        <v>169</v>
      </c>
    </row>
    <row r="285" spans="3:3">
      <c r="C285" t="s">
        <v>170</v>
      </c>
    </row>
    <row r="286" spans="3:3">
      <c r="C286" t="s">
        <v>171</v>
      </c>
    </row>
    <row r="287" spans="3:3">
      <c r="C287" t="s">
        <v>172</v>
      </c>
    </row>
    <row r="288" spans="3:3">
      <c r="C288" t="s">
        <v>173</v>
      </c>
    </row>
    <row r="289" spans="3:3">
      <c r="C289" t="s">
        <v>174</v>
      </c>
    </row>
    <row r="290" spans="3:3">
      <c r="C290" t="s">
        <v>175</v>
      </c>
    </row>
    <row r="291" spans="3:3">
      <c r="C291" t="s">
        <v>176</v>
      </c>
    </row>
    <row r="292" spans="3:3">
      <c r="C292" t="s">
        <v>177</v>
      </c>
    </row>
    <row r="293" spans="3:3">
      <c r="C293" t="s">
        <v>178</v>
      </c>
    </row>
    <row r="294" spans="3:3">
      <c r="C294" t="s">
        <v>179</v>
      </c>
    </row>
    <row r="295" spans="3:3">
      <c r="C295" t="s">
        <v>180</v>
      </c>
    </row>
    <row r="296" spans="3:3">
      <c r="C296" t="s">
        <v>181</v>
      </c>
    </row>
    <row r="297" spans="3:3">
      <c r="C297" t="s">
        <v>182</v>
      </c>
    </row>
    <row r="298" spans="3:3">
      <c r="C298" t="s">
        <v>183</v>
      </c>
    </row>
    <row r="299" spans="3:3">
      <c r="C299" t="s">
        <v>184</v>
      </c>
    </row>
    <row r="300" spans="3:3">
      <c r="C300" t="s">
        <v>185</v>
      </c>
    </row>
    <row r="301" spans="3:3">
      <c r="C301" t="s">
        <v>186</v>
      </c>
    </row>
    <row r="302" spans="3:3">
      <c r="C302" t="s">
        <v>187</v>
      </c>
    </row>
    <row r="303" spans="3:3">
      <c r="C303" t="s">
        <v>188</v>
      </c>
    </row>
    <row r="304" spans="3:3">
      <c r="C304" t="s">
        <v>170</v>
      </c>
    </row>
    <row r="305" spans="3:3">
      <c r="C305" t="s">
        <v>189</v>
      </c>
    </row>
    <row r="306" spans="3:3">
      <c r="C306" t="s">
        <v>190</v>
      </c>
    </row>
    <row r="307" spans="3:3">
      <c r="C307" t="s">
        <v>191</v>
      </c>
    </row>
    <row r="308" spans="3:3">
      <c r="C308" t="s">
        <v>192</v>
      </c>
    </row>
    <row r="309" spans="3:3">
      <c r="C309" t="s">
        <v>193</v>
      </c>
    </row>
    <row r="310" spans="3:3">
      <c r="C310" t="s">
        <v>194</v>
      </c>
    </row>
    <row r="311" spans="3:3">
      <c r="C311" t="s">
        <v>195</v>
      </c>
    </row>
    <row r="312" spans="3:3">
      <c r="C312" t="s">
        <v>196</v>
      </c>
    </row>
    <row r="313" spans="3:3">
      <c r="C313" t="s">
        <v>197</v>
      </c>
    </row>
    <row r="314" spans="3:3">
      <c r="C314" t="s">
        <v>198</v>
      </c>
    </row>
    <row r="315" spans="3:3">
      <c r="C315" t="s">
        <v>199</v>
      </c>
    </row>
    <row r="316" spans="3:3">
      <c r="C316" t="s">
        <v>200</v>
      </c>
    </row>
    <row r="317" spans="3:3">
      <c r="C317" t="s">
        <v>201</v>
      </c>
    </row>
    <row r="318" spans="3:3">
      <c r="C318" t="s">
        <v>202</v>
      </c>
    </row>
    <row r="319" spans="3:3">
      <c r="C319" t="s">
        <v>203</v>
      </c>
    </row>
    <row r="320" spans="3:3">
      <c r="C320" t="s">
        <v>204</v>
      </c>
    </row>
    <row r="321" spans="3:3">
      <c r="C321" t="s">
        <v>205</v>
      </c>
    </row>
    <row r="322" spans="3:3">
      <c r="C322" t="s">
        <v>206</v>
      </c>
    </row>
    <row r="323" spans="3:3">
      <c r="C323" t="s">
        <v>207</v>
      </c>
    </row>
    <row r="324" spans="3:3">
      <c r="C324" t="s">
        <v>208</v>
      </c>
    </row>
    <row r="325" spans="3:3">
      <c r="C325" t="s">
        <v>209</v>
      </c>
    </row>
    <row r="326" spans="3:3">
      <c r="C326" t="s">
        <v>210</v>
      </c>
    </row>
    <row r="327" spans="3:3">
      <c r="C327" t="s">
        <v>211</v>
      </c>
    </row>
    <row r="328" spans="3:3">
      <c r="C328" t="s">
        <v>212</v>
      </c>
    </row>
    <row r="329" spans="3:3">
      <c r="C329" t="s">
        <v>213</v>
      </c>
    </row>
    <row r="330" spans="3:3">
      <c r="C330" t="s">
        <v>214</v>
      </c>
    </row>
    <row r="331" spans="3:3">
      <c r="C331" t="s">
        <v>215</v>
      </c>
    </row>
    <row r="332" spans="3:3">
      <c r="C332" t="s">
        <v>216</v>
      </c>
    </row>
    <row r="333" spans="3:3">
      <c r="C333" t="s">
        <v>37</v>
      </c>
    </row>
    <row r="334" spans="3:3">
      <c r="C334" t="s">
        <v>217</v>
      </c>
    </row>
    <row r="335" spans="3:3">
      <c r="C335" t="s">
        <v>218</v>
      </c>
    </row>
    <row r="336" spans="3:3">
      <c r="C336" t="s">
        <v>219</v>
      </c>
    </row>
    <row r="337" spans="3:3">
      <c r="C337" t="s">
        <v>220</v>
      </c>
    </row>
    <row r="338" spans="3:3">
      <c r="C338" t="s">
        <v>221</v>
      </c>
    </row>
    <row r="339" spans="3:3">
      <c r="C339" t="s">
        <v>222</v>
      </c>
    </row>
    <row r="340" spans="3:3">
      <c r="C340" t="s">
        <v>223</v>
      </c>
    </row>
    <row r="341" spans="3:3">
      <c r="C341" t="s">
        <v>224</v>
      </c>
    </row>
    <row r="342" spans="3:3">
      <c r="C342" t="s">
        <v>225</v>
      </c>
    </row>
    <row r="343" spans="3:3">
      <c r="C343" t="s">
        <v>226</v>
      </c>
    </row>
    <row r="344" spans="3:3">
      <c r="C344" t="s">
        <v>227</v>
      </c>
    </row>
    <row r="345" spans="3:3">
      <c r="C345" t="s">
        <v>228</v>
      </c>
    </row>
    <row r="346" spans="3:3">
      <c r="C346" t="s">
        <v>229</v>
      </c>
    </row>
    <row r="347" spans="3:3">
      <c r="C347" t="s">
        <v>230</v>
      </c>
    </row>
    <row r="348" spans="3:3">
      <c r="C348" t="s">
        <v>231</v>
      </c>
    </row>
    <row r="349" spans="3:3">
      <c r="C349" t="s">
        <v>232</v>
      </c>
    </row>
    <row r="350" spans="3:3">
      <c r="C350" t="s">
        <v>233</v>
      </c>
    </row>
    <row r="351" spans="3:3">
      <c r="C351" t="s">
        <v>51</v>
      </c>
    </row>
    <row r="352" spans="3:3">
      <c r="C352" t="s">
        <v>234</v>
      </c>
    </row>
    <row r="353" spans="3:3">
      <c r="C353" t="s">
        <v>235</v>
      </c>
    </row>
    <row r="354" spans="3:3">
      <c r="C354" t="s">
        <v>236</v>
      </c>
    </row>
    <row r="355" spans="3:3">
      <c r="C355" t="s">
        <v>237</v>
      </c>
    </row>
    <row r="356" spans="3:3">
      <c r="C356" t="s">
        <v>238</v>
      </c>
    </row>
    <row r="357" spans="3:3">
      <c r="C357" t="s">
        <v>239</v>
      </c>
    </row>
    <row r="358" spans="3:3">
      <c r="C358" t="s">
        <v>237</v>
      </c>
    </row>
    <row r="359" spans="3:3">
      <c r="C359" t="s">
        <v>238</v>
      </c>
    </row>
    <row r="360" spans="3:3">
      <c r="C360" t="s">
        <v>240</v>
      </c>
    </row>
    <row r="361" spans="3:3">
      <c r="C361" t="s">
        <v>241</v>
      </c>
    </row>
    <row r="362" spans="3:3">
      <c r="C362" t="s">
        <v>242</v>
      </c>
    </row>
    <row r="363" spans="3:3">
      <c r="C363" t="s">
        <v>243</v>
      </c>
    </row>
    <row r="364" spans="3:3">
      <c r="C364" t="s">
        <v>244</v>
      </c>
    </row>
    <row r="365" spans="3:3">
      <c r="C365" t="s">
        <v>245</v>
      </c>
    </row>
    <row r="366" spans="3:3">
      <c r="C366" t="s">
        <v>246</v>
      </c>
    </row>
    <row r="367" spans="3:3">
      <c r="C367" t="s">
        <v>247</v>
      </c>
    </row>
    <row r="368" spans="3:3">
      <c r="C368" t="s">
        <v>248</v>
      </c>
    </row>
    <row r="369" spans="3:3">
      <c r="C369" t="s">
        <v>249</v>
      </c>
    </row>
    <row r="370" spans="3:3">
      <c r="C370" t="s">
        <v>250</v>
      </c>
    </row>
    <row r="371" spans="3:3">
      <c r="C371" t="s">
        <v>251</v>
      </c>
    </row>
    <row r="372" spans="3:3">
      <c r="C372" t="s">
        <v>252</v>
      </c>
    </row>
    <row r="373" spans="3:3">
      <c r="C373" t="s">
        <v>253</v>
      </c>
    </row>
    <row r="374" spans="3:3">
      <c r="C374" t="s">
        <v>254</v>
      </c>
    </row>
    <row r="375" spans="3:3">
      <c r="C375" t="s">
        <v>49</v>
      </c>
    </row>
    <row r="376" spans="3:3">
      <c r="C376" t="s">
        <v>255</v>
      </c>
    </row>
    <row r="377" spans="3:3">
      <c r="C377" t="s">
        <v>256</v>
      </c>
    </row>
    <row r="378" spans="3:3">
      <c r="C378" t="s">
        <v>257</v>
      </c>
    </row>
    <row r="379" spans="3:3">
      <c r="C379" t="s">
        <v>258</v>
      </c>
    </row>
    <row r="380" spans="3:3">
      <c r="C380" t="s">
        <v>259</v>
      </c>
    </row>
    <row r="381" spans="3:3">
      <c r="C381" t="s">
        <v>260</v>
      </c>
    </row>
    <row r="382" spans="3:3">
      <c r="C382" t="s">
        <v>261</v>
      </c>
    </row>
    <row r="383" spans="3:3">
      <c r="C383" t="s">
        <v>262</v>
      </c>
    </row>
    <row r="384" spans="3:3">
      <c r="C384" t="s">
        <v>263</v>
      </c>
    </row>
    <row r="385" spans="3:3">
      <c r="C385" t="s">
        <v>264</v>
      </c>
    </row>
    <row r="386" spans="3:3">
      <c r="C386" t="s">
        <v>265</v>
      </c>
    </row>
    <row r="387" spans="3:3">
      <c r="C387" t="s">
        <v>266</v>
      </c>
    </row>
    <row r="388" spans="3:3">
      <c r="C388" t="s">
        <v>267</v>
      </c>
    </row>
    <row r="389" spans="3:3">
      <c r="C389" t="s">
        <v>268</v>
      </c>
    </row>
    <row r="390" spans="3:3">
      <c r="C390" t="s">
        <v>269</v>
      </c>
    </row>
    <row r="391" spans="3:3">
      <c r="C391" t="s">
        <v>270</v>
      </c>
    </row>
    <row r="392" spans="3:3">
      <c r="C392" t="s">
        <v>271</v>
      </c>
    </row>
    <row r="393" spans="3:3">
      <c r="C393" t="s">
        <v>272</v>
      </c>
    </row>
    <row r="394" spans="3:3">
      <c r="C394" t="s">
        <v>273</v>
      </c>
    </row>
    <row r="395" spans="3:3">
      <c r="C395" t="s">
        <v>274</v>
      </c>
    </row>
    <row r="396" spans="3:3">
      <c r="C396" t="s">
        <v>275</v>
      </c>
    </row>
    <row r="397" spans="3:3">
      <c r="C397" t="s">
        <v>276</v>
      </c>
    </row>
    <row r="398" spans="3:3">
      <c r="C398" t="s">
        <v>277</v>
      </c>
    </row>
    <row r="399" spans="3:3">
      <c r="C399" t="s">
        <v>278</v>
      </c>
    </row>
    <row r="400" spans="3:3">
      <c r="C400" t="s">
        <v>279</v>
      </c>
    </row>
    <row r="401" spans="3:3">
      <c r="C401" t="s">
        <v>280</v>
      </c>
    </row>
    <row r="402" spans="3:3">
      <c r="C402" t="s">
        <v>281</v>
      </c>
    </row>
    <row r="403" spans="3:3">
      <c r="C403" t="s">
        <v>282</v>
      </c>
    </row>
    <row r="404" spans="3:3">
      <c r="C404" t="s">
        <v>283</v>
      </c>
    </row>
    <row r="405" spans="3:3">
      <c r="C405" t="s">
        <v>284</v>
      </c>
    </row>
    <row r="406" spans="3:3">
      <c r="C406" t="s">
        <v>285</v>
      </c>
    </row>
    <row r="407" spans="3:3">
      <c r="C407" t="s">
        <v>286</v>
      </c>
    </row>
    <row r="408" spans="3:3">
      <c r="C408" t="s">
        <v>284</v>
      </c>
    </row>
    <row r="409" spans="3:3">
      <c r="C409" t="s">
        <v>285</v>
      </c>
    </row>
    <row r="410" spans="3:3">
      <c r="C410" t="s">
        <v>287</v>
      </c>
    </row>
    <row r="411" spans="3:3">
      <c r="C411" t="s">
        <v>284</v>
      </c>
    </row>
    <row r="412" spans="3:3">
      <c r="C412" t="s">
        <v>285</v>
      </c>
    </row>
    <row r="413" spans="3:3">
      <c r="C413" t="s">
        <v>288</v>
      </c>
    </row>
    <row r="414" spans="3:3">
      <c r="C414" t="s">
        <v>289</v>
      </c>
    </row>
    <row r="415" spans="3:3">
      <c r="C415" t="s">
        <v>290</v>
      </c>
    </row>
    <row r="416" spans="3:3">
      <c r="C416" t="s">
        <v>291</v>
      </c>
    </row>
    <row r="417" spans="3:3">
      <c r="C417" t="s">
        <v>292</v>
      </c>
    </row>
    <row r="418" spans="3:3">
      <c r="C418" t="s">
        <v>293</v>
      </c>
    </row>
    <row r="419" spans="3:3">
      <c r="C419" t="s">
        <v>294</v>
      </c>
    </row>
    <row r="420" spans="3:3">
      <c r="C420" t="s">
        <v>295</v>
      </c>
    </row>
    <row r="421" spans="3:3">
      <c r="C421" t="s">
        <v>296</v>
      </c>
    </row>
    <row r="422" spans="3:3">
      <c r="C422" t="s">
        <v>297</v>
      </c>
    </row>
    <row r="423" spans="3:3">
      <c r="C423" t="s">
        <v>298</v>
      </c>
    </row>
    <row r="424" spans="3:3">
      <c r="C424" t="s">
        <v>299</v>
      </c>
    </row>
    <row r="425" spans="3:3">
      <c r="C425" t="s">
        <v>300</v>
      </c>
    </row>
    <row r="426" spans="3:3">
      <c r="C426" t="s">
        <v>301</v>
      </c>
    </row>
    <row r="427" spans="3:3">
      <c r="C427" t="s">
        <v>302</v>
      </c>
    </row>
    <row r="428" spans="3:3">
      <c r="C428" t="s">
        <v>303</v>
      </c>
    </row>
    <row r="429" spans="3:3">
      <c r="C429" t="s">
        <v>304</v>
      </c>
    </row>
    <row r="430" spans="3:3">
      <c r="C430" t="s">
        <v>305</v>
      </c>
    </row>
    <row r="431" spans="3:3">
      <c r="C431" t="s">
        <v>306</v>
      </c>
    </row>
    <row r="432" spans="3:3">
      <c r="C432" t="s">
        <v>307</v>
      </c>
    </row>
    <row r="433" spans="3:3">
      <c r="C433" t="s">
        <v>308</v>
      </c>
    </row>
    <row r="434" spans="3:3">
      <c r="C434" t="s">
        <v>309</v>
      </c>
    </row>
    <row r="435" spans="3:3">
      <c r="C435" t="s">
        <v>310</v>
      </c>
    </row>
    <row r="436" spans="3:3">
      <c r="C436" t="s">
        <v>311</v>
      </c>
    </row>
    <row r="437" spans="3:3">
      <c r="C437" t="s">
        <v>312</v>
      </c>
    </row>
    <row r="438" spans="3:3">
      <c r="C438" t="s">
        <v>313</v>
      </c>
    </row>
    <row r="439" spans="3:3">
      <c r="C439" t="s">
        <v>314</v>
      </c>
    </row>
    <row r="440" spans="3:3">
      <c r="C440" t="s">
        <v>315</v>
      </c>
    </row>
    <row r="441" spans="3:3">
      <c r="C441" t="s">
        <v>316</v>
      </c>
    </row>
    <row r="442" spans="3:3">
      <c r="C442" t="s">
        <v>317</v>
      </c>
    </row>
    <row r="443" spans="3:3">
      <c r="C443" t="s">
        <v>318</v>
      </c>
    </row>
    <row r="444" spans="3:3">
      <c r="C444" t="s">
        <v>319</v>
      </c>
    </row>
    <row r="445" spans="3:3">
      <c r="C445" t="s">
        <v>320</v>
      </c>
    </row>
    <row r="446" spans="3:3">
      <c r="C446" t="s">
        <v>321</v>
      </c>
    </row>
    <row r="447" spans="3:3">
      <c r="C447" t="s">
        <v>322</v>
      </c>
    </row>
    <row r="448" spans="3:3">
      <c r="C448" t="s">
        <v>323</v>
      </c>
    </row>
    <row r="449" spans="3:3">
      <c r="C449" t="s">
        <v>324</v>
      </c>
    </row>
    <row r="450" spans="3:3">
      <c r="C450" t="s">
        <v>325</v>
      </c>
    </row>
    <row r="451" spans="3:3">
      <c r="C451" t="s">
        <v>326</v>
      </c>
    </row>
    <row r="452" spans="3:3">
      <c r="C452" t="s">
        <v>327</v>
      </c>
    </row>
    <row r="453" spans="3:3">
      <c r="C453" t="s">
        <v>328</v>
      </c>
    </row>
    <row r="454" spans="3:3">
      <c r="C454" t="s">
        <v>329</v>
      </c>
    </row>
    <row r="455" spans="3:3">
      <c r="C455" t="s">
        <v>330</v>
      </c>
    </row>
    <row r="456" spans="3:3">
      <c r="C456" t="s">
        <v>331</v>
      </c>
    </row>
    <row r="457" spans="3:3">
      <c r="C457" t="s">
        <v>102</v>
      </c>
    </row>
    <row r="458" spans="3:3">
      <c r="C458" t="s">
        <v>103</v>
      </c>
    </row>
    <row r="459" spans="3:3">
      <c r="C459" t="s">
        <v>104</v>
      </c>
    </row>
    <row r="460" spans="3:3">
      <c r="C460" t="s">
        <v>105</v>
      </c>
    </row>
    <row r="461" spans="3:3">
      <c r="C461" t="s">
        <v>106</v>
      </c>
    </row>
    <row r="462" spans="3:3">
      <c r="C462" t="s">
        <v>332</v>
      </c>
    </row>
    <row r="463" spans="3:3">
      <c r="C463" t="s">
        <v>154</v>
      </c>
    </row>
    <row r="464" spans="3:3">
      <c r="C464" t="s">
        <v>155</v>
      </c>
    </row>
    <row r="465" spans="3:3">
      <c r="C465" t="s">
        <v>156</v>
      </c>
    </row>
    <row r="466" spans="3:3">
      <c r="C466" t="s">
        <v>157</v>
      </c>
    </row>
    <row r="467" spans="3:3">
      <c r="C467" t="s">
        <v>158</v>
      </c>
    </row>
    <row r="468" spans="3:3">
      <c r="C468" t="s">
        <v>159</v>
      </c>
    </row>
    <row r="469" spans="3:3">
      <c r="C469" t="s">
        <v>333</v>
      </c>
    </row>
    <row r="470" spans="3:3">
      <c r="C470" t="s">
        <v>102</v>
      </c>
    </row>
    <row r="471" spans="3:3">
      <c r="C471" t="s">
        <v>103</v>
      </c>
    </row>
    <row r="472" spans="3:3">
      <c r="C472" t="s">
        <v>104</v>
      </c>
    </row>
    <row r="473" spans="3:3">
      <c r="C473" t="s">
        <v>105</v>
      </c>
    </row>
    <row r="474" spans="3:3">
      <c r="C474" t="s">
        <v>106</v>
      </c>
    </row>
    <row r="475" spans="3:3">
      <c r="C475" t="s">
        <v>334</v>
      </c>
    </row>
    <row r="476" spans="3:3">
      <c r="C476" t="s">
        <v>154</v>
      </c>
    </row>
    <row r="477" spans="3:3">
      <c r="C477" t="s">
        <v>155</v>
      </c>
    </row>
    <row r="478" spans="3:3">
      <c r="C478" t="s">
        <v>156</v>
      </c>
    </row>
    <row r="479" spans="3:3">
      <c r="C479" t="s">
        <v>157</v>
      </c>
    </row>
    <row r="480" spans="3:3">
      <c r="C480" t="s">
        <v>158</v>
      </c>
    </row>
    <row r="481" spans="3:3">
      <c r="C481" t="s">
        <v>159</v>
      </c>
    </row>
    <row r="482" spans="3:3">
      <c r="C482" t="s">
        <v>335</v>
      </c>
    </row>
    <row r="483" spans="3:3">
      <c r="C483" t="s">
        <v>336</v>
      </c>
    </row>
    <row r="484" spans="3:3">
      <c r="C484" t="s">
        <v>103</v>
      </c>
    </row>
    <row r="485" spans="3:3">
      <c r="C485" t="s">
        <v>104</v>
      </c>
    </row>
    <row r="486" spans="3:3">
      <c r="C486" t="s">
        <v>105</v>
      </c>
    </row>
    <row r="487" spans="3:3">
      <c r="C487" t="s">
        <v>106</v>
      </c>
    </row>
    <row r="488" spans="3:3">
      <c r="C488" t="s">
        <v>337</v>
      </c>
    </row>
    <row r="489" spans="3:3">
      <c r="C489" t="s">
        <v>117</v>
      </c>
    </row>
    <row r="490" spans="3:3">
      <c r="C490" t="s">
        <v>103</v>
      </c>
    </row>
    <row r="491" spans="3:3">
      <c r="C491" t="s">
        <v>104</v>
      </c>
    </row>
    <row r="492" spans="3:3">
      <c r="C492" t="s">
        <v>105</v>
      </c>
    </row>
    <row r="493" spans="3:3">
      <c r="C493" t="s">
        <v>106</v>
      </c>
    </row>
    <row r="494" spans="3:3">
      <c r="C494" t="s">
        <v>108</v>
      </c>
    </row>
    <row r="495" spans="3:3">
      <c r="C495" t="s">
        <v>338</v>
      </c>
    </row>
    <row r="496" spans="3:3">
      <c r="C496" t="s">
        <v>130</v>
      </c>
    </row>
    <row r="497" spans="3:3">
      <c r="C497" t="s">
        <v>339</v>
      </c>
    </row>
    <row r="498" spans="3:3">
      <c r="C498" t="s">
        <v>132</v>
      </c>
    </row>
    <row r="499" spans="3:3">
      <c r="C499" t="s">
        <v>133</v>
      </c>
    </row>
    <row r="500" spans="3:3">
      <c r="C500" t="s">
        <v>158</v>
      </c>
    </row>
    <row r="501" spans="3:3">
      <c r="C501" t="s">
        <v>340</v>
      </c>
    </row>
    <row r="502" spans="3:3">
      <c r="C502" t="s">
        <v>341</v>
      </c>
    </row>
    <row r="503" spans="3:3">
      <c r="C503" t="s">
        <v>130</v>
      </c>
    </row>
    <row r="504" spans="3:3">
      <c r="C504" t="s">
        <v>131</v>
      </c>
    </row>
    <row r="505" spans="3:3">
      <c r="C505" t="s">
        <v>132</v>
      </c>
    </row>
    <row r="506" spans="3:3">
      <c r="C506" t="s">
        <v>133</v>
      </c>
    </row>
    <row r="507" spans="3:3">
      <c r="C507" t="s">
        <v>158</v>
      </c>
    </row>
    <row r="508" spans="3:3">
      <c r="C508" t="s">
        <v>342</v>
      </c>
    </row>
    <row r="509" spans="3:3">
      <c r="C509" t="s">
        <v>343</v>
      </c>
    </row>
    <row r="510" spans="3:3">
      <c r="C510" t="s">
        <v>344</v>
      </c>
    </row>
    <row r="511" spans="3:3">
      <c r="C511" t="s">
        <v>345</v>
      </c>
    </row>
    <row r="512" spans="3:3">
      <c r="C512" t="s">
        <v>130</v>
      </c>
    </row>
    <row r="513" spans="3:3">
      <c r="C513" t="s">
        <v>346</v>
      </c>
    </row>
    <row r="514" spans="3:3">
      <c r="C514" t="s">
        <v>132</v>
      </c>
    </row>
    <row r="515" spans="3:3">
      <c r="C515" t="s">
        <v>133</v>
      </c>
    </row>
    <row r="516" spans="3:3">
      <c r="C516" t="s">
        <v>158</v>
      </c>
    </row>
    <row r="517" spans="3:3">
      <c r="C517" t="s">
        <v>135</v>
      </c>
    </row>
    <row r="518" spans="3:3">
      <c r="C518" t="s">
        <v>347</v>
      </c>
    </row>
    <row r="519" spans="3:3">
      <c r="C519" t="s">
        <v>348</v>
      </c>
    </row>
    <row r="520" spans="3:3">
      <c r="C520" t="s">
        <v>349</v>
      </c>
    </row>
    <row r="521" spans="3:3">
      <c r="C521" t="s">
        <v>350</v>
      </c>
    </row>
    <row r="522" spans="3:3">
      <c r="C522" t="s">
        <v>351</v>
      </c>
    </row>
    <row r="523" spans="3:3">
      <c r="C523" t="s">
        <v>352</v>
      </c>
    </row>
    <row r="524" spans="3:3">
      <c r="C524" t="s">
        <v>114</v>
      </c>
    </row>
    <row r="525" spans="3:3">
      <c r="C525" t="s">
        <v>115</v>
      </c>
    </row>
    <row r="526" spans="3:3">
      <c r="C526" t="s">
        <v>353</v>
      </c>
    </row>
    <row r="527" spans="3:3">
      <c r="C527" t="s">
        <v>122</v>
      </c>
    </row>
    <row r="528" spans="3:3">
      <c r="C528" t="s">
        <v>347</v>
      </c>
    </row>
    <row r="529" spans="3:3">
      <c r="C529" t="s">
        <v>348</v>
      </c>
    </row>
    <row r="530" spans="3:3">
      <c r="C530" t="s">
        <v>349</v>
      </c>
    </row>
    <row r="531" spans="3:3">
      <c r="C531" t="s">
        <v>350</v>
      </c>
    </row>
    <row r="532" spans="3:3">
      <c r="C532" t="s">
        <v>351</v>
      </c>
    </row>
    <row r="533" spans="3:3">
      <c r="C533" t="s">
        <v>352</v>
      </c>
    </row>
    <row r="534" spans="3:3">
      <c r="C534" t="s">
        <v>136</v>
      </c>
    </row>
    <row r="535" spans="3:3">
      <c r="C535" t="s">
        <v>347</v>
      </c>
    </row>
    <row r="536" spans="3:3">
      <c r="C536" t="s">
        <v>348</v>
      </c>
    </row>
    <row r="537" spans="3:3">
      <c r="C537" t="s">
        <v>349</v>
      </c>
    </row>
    <row r="538" spans="3:3">
      <c r="C538" t="s">
        <v>350</v>
      </c>
    </row>
    <row r="539" spans="3:3">
      <c r="C539" t="s">
        <v>351</v>
      </c>
    </row>
    <row r="540" spans="3:3">
      <c r="C540" t="s">
        <v>143</v>
      </c>
    </row>
    <row r="541" spans="3:3">
      <c r="C541" t="s">
        <v>347</v>
      </c>
    </row>
    <row r="542" spans="3:3">
      <c r="C542" t="s">
        <v>348</v>
      </c>
    </row>
    <row r="543" spans="3:3">
      <c r="C543" t="s">
        <v>349</v>
      </c>
    </row>
    <row r="544" spans="3:3">
      <c r="C544" t="s">
        <v>354</v>
      </c>
    </row>
    <row r="545" spans="3:3">
      <c r="C545" t="s">
        <v>351</v>
      </c>
    </row>
    <row r="546" spans="3:3">
      <c r="C546" t="s">
        <v>355</v>
      </c>
    </row>
    <row r="547" spans="3:3">
      <c r="C547" t="s">
        <v>356</v>
      </c>
    </row>
    <row r="548" spans="3:3">
      <c r="C548" t="s">
        <v>357</v>
      </c>
    </row>
    <row r="549" spans="3:3">
      <c r="C549" t="s">
        <v>358</v>
      </c>
    </row>
    <row r="550" spans="3:3">
      <c r="C550" t="s">
        <v>359</v>
      </c>
    </row>
    <row r="551" spans="3:3">
      <c r="C551" t="s">
        <v>360</v>
      </c>
    </row>
    <row r="552" spans="3:3">
      <c r="C552" t="s">
        <v>361</v>
      </c>
    </row>
    <row r="553" spans="3:3">
      <c r="C553" t="s">
        <v>362</v>
      </c>
    </row>
    <row r="554" spans="3:3">
      <c r="C554" t="s">
        <v>363</v>
      </c>
    </row>
    <row r="555" spans="3:3">
      <c r="C555" t="s">
        <v>364</v>
      </c>
    </row>
    <row r="556" spans="3:3">
      <c r="C556" t="s">
        <v>365</v>
      </c>
    </row>
    <row r="557" spans="3:3">
      <c r="C557" t="s">
        <v>366</v>
      </c>
    </row>
    <row r="558" spans="3:3">
      <c r="C558" t="s">
        <v>343</v>
      </c>
    </row>
    <row r="559" spans="3:3">
      <c r="C559" t="s">
        <v>339</v>
      </c>
    </row>
    <row r="560" spans="3:3">
      <c r="C560" t="s">
        <v>367</v>
      </c>
    </row>
    <row r="561" spans="3:3">
      <c r="C561" t="s">
        <v>368</v>
      </c>
    </row>
    <row r="562" spans="3:3">
      <c r="C562" t="s">
        <v>369</v>
      </c>
    </row>
    <row r="563" spans="3:3">
      <c r="C563" t="s">
        <v>370</v>
      </c>
    </row>
    <row r="564" spans="3:3">
      <c r="C564" t="s">
        <v>371</v>
      </c>
    </row>
    <row r="565" spans="3:3">
      <c r="C565" t="s">
        <v>372</v>
      </c>
    </row>
    <row r="566" spans="3:3">
      <c r="C566" t="s">
        <v>373</v>
      </c>
    </row>
    <row r="567" spans="3:3">
      <c r="C567" t="s">
        <v>374</v>
      </c>
    </row>
    <row r="568" spans="3:3">
      <c r="C568" t="s">
        <v>375</v>
      </c>
    </row>
    <row r="569" spans="3:3">
      <c r="C569" t="s">
        <v>376</v>
      </c>
    </row>
    <row r="570" spans="3:3">
      <c r="C570" t="s">
        <v>377</v>
      </c>
    </row>
    <row r="571" spans="3:3">
      <c r="C571" t="s">
        <v>374</v>
      </c>
    </row>
    <row r="572" spans="3:3">
      <c r="C572" t="s">
        <v>375</v>
      </c>
    </row>
    <row r="573" spans="3:3">
      <c r="C573" t="s">
        <v>376</v>
      </c>
    </row>
    <row r="574" spans="3:3">
      <c r="C574" t="s">
        <v>378</v>
      </c>
    </row>
    <row r="575" spans="3:3">
      <c r="C575" t="s">
        <v>379</v>
      </c>
    </row>
    <row r="576" spans="3:3">
      <c r="C576" t="s">
        <v>380</v>
      </c>
    </row>
    <row r="577" spans="3:3">
      <c r="C577" t="s">
        <v>381</v>
      </c>
    </row>
    <row r="578" spans="3:3">
      <c r="C578" t="s">
        <v>382</v>
      </c>
    </row>
    <row r="579" spans="3:3">
      <c r="C579" t="s">
        <v>383</v>
      </c>
    </row>
    <row r="580" spans="3:3">
      <c r="C580" t="s">
        <v>384</v>
      </c>
    </row>
    <row r="581" spans="3:3">
      <c r="C581" t="s">
        <v>385</v>
      </c>
    </row>
    <row r="582" spans="3:3">
      <c r="C582" t="s">
        <v>386</v>
      </c>
    </row>
    <row r="583" spans="3:3">
      <c r="C583" t="s">
        <v>387</v>
      </c>
    </row>
    <row r="584" spans="3:3">
      <c r="C584" t="s">
        <v>388</v>
      </c>
    </row>
    <row r="585" spans="3:3">
      <c r="C585" t="s">
        <v>389</v>
      </c>
    </row>
    <row r="586" spans="3:3">
      <c r="C586" t="s">
        <v>390</v>
      </c>
    </row>
    <row r="587" spans="3:3">
      <c r="C587" t="s">
        <v>391</v>
      </c>
    </row>
    <row r="588" spans="3:3">
      <c r="C588" t="s">
        <v>392</v>
      </c>
    </row>
    <row r="589" spans="3:3">
      <c r="C589" t="s">
        <v>170</v>
      </c>
    </row>
    <row r="590" spans="3:3">
      <c r="C590" t="s">
        <v>393</v>
      </c>
    </row>
    <row r="591" spans="3:3">
      <c r="C591" t="s">
        <v>172</v>
      </c>
    </row>
    <row r="592" spans="3:3">
      <c r="C592" t="s">
        <v>394</v>
      </c>
    </row>
    <row r="593" spans="3:3">
      <c r="C593" t="s">
        <v>395</v>
      </c>
    </row>
    <row r="594" spans="3:3">
      <c r="C594" t="s">
        <v>183</v>
      </c>
    </row>
    <row r="595" spans="3:3">
      <c r="C595" t="s">
        <v>184</v>
      </c>
    </row>
    <row r="596" spans="3:3">
      <c r="C596" t="s">
        <v>185</v>
      </c>
    </row>
    <row r="597" spans="3:3">
      <c r="C597" t="s">
        <v>186</v>
      </c>
    </row>
    <row r="598" spans="3:3">
      <c r="C598" t="s">
        <v>396</v>
      </c>
    </row>
    <row r="599" spans="3:3">
      <c r="C599" t="s">
        <v>397</v>
      </c>
    </row>
    <row r="600" spans="3:3">
      <c r="C600" t="s">
        <v>398</v>
      </c>
    </row>
    <row r="601" spans="3:3">
      <c r="C601" t="s">
        <v>399</v>
      </c>
    </row>
    <row r="602" spans="3:3">
      <c r="C602" t="s">
        <v>400</v>
      </c>
    </row>
    <row r="603" spans="3:3">
      <c r="C603" t="s">
        <v>401</v>
      </c>
    </row>
    <row r="604" spans="3:3">
      <c r="C604" t="s">
        <v>402</v>
      </c>
    </row>
    <row r="605" spans="3:3">
      <c r="C605" t="s">
        <v>403</v>
      </c>
    </row>
    <row r="606" spans="3:3">
      <c r="C606" t="s">
        <v>404</v>
      </c>
    </row>
    <row r="607" spans="3:3">
      <c r="C607" t="s">
        <v>405</v>
      </c>
    </row>
    <row r="608" spans="3:3">
      <c r="C608" t="s">
        <v>406</v>
      </c>
    </row>
    <row r="609" spans="3:3">
      <c r="C609" t="s">
        <v>407</v>
      </c>
    </row>
    <row r="610" spans="3:3">
      <c r="C610" t="s">
        <v>408</v>
      </c>
    </row>
    <row r="611" spans="3:3">
      <c r="C611" t="s">
        <v>409</v>
      </c>
    </row>
    <row r="612" spans="3:3">
      <c r="C612" t="s">
        <v>410</v>
      </c>
    </row>
    <row r="613" spans="3:3">
      <c r="C613" t="s">
        <v>411</v>
      </c>
    </row>
    <row r="614" spans="3:3">
      <c r="C614" t="s">
        <v>412</v>
      </c>
    </row>
    <row r="615" spans="3:3">
      <c r="C615" t="s">
        <v>413</v>
      </c>
    </row>
    <row r="616" spans="3:3">
      <c r="C616" t="s">
        <v>414</v>
      </c>
    </row>
    <row r="617" spans="3:3">
      <c r="C617" t="s">
        <v>415</v>
      </c>
    </row>
    <row r="618" spans="3:3">
      <c r="C618" t="s">
        <v>416</v>
      </c>
    </row>
    <row r="619" spans="3:3">
      <c r="C619" t="s">
        <v>417</v>
      </c>
    </row>
    <row r="620" spans="3:3">
      <c r="C620" t="s">
        <v>418</v>
      </c>
    </row>
    <row r="621" spans="3:3">
      <c r="C621" t="s">
        <v>419</v>
      </c>
    </row>
    <row r="622" spans="3:3">
      <c r="C622" t="s">
        <v>420</v>
      </c>
    </row>
    <row r="623" spans="3:3">
      <c r="C623" t="s">
        <v>421</v>
      </c>
    </row>
    <row r="624" spans="3:3">
      <c r="C624" t="s">
        <v>422</v>
      </c>
    </row>
    <row r="625" spans="3:3">
      <c r="C625" t="s">
        <v>423</v>
      </c>
    </row>
    <row r="626" spans="3:3">
      <c r="C626" t="s">
        <v>424</v>
      </c>
    </row>
    <row r="627" spans="3:3">
      <c r="C627" t="s">
        <v>425</v>
      </c>
    </row>
    <row r="628" spans="3:3">
      <c r="C628" t="s">
        <v>102</v>
      </c>
    </row>
    <row r="629" spans="3:3">
      <c r="C629" t="s">
        <v>103</v>
      </c>
    </row>
    <row r="630" spans="3:3">
      <c r="C630" t="s">
        <v>104</v>
      </c>
    </row>
    <row r="631" spans="3:3">
      <c r="C631" t="s">
        <v>105</v>
      </c>
    </row>
    <row r="632" spans="3:3">
      <c r="C632" t="s">
        <v>106</v>
      </c>
    </row>
    <row r="633" spans="3:3">
      <c r="C633" t="s">
        <v>426</v>
      </c>
    </row>
    <row r="634" spans="3:3">
      <c r="C634" t="s">
        <v>427</v>
      </c>
    </row>
    <row r="635" spans="3:3">
      <c r="C635" t="s">
        <v>103</v>
      </c>
    </row>
    <row r="636" spans="3:3">
      <c r="C636" t="s">
        <v>104</v>
      </c>
    </row>
    <row r="637" spans="3:3">
      <c r="C637" t="s">
        <v>105</v>
      </c>
    </row>
    <row r="638" spans="3:3">
      <c r="C638" t="s">
        <v>106</v>
      </c>
    </row>
    <row r="639" spans="3:3">
      <c r="C639" t="s">
        <v>428</v>
      </c>
    </row>
    <row r="640" spans="3:3">
      <c r="C640" t="s">
        <v>102</v>
      </c>
    </row>
    <row r="641" spans="3:3">
      <c r="C641" t="s">
        <v>103</v>
      </c>
    </row>
    <row r="642" spans="3:3">
      <c r="C642" t="s">
        <v>104</v>
      </c>
    </row>
    <row r="643" spans="3:3">
      <c r="C643" t="s">
        <v>105</v>
      </c>
    </row>
    <row r="644" spans="3:3">
      <c r="C644" t="s">
        <v>106</v>
      </c>
    </row>
    <row r="645" spans="3:3">
      <c r="C645" t="s">
        <v>429</v>
      </c>
    </row>
    <row r="646" spans="3:3">
      <c r="C646" t="s">
        <v>102</v>
      </c>
    </row>
    <row r="647" spans="3:3">
      <c r="C647" t="s">
        <v>103</v>
      </c>
    </row>
    <row r="648" spans="3:3">
      <c r="C648" t="s">
        <v>104</v>
      </c>
    </row>
    <row r="649" spans="3:3">
      <c r="C649" t="s">
        <v>105</v>
      </c>
    </row>
    <row r="650" spans="3:3">
      <c r="C650" t="s">
        <v>106</v>
      </c>
    </row>
    <row r="651" spans="3:3">
      <c r="C651" t="s">
        <v>430</v>
      </c>
    </row>
    <row r="652" spans="3:3">
      <c r="C652" t="s">
        <v>431</v>
      </c>
    </row>
    <row r="653" spans="3:3">
      <c r="C653" t="s">
        <v>432</v>
      </c>
    </row>
    <row r="654" spans="3:3">
      <c r="C654" t="s">
        <v>433</v>
      </c>
    </row>
    <row r="655" spans="3:3">
      <c r="C655" t="s">
        <v>233</v>
      </c>
    </row>
    <row r="656" spans="3:3">
      <c r="C656" t="s">
        <v>434</v>
      </c>
    </row>
    <row r="657" spans="3:3">
      <c r="C657" t="s">
        <v>435</v>
      </c>
    </row>
    <row r="658" spans="3:3">
      <c r="C658" t="s">
        <v>436</v>
      </c>
    </row>
    <row r="659" spans="3:3">
      <c r="C659" t="s">
        <v>437</v>
      </c>
    </row>
    <row r="660" spans="3:3">
      <c r="C660" t="s">
        <v>438</v>
      </c>
    </row>
    <row r="661" spans="3:3">
      <c r="C661" t="s">
        <v>439</v>
      </c>
    </row>
    <row r="662" spans="3:3">
      <c r="C662" t="s">
        <v>440</v>
      </c>
    </row>
    <row r="663" spans="3:3">
      <c r="C663" t="s">
        <v>441</v>
      </c>
    </row>
    <row r="664" spans="3:3">
      <c r="C664" t="s">
        <v>442</v>
      </c>
    </row>
    <row r="665" spans="3:3">
      <c r="C665" t="s">
        <v>443</v>
      </c>
    </row>
    <row r="666" spans="3:3">
      <c r="C666" t="s">
        <v>444</v>
      </c>
    </row>
    <row r="667" spans="3:3">
      <c r="C667" t="s">
        <v>445</v>
      </c>
    </row>
    <row r="668" spans="3:3">
      <c r="C668" t="s">
        <v>270</v>
      </c>
    </row>
    <row r="669" spans="3:3">
      <c r="C669" t="s">
        <v>271</v>
      </c>
    </row>
    <row r="670" spans="3:3">
      <c r="C670" t="s">
        <v>446</v>
      </c>
    </row>
    <row r="671" spans="3:3">
      <c r="C671" t="s">
        <v>447</v>
      </c>
    </row>
    <row r="672" spans="3:3">
      <c r="C672" t="s">
        <v>448</v>
      </c>
    </row>
    <row r="673" spans="3:3">
      <c r="C673" t="s">
        <v>290</v>
      </c>
    </row>
    <row r="674" spans="3:3">
      <c r="C674" t="s">
        <v>291</v>
      </c>
    </row>
    <row r="675" spans="3:3">
      <c r="C675" t="s">
        <v>292</v>
      </c>
    </row>
    <row r="676" spans="3:3">
      <c r="C676" t="s">
        <v>449</v>
      </c>
    </row>
    <row r="677" spans="3:3">
      <c r="C677" t="s">
        <v>450</v>
      </c>
    </row>
    <row r="678" spans="3:3">
      <c r="C678" t="s">
        <v>451</v>
      </c>
    </row>
    <row r="679" spans="3:3">
      <c r="C679" t="s">
        <v>452</v>
      </c>
    </row>
    <row r="680" spans="3:3">
      <c r="C680" t="s">
        <v>453</v>
      </c>
    </row>
    <row r="681" spans="3:3">
      <c r="C681" t="s">
        <v>454</v>
      </c>
    </row>
    <row r="682" spans="3:3">
      <c r="C682" t="s">
        <v>455</v>
      </c>
    </row>
    <row r="683" spans="3:3">
      <c r="C683" t="s">
        <v>456</v>
      </c>
    </row>
    <row r="684" spans="3:3">
      <c r="C684" t="s">
        <v>457</v>
      </c>
    </row>
    <row r="685" spans="3:3">
      <c r="C685" t="s">
        <v>458</v>
      </c>
    </row>
    <row r="686" spans="3:3">
      <c r="C686" t="s">
        <v>459</v>
      </c>
    </row>
    <row r="687" spans="3:3">
      <c r="C687" t="s">
        <v>460</v>
      </c>
    </row>
    <row r="688" spans="3:3">
      <c r="C688" t="s">
        <v>461</v>
      </c>
    </row>
    <row r="689" spans="3:3">
      <c r="C689" t="s">
        <v>462</v>
      </c>
    </row>
    <row r="690" spans="3:3">
      <c r="C690" t="s">
        <v>463</v>
      </c>
    </row>
    <row r="691" spans="3:3">
      <c r="C691" t="s">
        <v>464</v>
      </c>
    </row>
    <row r="692" spans="3:3">
      <c r="C692" t="s">
        <v>465</v>
      </c>
    </row>
    <row r="693" spans="3:3">
      <c r="C693" t="s">
        <v>466</v>
      </c>
    </row>
    <row r="694" spans="3:3">
      <c r="C694" t="s">
        <v>467</v>
      </c>
    </row>
    <row r="695" spans="3:3">
      <c r="C695" t="s">
        <v>468</v>
      </c>
    </row>
    <row r="696" spans="3:3">
      <c r="C696" t="s">
        <v>469</v>
      </c>
    </row>
    <row r="697" spans="3:3">
      <c r="C697" t="s">
        <v>470</v>
      </c>
    </row>
    <row r="698" spans="3:3">
      <c r="C698" t="s">
        <v>471</v>
      </c>
    </row>
    <row r="699" spans="3:3">
      <c r="C699" t="s">
        <v>472</v>
      </c>
    </row>
    <row r="700" spans="3:3">
      <c r="C700" t="s">
        <v>473</v>
      </c>
    </row>
    <row r="701" spans="3:3">
      <c r="C701" t="s">
        <v>474</v>
      </c>
    </row>
    <row r="702" spans="3:3">
      <c r="C702" t="s">
        <v>475</v>
      </c>
    </row>
    <row r="703" spans="3:3">
      <c r="C703" t="s">
        <v>476</v>
      </c>
    </row>
    <row r="704" spans="3:3">
      <c r="C704" t="s">
        <v>477</v>
      </c>
    </row>
    <row r="705" spans="3:3">
      <c r="C705" t="s">
        <v>478</v>
      </c>
    </row>
    <row r="706" spans="3:3">
      <c r="C706" t="s">
        <v>479</v>
      </c>
    </row>
    <row r="707" spans="3:3">
      <c r="C707" t="s">
        <v>480</v>
      </c>
    </row>
    <row r="708" spans="3:3">
      <c r="C708" t="s">
        <v>481</v>
      </c>
    </row>
    <row r="709" spans="3:3">
      <c r="C709" t="s">
        <v>482</v>
      </c>
    </row>
    <row r="710" spans="3:3">
      <c r="C710" t="s">
        <v>483</v>
      </c>
    </row>
    <row r="711" spans="3:3">
      <c r="C711" t="s">
        <v>484</v>
      </c>
    </row>
    <row r="712" spans="3:3">
      <c r="C712" t="s">
        <v>485</v>
      </c>
    </row>
    <row r="713" spans="3:3">
      <c r="C713" t="s">
        <v>486</v>
      </c>
    </row>
    <row r="714" spans="3:3">
      <c r="C714" t="s">
        <v>487</v>
      </c>
    </row>
    <row r="715" spans="3:3">
      <c r="C715" t="s">
        <v>488</v>
      </c>
    </row>
    <row r="716" spans="3:3">
      <c r="C716" t="s">
        <v>489</v>
      </c>
    </row>
    <row r="717" spans="3:3">
      <c r="C717" t="s">
        <v>490</v>
      </c>
    </row>
    <row r="718" spans="3:3">
      <c r="C718" t="s">
        <v>491</v>
      </c>
    </row>
    <row r="719" spans="3:3">
      <c r="C719" t="s">
        <v>492</v>
      </c>
    </row>
    <row r="720" spans="3:3">
      <c r="C720" t="s">
        <v>493</v>
      </c>
    </row>
    <row r="721" spans="3:3">
      <c r="C721" t="s">
        <v>494</v>
      </c>
    </row>
    <row r="722" spans="3:3">
      <c r="C722" t="s">
        <v>495</v>
      </c>
    </row>
    <row r="723" spans="3:3">
      <c r="C723" t="s">
        <v>496</v>
      </c>
    </row>
    <row r="724" spans="3:3">
      <c r="C724" t="s">
        <v>497</v>
      </c>
    </row>
    <row r="725" spans="3:3">
      <c r="C725" t="s">
        <v>498</v>
      </c>
    </row>
    <row r="726" spans="3:3">
      <c r="C726" t="s">
        <v>499</v>
      </c>
    </row>
    <row r="727" spans="3:3">
      <c r="C727" t="s">
        <v>500</v>
      </c>
    </row>
    <row r="728" spans="3:3">
      <c r="C728" t="s">
        <v>501</v>
      </c>
    </row>
    <row r="729" spans="3:3">
      <c r="C729" t="s">
        <v>502</v>
      </c>
    </row>
    <row r="730" spans="3:3">
      <c r="C730" t="s">
        <v>503</v>
      </c>
    </row>
    <row r="731" spans="3:3">
      <c r="C731" t="s">
        <v>504</v>
      </c>
    </row>
    <row r="732" spans="3:3">
      <c r="C732" t="s">
        <v>505</v>
      </c>
    </row>
    <row r="733" spans="3:3">
      <c r="C733" t="s">
        <v>506</v>
      </c>
    </row>
    <row r="734" spans="3:3">
      <c r="C734" t="s">
        <v>507</v>
      </c>
    </row>
    <row r="735" spans="3:3">
      <c r="C735" t="s">
        <v>508</v>
      </c>
    </row>
    <row r="736" spans="3:3">
      <c r="C736" t="s">
        <v>509</v>
      </c>
    </row>
    <row r="737" spans="3:3">
      <c r="C737" t="s">
        <v>510</v>
      </c>
    </row>
    <row r="738" spans="3:3">
      <c r="C738" t="s">
        <v>511</v>
      </c>
    </row>
    <row r="739" spans="3:3">
      <c r="C739" t="s">
        <v>512</v>
      </c>
    </row>
    <row r="740" spans="3:3">
      <c r="C740" t="s">
        <v>513</v>
      </c>
    </row>
    <row r="741" spans="3:3">
      <c r="C741" t="s">
        <v>514</v>
      </c>
    </row>
    <row r="742" spans="3:3">
      <c r="C742" t="s">
        <v>290</v>
      </c>
    </row>
    <row r="743" spans="3:3">
      <c r="C743" t="s">
        <v>291</v>
      </c>
    </row>
    <row r="744" spans="3:3">
      <c r="C744" t="s">
        <v>515</v>
      </c>
    </row>
    <row r="745" spans="3:3">
      <c r="C745" t="s">
        <v>516</v>
      </c>
    </row>
    <row r="746" spans="3:3">
      <c r="C746" t="s">
        <v>517</v>
      </c>
    </row>
    <row r="747" spans="3:3">
      <c r="C747" t="s">
        <v>518</v>
      </c>
    </row>
    <row r="748" spans="3:3">
      <c r="C748" t="s">
        <v>519</v>
      </c>
    </row>
    <row r="749" spans="3:3">
      <c r="C749" t="s">
        <v>520</v>
      </c>
    </row>
    <row r="750" spans="3:3">
      <c r="C750" t="s">
        <v>521</v>
      </c>
    </row>
    <row r="751" spans="3:3">
      <c r="C751" t="s">
        <v>522</v>
      </c>
    </row>
    <row r="752" spans="3:3">
      <c r="C752" t="s">
        <v>523</v>
      </c>
    </row>
    <row r="753" spans="3:3">
      <c r="C753" t="s">
        <v>524</v>
      </c>
    </row>
    <row r="754" spans="3:3">
      <c r="C754" t="s">
        <v>525</v>
      </c>
    </row>
    <row r="755" spans="3:3">
      <c r="C755" t="s">
        <v>526</v>
      </c>
    </row>
    <row r="756" spans="3:3">
      <c r="C756" t="s">
        <v>527</v>
      </c>
    </row>
    <row r="757" spans="3:3">
      <c r="C757" t="s">
        <v>528</v>
      </c>
    </row>
    <row r="758" spans="3:3">
      <c r="C758" t="s">
        <v>529</v>
      </c>
    </row>
    <row r="759" spans="3:3">
      <c r="C759" t="s">
        <v>530</v>
      </c>
    </row>
    <row r="760" spans="3:3">
      <c r="C760" t="s">
        <v>531</v>
      </c>
    </row>
    <row r="761" spans="3:3">
      <c r="C761" t="s">
        <v>532</v>
      </c>
    </row>
    <row r="762" spans="3:3">
      <c r="C762" t="s">
        <v>533</v>
      </c>
    </row>
    <row r="763" spans="3:3">
      <c r="C763" t="s">
        <v>534</v>
      </c>
    </row>
    <row r="764" spans="3:3">
      <c r="C764" t="s">
        <v>535</v>
      </c>
    </row>
    <row r="765" spans="3:3">
      <c r="C765" t="s">
        <v>536</v>
      </c>
    </row>
    <row r="766" spans="3:3">
      <c r="C766" t="s">
        <v>537</v>
      </c>
    </row>
    <row r="767" spans="3:3">
      <c r="C767" t="s">
        <v>538</v>
      </c>
    </row>
    <row r="768" spans="3:3">
      <c r="C768" t="s">
        <v>539</v>
      </c>
    </row>
    <row r="769" spans="3:3">
      <c r="C769" t="s">
        <v>540</v>
      </c>
    </row>
    <row r="770" spans="3:3">
      <c r="C770" t="s">
        <v>541</v>
      </c>
    </row>
    <row r="771" spans="3:3">
      <c r="C771" t="s">
        <v>542</v>
      </c>
    </row>
    <row r="772" spans="3:3">
      <c r="C772" t="s">
        <v>543</v>
      </c>
    </row>
    <row r="773" spans="3:3">
      <c r="C773" t="s">
        <v>544</v>
      </c>
    </row>
    <row r="774" spans="3:3">
      <c r="C774" t="s">
        <v>545</v>
      </c>
    </row>
    <row r="775" spans="3:3">
      <c r="C775" t="s">
        <v>546</v>
      </c>
    </row>
    <row r="776" spans="3:3">
      <c r="C776" t="s">
        <v>547</v>
      </c>
    </row>
    <row r="777" spans="3:3">
      <c r="C777" t="s">
        <v>548</v>
      </c>
    </row>
    <row r="778" spans="3:3">
      <c r="C778" t="s">
        <v>549</v>
      </c>
    </row>
    <row r="779" spans="3:3">
      <c r="C779" t="s">
        <v>550</v>
      </c>
    </row>
    <row r="780" spans="3:3">
      <c r="C780" t="s">
        <v>551</v>
      </c>
    </row>
    <row r="781" spans="3:3">
      <c r="C781">
        <v>0</v>
      </c>
    </row>
    <row r="782" spans="3:3">
      <c r="C782" t="s">
        <v>552</v>
      </c>
    </row>
    <row r="783" spans="3:3">
      <c r="C783" t="s">
        <v>553</v>
      </c>
    </row>
    <row r="784" spans="3:3">
      <c r="C784" t="s">
        <v>554</v>
      </c>
    </row>
    <row r="785" spans="3:3">
      <c r="C785" t="s">
        <v>555</v>
      </c>
    </row>
    <row r="786" spans="3:3">
      <c r="C786" t="s">
        <v>556</v>
      </c>
    </row>
    <row r="787" spans="3:3">
      <c r="C787" t="s">
        <v>557</v>
      </c>
    </row>
    <row r="788" spans="3:3">
      <c r="C788" t="s">
        <v>558</v>
      </c>
    </row>
    <row r="789" spans="3:3">
      <c r="C789" t="s">
        <v>559</v>
      </c>
    </row>
    <row r="790" spans="3:3">
      <c r="C790" t="s">
        <v>560</v>
      </c>
    </row>
    <row r="791" spans="3:3">
      <c r="C791" t="s">
        <v>561</v>
      </c>
    </row>
    <row r="792" spans="3:3">
      <c r="C792" t="s">
        <v>562</v>
      </c>
    </row>
    <row r="793" spans="3:3">
      <c r="C793" t="s">
        <v>563</v>
      </c>
    </row>
    <row r="794" spans="3:3">
      <c r="C794" t="s">
        <v>564</v>
      </c>
    </row>
    <row r="795" spans="3:3">
      <c r="C795" t="s">
        <v>565</v>
      </c>
    </row>
    <row r="796" spans="3:3">
      <c r="C796" t="s">
        <v>566</v>
      </c>
    </row>
    <row r="797" spans="3:3">
      <c r="C797" t="s">
        <v>567</v>
      </c>
    </row>
    <row r="798" spans="3:3">
      <c r="C798" t="s">
        <v>568</v>
      </c>
    </row>
    <row r="799" spans="3:3">
      <c r="C799" t="s">
        <v>569</v>
      </c>
    </row>
    <row r="800" spans="3:3">
      <c r="C800" t="s">
        <v>570</v>
      </c>
    </row>
    <row r="801" spans="3:3">
      <c r="C801" t="s">
        <v>102</v>
      </c>
    </row>
    <row r="802" spans="3:3">
      <c r="C802" t="s">
        <v>103</v>
      </c>
    </row>
    <row r="803" spans="3:3">
      <c r="C803" t="s">
        <v>104</v>
      </c>
    </row>
    <row r="804" spans="3:3">
      <c r="C804" t="s">
        <v>105</v>
      </c>
    </row>
    <row r="805" spans="3:3">
      <c r="C805" t="s">
        <v>571</v>
      </c>
    </row>
    <row r="806" spans="3:3">
      <c r="C806" t="s">
        <v>102</v>
      </c>
    </row>
    <row r="807" spans="3:3">
      <c r="C807" t="s">
        <v>103</v>
      </c>
    </row>
    <row r="808" spans="3:3">
      <c r="C808" t="s">
        <v>104</v>
      </c>
    </row>
    <row r="809" spans="3:3">
      <c r="C809" t="s">
        <v>572</v>
      </c>
    </row>
    <row r="810" spans="3:3">
      <c r="C810" t="s">
        <v>573</v>
      </c>
    </row>
    <row r="811" spans="3:3">
      <c r="C811" t="s">
        <v>574</v>
      </c>
    </row>
    <row r="812" spans="3:3">
      <c r="C812" t="s">
        <v>575</v>
      </c>
    </row>
    <row r="813" spans="3:3">
      <c r="C813" t="s">
        <v>576</v>
      </c>
    </row>
    <row r="814" spans="3:3">
      <c r="C814" t="s">
        <v>577</v>
      </c>
    </row>
    <row r="815" spans="3:3">
      <c r="C815" t="s">
        <v>578</v>
      </c>
    </row>
    <row r="816" spans="3:3">
      <c r="C816" t="s">
        <v>579</v>
      </c>
    </row>
    <row r="817" spans="3:3">
      <c r="C817" t="s">
        <v>580</v>
      </c>
    </row>
    <row r="818" spans="3:3">
      <c r="C818" t="s">
        <v>581</v>
      </c>
    </row>
    <row r="819" spans="3:3">
      <c r="C819" t="s">
        <v>582</v>
      </c>
    </row>
    <row r="820" spans="3:3">
      <c r="C820" t="s">
        <v>583</v>
      </c>
    </row>
    <row r="821" spans="3:3">
      <c r="C821" t="s">
        <v>584</v>
      </c>
    </row>
    <row r="822" spans="3:3">
      <c r="C822" t="s">
        <v>585</v>
      </c>
    </row>
    <row r="823" spans="3:3">
      <c r="C823" t="s">
        <v>586</v>
      </c>
    </row>
    <row r="824" spans="3:3">
      <c r="C824" t="s">
        <v>587</v>
      </c>
    </row>
    <row r="825" spans="3:3">
      <c r="C825" t="s">
        <v>588</v>
      </c>
    </row>
    <row r="826" spans="3:3">
      <c r="C826" t="s">
        <v>589</v>
      </c>
    </row>
    <row r="827" spans="3:3">
      <c r="C827" t="s">
        <v>590</v>
      </c>
    </row>
    <row r="828" spans="3:3">
      <c r="C828" t="s">
        <v>591</v>
      </c>
    </row>
    <row r="829" spans="3:3">
      <c r="C829" t="s">
        <v>592</v>
      </c>
    </row>
    <row r="830" spans="3:3">
      <c r="C830" t="s">
        <v>593</v>
      </c>
    </row>
    <row r="831" spans="3:3">
      <c r="C831" t="s">
        <v>43</v>
      </c>
    </row>
    <row r="832" spans="3:3">
      <c r="C832" t="s">
        <v>44</v>
      </c>
    </row>
    <row r="833" spans="3:3">
      <c r="C833" t="s">
        <v>594</v>
      </c>
    </row>
    <row r="834" spans="3:3">
      <c r="C834" t="s">
        <v>595</v>
      </c>
    </row>
    <row r="835" spans="3:3">
      <c r="C835" t="s">
        <v>596</v>
      </c>
    </row>
    <row r="836" spans="3:3">
      <c r="C836" t="s">
        <v>597</v>
      </c>
    </row>
    <row r="837" spans="3:3">
      <c r="C837" t="s">
        <v>598</v>
      </c>
    </row>
    <row r="838" spans="3:3">
      <c r="C838" t="s">
        <v>599</v>
      </c>
    </row>
    <row r="839" spans="3:3">
      <c r="C839" t="s">
        <v>600</v>
      </c>
    </row>
    <row r="840" spans="3:3">
      <c r="C840" t="s">
        <v>601</v>
      </c>
    </row>
    <row r="841" spans="3:3">
      <c r="C841" t="s">
        <v>602</v>
      </c>
    </row>
    <row r="842" spans="3:3">
      <c r="C842" t="s">
        <v>603</v>
      </c>
    </row>
    <row r="843" spans="3:3">
      <c r="C843" t="s">
        <v>604</v>
      </c>
    </row>
    <row r="844" spans="3:3">
      <c r="C844" t="s">
        <v>605</v>
      </c>
    </row>
    <row r="845" spans="3:3">
      <c r="C845" t="s">
        <v>606</v>
      </c>
    </row>
    <row r="846" spans="3:3">
      <c r="C846" t="s">
        <v>607</v>
      </c>
    </row>
    <row r="847" spans="3:3">
      <c r="C847" t="s">
        <v>608</v>
      </c>
    </row>
    <row r="848" spans="3:3">
      <c r="C848" t="s">
        <v>609</v>
      </c>
    </row>
    <row r="849" spans="3:3">
      <c r="C849" t="s">
        <v>610</v>
      </c>
    </row>
    <row r="850" spans="3:3">
      <c r="C850" t="s">
        <v>611</v>
      </c>
    </row>
    <row r="851" spans="3:3">
      <c r="C851" t="s">
        <v>612</v>
      </c>
    </row>
    <row r="852" spans="3:3">
      <c r="C852" t="s">
        <v>613</v>
      </c>
    </row>
    <row r="853" spans="3:3">
      <c r="C853" t="s">
        <v>614</v>
      </c>
    </row>
    <row r="854" spans="3:3">
      <c r="C854" t="s">
        <v>615</v>
      </c>
    </row>
    <row r="855" spans="3:3">
      <c r="C855" t="s">
        <v>616</v>
      </c>
    </row>
    <row r="856" spans="3:3">
      <c r="C856" t="s">
        <v>617</v>
      </c>
    </row>
    <row r="857" spans="3:3">
      <c r="C857" t="s">
        <v>618</v>
      </c>
    </row>
    <row r="858" spans="3:3">
      <c r="C858" t="s">
        <v>290</v>
      </c>
    </row>
    <row r="859" spans="3:3">
      <c r="C859" t="s">
        <v>291</v>
      </c>
    </row>
    <row r="860" spans="3:3">
      <c r="C860" t="s">
        <v>292</v>
      </c>
    </row>
    <row r="861" spans="3:3">
      <c r="C861" t="s">
        <v>619</v>
      </c>
    </row>
    <row r="862" spans="3:3">
      <c r="C862" t="s">
        <v>620</v>
      </c>
    </row>
    <row r="863" spans="3:3">
      <c r="C863" t="s">
        <v>451</v>
      </c>
    </row>
    <row r="864" spans="3:3">
      <c r="C864" t="s">
        <v>621</v>
      </c>
    </row>
    <row r="865" spans="3:3">
      <c r="C865" t="s">
        <v>622</v>
      </c>
    </row>
    <row r="866" spans="3:3">
      <c r="C866" t="s">
        <v>623</v>
      </c>
    </row>
    <row r="867" spans="3:3">
      <c r="C867" t="s">
        <v>624</v>
      </c>
    </row>
    <row r="868" spans="3:3">
      <c r="C868" t="s">
        <v>625</v>
      </c>
    </row>
    <row r="869" spans="3:3">
      <c r="C869" t="s">
        <v>48</v>
      </c>
    </row>
    <row r="870" spans="3:3">
      <c r="C870" t="s">
        <v>254</v>
      </c>
    </row>
    <row r="871" spans="3:3">
      <c r="C871" t="s">
        <v>49</v>
      </c>
    </row>
    <row r="872" spans="3:3">
      <c r="C872" t="s">
        <v>50</v>
      </c>
    </row>
    <row r="873" spans="3:3">
      <c r="C873" t="s">
        <v>626</v>
      </c>
    </row>
    <row r="874" spans="3:3">
      <c r="C874" t="s">
        <v>627</v>
      </c>
    </row>
    <row r="875" spans="3:3">
      <c r="C875" t="s">
        <v>628</v>
      </c>
    </row>
    <row r="876" spans="3:3">
      <c r="C876" t="s">
        <v>629</v>
      </c>
    </row>
    <row r="877" spans="3:3">
      <c r="C877" t="s">
        <v>630</v>
      </c>
    </row>
    <row r="878" spans="3:3">
      <c r="C878" t="s">
        <v>631</v>
      </c>
    </row>
    <row r="879" spans="3:3">
      <c r="C879" t="s">
        <v>374</v>
      </c>
    </row>
    <row r="880" spans="3:3">
      <c r="C880" t="s">
        <v>375</v>
      </c>
    </row>
    <row r="881" spans="3:3">
      <c r="C881" t="s">
        <v>376</v>
      </c>
    </row>
    <row r="882" spans="3:3">
      <c r="C882" t="s">
        <v>632</v>
      </c>
    </row>
    <row r="883" spans="3:3">
      <c r="C883" t="s">
        <v>633</v>
      </c>
    </row>
    <row r="884" spans="3:3">
      <c r="C884" t="s">
        <v>374</v>
      </c>
    </row>
    <row r="885" spans="3:3">
      <c r="C885" t="s">
        <v>375</v>
      </c>
    </row>
    <row r="886" spans="3:3">
      <c r="C886" t="s">
        <v>376</v>
      </c>
    </row>
    <row r="887" spans="3:3">
      <c r="C887" t="s">
        <v>634</v>
      </c>
    </row>
    <row r="888" spans="3:3">
      <c r="C888" t="s">
        <v>635</v>
      </c>
    </row>
    <row r="889" spans="3:3">
      <c r="C889" t="s">
        <v>636</v>
      </c>
    </row>
    <row r="890" spans="3:3">
      <c r="C890" t="s">
        <v>637</v>
      </c>
    </row>
    <row r="891" spans="3:3">
      <c r="C891" t="s">
        <v>290</v>
      </c>
    </row>
    <row r="892" spans="3:3">
      <c r="C892" t="s">
        <v>291</v>
      </c>
    </row>
    <row r="893" spans="3:3">
      <c r="C893" t="s">
        <v>638</v>
      </c>
    </row>
    <row r="894" spans="3:3">
      <c r="C894" t="s">
        <v>639</v>
      </c>
    </row>
    <row r="895" spans="3:3">
      <c r="C895" t="s">
        <v>640</v>
      </c>
    </row>
    <row r="896" spans="3:3">
      <c r="C896" t="s">
        <v>641</v>
      </c>
    </row>
    <row r="897" spans="3:3">
      <c r="C897" t="s">
        <v>642</v>
      </c>
    </row>
    <row r="898" spans="3:3">
      <c r="C898" t="s">
        <v>643</v>
      </c>
    </row>
    <row r="899" spans="3:3">
      <c r="C899" t="s">
        <v>644</v>
      </c>
    </row>
    <row r="900" spans="3:3">
      <c r="C900" t="s">
        <v>645</v>
      </c>
    </row>
    <row r="901" spans="3:3">
      <c r="C901" t="s">
        <v>646</v>
      </c>
    </row>
    <row r="902" spans="3:3">
      <c r="C902" t="s">
        <v>647</v>
      </c>
    </row>
    <row r="903" spans="3:3">
      <c r="C903" t="s">
        <v>648</v>
      </c>
    </row>
    <row r="904" spans="3:3">
      <c r="C904" t="s">
        <v>649</v>
      </c>
    </row>
    <row r="905" spans="3:3">
      <c r="C905" t="s">
        <v>650</v>
      </c>
    </row>
    <row r="906" spans="3:3">
      <c r="C906" t="s">
        <v>651</v>
      </c>
    </row>
    <row r="907" spans="3:3">
      <c r="C907" t="s">
        <v>170</v>
      </c>
    </row>
    <row r="908" spans="3:3">
      <c r="C908" t="s">
        <v>393</v>
      </c>
    </row>
    <row r="909" spans="3:3">
      <c r="C909" t="s">
        <v>394</v>
      </c>
    </row>
    <row r="910" spans="3:3">
      <c r="C910" t="s">
        <v>172</v>
      </c>
    </row>
    <row r="911" spans="3:3">
      <c r="C911" t="s">
        <v>652</v>
      </c>
    </row>
    <row r="912" spans="3:3">
      <c r="C912" t="s">
        <v>653</v>
      </c>
    </row>
    <row r="913" spans="3:3">
      <c r="C913" t="s">
        <v>654</v>
      </c>
    </row>
    <row r="914" spans="3:3">
      <c r="C914" t="s">
        <v>655</v>
      </c>
    </row>
    <row r="915" spans="3:3">
      <c r="C915" t="s">
        <v>656</v>
      </c>
    </row>
    <row r="916" spans="3:3">
      <c r="C916" t="s">
        <v>657</v>
      </c>
    </row>
    <row r="917" spans="3:3">
      <c r="C917" t="s">
        <v>658</v>
      </c>
    </row>
    <row r="918" spans="3:3">
      <c r="C918" t="s">
        <v>580</v>
      </c>
    </row>
    <row r="919" spans="3:3">
      <c r="C919" t="s">
        <v>581</v>
      </c>
    </row>
    <row r="920" spans="3:3">
      <c r="C920" t="s">
        <v>587</v>
      </c>
    </row>
    <row r="921" spans="3:3">
      <c r="C921" t="s">
        <v>588</v>
      </c>
    </row>
    <row r="922" spans="3:3">
      <c r="C922" t="s">
        <v>589</v>
      </c>
    </row>
    <row r="923" spans="3:3">
      <c r="C923" t="s">
        <v>583</v>
      </c>
    </row>
    <row r="924" spans="3:3">
      <c r="C924" t="s">
        <v>659</v>
      </c>
    </row>
    <row r="925" spans="3:3">
      <c r="C925" t="s">
        <v>660</v>
      </c>
    </row>
    <row r="926" spans="3:3">
      <c r="C926" t="s">
        <v>661</v>
      </c>
    </row>
    <row r="927" spans="3:3">
      <c r="C927" t="s">
        <v>662</v>
      </c>
    </row>
    <row r="928" spans="3:3">
      <c r="C928" t="s">
        <v>663</v>
      </c>
    </row>
    <row r="929" spans="3:3">
      <c r="C929" t="s">
        <v>495</v>
      </c>
    </row>
    <row r="930" spans="3:3">
      <c r="C930" t="s">
        <v>664</v>
      </c>
    </row>
    <row r="931" spans="3:3">
      <c r="C931" t="s">
        <v>665</v>
      </c>
    </row>
    <row r="932" spans="3:3">
      <c r="C932" t="s">
        <v>666</v>
      </c>
    </row>
    <row r="933" spans="3:3">
      <c r="C933" t="s">
        <v>667</v>
      </c>
    </row>
    <row r="934" spans="3:3">
      <c r="C934" t="s">
        <v>668</v>
      </c>
    </row>
    <row r="935" spans="3:3">
      <c r="C935" t="s">
        <v>669</v>
      </c>
    </row>
    <row r="936" spans="3:3">
      <c r="C936" t="s">
        <v>670</v>
      </c>
    </row>
    <row r="937" spans="3:3">
      <c r="C937" t="s">
        <v>671</v>
      </c>
    </row>
    <row r="938" spans="3:3">
      <c r="C938" t="s">
        <v>672</v>
      </c>
    </row>
    <row r="939" spans="3:3">
      <c r="C939" t="s">
        <v>673</v>
      </c>
    </row>
    <row r="940" spans="3:3">
      <c r="C940" t="s">
        <v>674</v>
      </c>
    </row>
    <row r="941" spans="3:3">
      <c r="C941" t="s">
        <v>675</v>
      </c>
    </row>
    <row r="942" spans="3:3">
      <c r="C942" t="s">
        <v>676</v>
      </c>
    </row>
    <row r="943" spans="3:3">
      <c r="C943" t="s">
        <v>677</v>
      </c>
    </row>
    <row r="944" spans="3:3">
      <c r="C944" t="s">
        <v>678</v>
      </c>
    </row>
    <row r="945" spans="3:3">
      <c r="C945" t="s">
        <v>679</v>
      </c>
    </row>
    <row r="946" spans="3:3">
      <c r="C946" t="s">
        <v>680</v>
      </c>
    </row>
    <row r="947" spans="3:3">
      <c r="C947" t="s">
        <v>681</v>
      </c>
    </row>
    <row r="948" spans="3:3">
      <c r="C948" t="s">
        <v>486</v>
      </c>
    </row>
    <row r="949" spans="3:3">
      <c r="C949" t="s">
        <v>682</v>
      </c>
    </row>
    <row r="950" spans="3:3">
      <c r="C950" t="s">
        <v>683</v>
      </c>
    </row>
    <row r="951" spans="3:3">
      <c r="C951" t="s">
        <v>684</v>
      </c>
    </row>
    <row r="952" spans="3:3">
      <c r="C952" t="s">
        <v>685</v>
      </c>
    </row>
    <row r="953" spans="3:3">
      <c r="C953" t="s">
        <v>686</v>
      </c>
    </row>
    <row r="954" spans="3:3">
      <c r="C954" t="s">
        <v>687</v>
      </c>
    </row>
    <row r="955" spans="3:3">
      <c r="C955" t="s">
        <v>688</v>
      </c>
    </row>
    <row r="956" spans="3:3">
      <c r="C956" t="s">
        <v>689</v>
      </c>
    </row>
    <row r="957" spans="3:3">
      <c r="C957" t="s">
        <v>690</v>
      </c>
    </row>
    <row r="958" spans="3:3">
      <c r="C958" t="s">
        <v>691</v>
      </c>
    </row>
    <row r="959" spans="3:3">
      <c r="C959" t="s">
        <v>692</v>
      </c>
    </row>
    <row r="960" spans="3:3">
      <c r="C960" t="s">
        <v>693</v>
      </c>
    </row>
    <row r="961" spans="3:3">
      <c r="C961" t="s">
        <v>694</v>
      </c>
    </row>
    <row r="962" spans="3:3">
      <c r="C962" t="s">
        <v>695</v>
      </c>
    </row>
    <row r="963" spans="3:3">
      <c r="C963" t="s">
        <v>696</v>
      </c>
    </row>
    <row r="964" spans="3:3">
      <c r="C964" t="s">
        <v>697</v>
      </c>
    </row>
    <row r="965" spans="3:3">
      <c r="C965" t="s">
        <v>698</v>
      </c>
    </row>
    <row r="966" spans="3:3">
      <c r="C966" t="s">
        <v>699</v>
      </c>
    </row>
    <row r="967" spans="3:3">
      <c r="C967" t="s">
        <v>700</v>
      </c>
    </row>
    <row r="968" spans="3:3">
      <c r="C968" t="s">
        <v>701</v>
      </c>
    </row>
    <row r="969" spans="3:3">
      <c r="C969" t="s">
        <v>702</v>
      </c>
    </row>
    <row r="970" spans="3:3">
      <c r="C970" t="s">
        <v>703</v>
      </c>
    </row>
    <row r="971" spans="3:3">
      <c r="C971" t="s">
        <v>704</v>
      </c>
    </row>
    <row r="972" spans="3:3">
      <c r="C972" t="s">
        <v>705</v>
      </c>
    </row>
    <row r="973" spans="3:3">
      <c r="C973" t="s">
        <v>706</v>
      </c>
    </row>
    <row r="974" spans="3:3">
      <c r="C974" t="s">
        <v>707</v>
      </c>
    </row>
    <row r="975" spans="3:3">
      <c r="C975" t="s">
        <v>708</v>
      </c>
    </row>
    <row r="976" spans="3:3">
      <c r="C976" t="s">
        <v>709</v>
      </c>
    </row>
    <row r="977" spans="3:3">
      <c r="C977" t="s">
        <v>710</v>
      </c>
    </row>
    <row r="978" spans="3:3">
      <c r="C978" t="s">
        <v>711</v>
      </c>
    </row>
    <row r="979" spans="3:3">
      <c r="C979" t="s">
        <v>712</v>
      </c>
    </row>
    <row r="980" spans="3:3">
      <c r="C980" t="s">
        <v>713</v>
      </c>
    </row>
    <row r="981" spans="3:3">
      <c r="C981" t="s">
        <v>481</v>
      </c>
    </row>
    <row r="982" spans="3:3">
      <c r="C982" t="s">
        <v>485</v>
      </c>
    </row>
    <row r="983" spans="3:3">
      <c r="C983" t="s">
        <v>458</v>
      </c>
    </row>
    <row r="984" spans="3:3">
      <c r="C984" t="s">
        <v>714</v>
      </c>
    </row>
    <row r="985" spans="3:3">
      <c r="C985" t="s">
        <v>715</v>
      </c>
    </row>
    <row r="986" spans="3:3">
      <c r="C986" t="s">
        <v>716</v>
      </c>
    </row>
    <row r="987" spans="3:3">
      <c r="C987" t="s">
        <v>717</v>
      </c>
    </row>
    <row r="988" spans="3:3">
      <c r="C988" t="s">
        <v>718</v>
      </c>
    </row>
    <row r="989" spans="3:3">
      <c r="C989" t="s">
        <v>719</v>
      </c>
    </row>
    <row r="990" spans="3:3">
      <c r="C990" t="s">
        <v>720</v>
      </c>
    </row>
    <row r="991" spans="3:3">
      <c r="C991" t="s">
        <v>721</v>
      </c>
    </row>
    <row r="992" spans="3:3">
      <c r="C992" t="s">
        <v>722</v>
      </c>
    </row>
    <row r="993" spans="3:3">
      <c r="C993" t="s">
        <v>723</v>
      </c>
    </row>
    <row r="994" spans="3:3">
      <c r="C994" t="s">
        <v>724</v>
      </c>
    </row>
    <row r="995" spans="3:3">
      <c r="C995" t="s">
        <v>725</v>
      </c>
    </row>
    <row r="996" spans="3:3">
      <c r="C996" t="s">
        <v>726</v>
      </c>
    </row>
    <row r="997" spans="3:3">
      <c r="C997" t="s">
        <v>727</v>
      </c>
    </row>
    <row r="998" spans="3:3">
      <c r="C998" t="s">
        <v>728</v>
      </c>
    </row>
    <row r="999" spans="3:3">
      <c r="C999" t="s">
        <v>729</v>
      </c>
    </row>
    <row r="1000" spans="3:3">
      <c r="C1000" t="s">
        <v>730</v>
      </c>
    </row>
    <row r="1001" spans="3:3">
      <c r="C1001" t="s">
        <v>731</v>
      </c>
    </row>
    <row r="1002" spans="3:3">
      <c r="C1002" t="s">
        <v>732</v>
      </c>
    </row>
    <row r="1003" spans="3:3">
      <c r="C1003" t="s">
        <v>733</v>
      </c>
    </row>
    <row r="1004" spans="3:3">
      <c r="C1004" t="s">
        <v>734</v>
      </c>
    </row>
    <row r="1005" spans="3:3">
      <c r="C1005" t="s">
        <v>735</v>
      </c>
    </row>
    <row r="1006" spans="3:3">
      <c r="C1006" t="s">
        <v>736</v>
      </c>
    </row>
    <row r="1007" spans="3:3">
      <c r="C1007" t="s">
        <v>737</v>
      </c>
    </row>
    <row r="1008" spans="3:3">
      <c r="C1008" t="s">
        <v>738</v>
      </c>
    </row>
    <row r="1009" spans="3:3">
      <c r="C1009" t="s">
        <v>739</v>
      </c>
    </row>
    <row r="1010" spans="3:3">
      <c r="C1010" t="s">
        <v>740</v>
      </c>
    </row>
    <row r="1011" spans="3:3">
      <c r="C1011" t="s">
        <v>741</v>
      </c>
    </row>
    <row r="1012" spans="3:3">
      <c r="C1012" t="s">
        <v>742</v>
      </c>
    </row>
    <row r="1013" spans="3:3">
      <c r="C1013" t="s">
        <v>743</v>
      </c>
    </row>
    <row r="1014" spans="3:3">
      <c r="C1014" t="s">
        <v>744</v>
      </c>
    </row>
    <row r="1015" spans="3:3">
      <c r="C1015" t="s">
        <v>745</v>
      </c>
    </row>
    <row r="1016" spans="3:3">
      <c r="C1016" t="s">
        <v>746</v>
      </c>
    </row>
  </sheetData>
  <dataValidations count="1">
    <dataValidation type="list" allowBlank="1" showInputMessage="1" showErrorMessage="1" sqref="J5 I5:I12">
      <formula1>$C$5:$C$1016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31"/>
  <sheetViews>
    <sheetView topLeftCell="A9" workbookViewId="0">
      <selection activeCell="F23" sqref="F23"/>
    </sheetView>
  </sheetViews>
  <sheetFormatPr defaultRowHeight="15"/>
  <sheetData>
    <row r="1" spans="1:3">
      <c r="A1" t="s">
        <v>924</v>
      </c>
    </row>
    <row r="4" spans="1:3">
      <c r="A4" t="s">
        <v>925</v>
      </c>
      <c r="B4" t="s">
        <v>926</v>
      </c>
      <c r="C4" t="s">
        <v>927</v>
      </c>
    </row>
    <row r="5" spans="1:3">
      <c r="B5" t="s">
        <v>928</v>
      </c>
      <c r="C5" t="s">
        <v>929</v>
      </c>
    </row>
    <row r="7" spans="1:3">
      <c r="B7" t="s">
        <v>944</v>
      </c>
    </row>
    <row r="8" spans="1:3">
      <c r="B8" t="s">
        <v>930</v>
      </c>
    </row>
    <row r="10" spans="1:3">
      <c r="A10">
        <v>1</v>
      </c>
      <c r="B10" t="s">
        <v>932</v>
      </c>
    </row>
    <row r="11" spans="1:3">
      <c r="A11">
        <v>2</v>
      </c>
      <c r="B11" t="s">
        <v>933</v>
      </c>
    </row>
    <row r="12" spans="1:3">
      <c r="A12">
        <v>3</v>
      </c>
      <c r="B12" t="s">
        <v>931</v>
      </c>
    </row>
    <row r="13" spans="1:3">
      <c r="A13">
        <v>4</v>
      </c>
      <c r="B13" t="s">
        <v>934</v>
      </c>
    </row>
    <row r="14" spans="1:3">
      <c r="A14">
        <v>5</v>
      </c>
      <c r="B14" t="s">
        <v>935</v>
      </c>
    </row>
    <row r="15" spans="1:3">
      <c r="A15">
        <v>6</v>
      </c>
      <c r="B15" t="s">
        <v>217</v>
      </c>
    </row>
    <row r="16" spans="1:3">
      <c r="A16">
        <v>7</v>
      </c>
      <c r="B16" t="s">
        <v>936</v>
      </c>
    </row>
    <row r="17" spans="1:2">
      <c r="A17">
        <v>8</v>
      </c>
      <c r="B17" t="s">
        <v>495</v>
      </c>
    </row>
    <row r="18" spans="1:2">
      <c r="A18">
        <v>9</v>
      </c>
      <c r="B18" t="s">
        <v>937</v>
      </c>
    </row>
    <row r="19" spans="1:2">
      <c r="A19">
        <v>10</v>
      </c>
      <c r="B19" t="s">
        <v>938</v>
      </c>
    </row>
    <row r="20" spans="1:2">
      <c r="A20">
        <v>11</v>
      </c>
      <c r="B20" t="s">
        <v>257</v>
      </c>
    </row>
    <row r="21" spans="1:2">
      <c r="A21">
        <v>12</v>
      </c>
      <c r="B21" t="s">
        <v>41</v>
      </c>
    </row>
    <row r="22" spans="1:2">
      <c r="A22">
        <v>13</v>
      </c>
      <c r="B22" t="s">
        <v>219</v>
      </c>
    </row>
    <row r="23" spans="1:2">
      <c r="A23">
        <v>14</v>
      </c>
      <c r="B23" t="s">
        <v>189</v>
      </c>
    </row>
    <row r="24" spans="1:2">
      <c r="A24">
        <v>15</v>
      </c>
      <c r="B24" t="s">
        <v>939</v>
      </c>
    </row>
    <row r="25" spans="1:2">
      <c r="A25">
        <v>16</v>
      </c>
      <c r="B25" t="s">
        <v>51</v>
      </c>
    </row>
    <row r="26" spans="1:2">
      <c r="A26">
        <v>17</v>
      </c>
      <c r="B26" t="s">
        <v>940</v>
      </c>
    </row>
    <row r="27" spans="1:2">
      <c r="A27">
        <v>18</v>
      </c>
      <c r="B27" t="s">
        <v>941</v>
      </c>
    </row>
    <row r="28" spans="1:2">
      <c r="A28">
        <v>19</v>
      </c>
      <c r="B28" t="s">
        <v>942</v>
      </c>
    </row>
    <row r="29" spans="1:2">
      <c r="A29">
        <v>20</v>
      </c>
      <c r="B29" t="s">
        <v>943</v>
      </c>
    </row>
    <row r="31" spans="1:2">
      <c r="B31"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Abstract  (2)</vt:lpstr>
      <vt:lpstr>Detail</vt:lpstr>
      <vt:lpstr>Lead</vt:lpstr>
      <vt:lpstr>data</vt:lpstr>
      <vt:lpstr>Check list</vt:lpstr>
      <vt:lpstr>Sheet3</vt:lpstr>
      <vt:lpstr>Report</vt:lpstr>
      <vt:lpstr>'Abstract  (2)'!Print_Area</vt:lpstr>
      <vt:lpstr>data!Print_Area</vt:lpstr>
      <vt:lpstr>Detail!Print_Area</vt:lpstr>
      <vt:lpstr>'Abstract  (2)'!Print_Titles</vt:lpstr>
      <vt:lpstr>Detail!Print_Titles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GOD</cp:lastModifiedBy>
  <cp:lastPrinted>2023-09-23T00:04:16Z</cp:lastPrinted>
  <dcterms:created xsi:type="dcterms:W3CDTF">2017-01-21T11:48:32Z</dcterms:created>
  <dcterms:modified xsi:type="dcterms:W3CDTF">2023-09-23T00:04:24Z</dcterms:modified>
</cp:coreProperties>
</file>