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5"/>
  </bookViews>
  <sheets>
    <sheet name="Abstract" sheetId="1" r:id="rId1"/>
    <sheet name="Data" sheetId="3" r:id="rId2"/>
    <sheet name="Detail" sheetId="4" r:id="rId3"/>
    <sheet name="Lead" sheetId="5" r:id="rId4"/>
    <sheet name="Data f" sheetId="6" r:id="rId5"/>
    <sheet name="Lead f" sheetId="7" r:id="rId6"/>
  </sheets>
  <definedNames>
    <definedName name="_xlnm.Print_Area" localSheetId="4">'Data f'!$A$1:$F$245</definedName>
    <definedName name="_xlnm.Print_Area" localSheetId="2">Detail!$A$1:$I$100</definedName>
    <definedName name="_xlnm.Print_Area" localSheetId="5">'Lead f'!$A$1:$J$47</definedName>
  </definedNames>
  <calcPr calcId="124519"/>
</workbook>
</file>

<file path=xl/calcChain.xml><?xml version="1.0" encoding="utf-8"?>
<calcChain xmlns="http://schemas.openxmlformats.org/spreadsheetml/2006/main">
  <c r="B15" i="1"/>
  <c r="B16"/>
  <c r="D14"/>
  <c r="D5"/>
  <c r="D6"/>
  <c r="D7"/>
  <c r="D8"/>
  <c r="D9"/>
  <c r="D10"/>
  <c r="D11"/>
  <c r="D12"/>
  <c r="D15"/>
  <c r="D16"/>
  <c r="D17"/>
  <c r="C17"/>
  <c r="H95" i="4"/>
  <c r="H94"/>
  <c r="H93"/>
  <c r="H92"/>
  <c r="H91"/>
  <c r="H90"/>
  <c r="H89"/>
  <c r="F17" i="1" l="1"/>
  <c r="H96" i="4"/>
  <c r="B17" i="1" s="1"/>
  <c r="A2" i="4" l="1"/>
  <c r="H86"/>
  <c r="H84"/>
  <c r="H85"/>
  <c r="H83"/>
  <c r="H80"/>
  <c r="H81" s="1"/>
  <c r="H76"/>
  <c r="H75"/>
  <c r="H74"/>
  <c r="B14" i="1"/>
  <c r="H73" i="4"/>
  <c r="H69"/>
  <c r="H70"/>
  <c r="H71"/>
  <c r="H72"/>
  <c r="H68"/>
  <c r="H61"/>
  <c r="H62"/>
  <c r="H63"/>
  <c r="H64"/>
  <c r="H65"/>
  <c r="H60"/>
  <c r="H57"/>
  <c r="H58" s="1"/>
  <c r="B12" i="1" s="1"/>
  <c r="H54" i="4"/>
  <c r="H55" s="1"/>
  <c r="B11" i="1" s="1"/>
  <c r="H51" i="4"/>
  <c r="H48"/>
  <c r="H49"/>
  <c r="H50"/>
  <c r="H47"/>
  <c r="H41"/>
  <c r="H42"/>
  <c r="H43"/>
  <c r="H44"/>
  <c r="H40"/>
  <c r="H33"/>
  <c r="H34"/>
  <c r="H35"/>
  <c r="H36"/>
  <c r="H37"/>
  <c r="H32"/>
  <c r="H25"/>
  <c r="H26"/>
  <c r="H27"/>
  <c r="H28"/>
  <c r="H29"/>
  <c r="H24"/>
  <c r="H17"/>
  <c r="H18"/>
  <c r="H19"/>
  <c r="H20"/>
  <c r="H21"/>
  <c r="H16"/>
  <c r="H13"/>
  <c r="H7"/>
  <c r="H8"/>
  <c r="H9"/>
  <c r="H10"/>
  <c r="H11"/>
  <c r="H12"/>
  <c r="H6"/>
  <c r="B5"/>
  <c r="A5"/>
  <c r="F16" i="1"/>
  <c r="F15"/>
  <c r="H22" i="4" l="1"/>
  <c r="B6" i="1" s="1"/>
  <c r="F6" s="1"/>
  <c r="H66" i="4"/>
  <c r="B13" i="1" s="1"/>
  <c r="F13" s="1"/>
  <c r="H45" i="4"/>
  <c r="B9" i="1" s="1"/>
  <c r="F9" s="1"/>
  <c r="H30" i="4"/>
  <c r="B7" i="1" s="1"/>
  <c r="F7" s="1"/>
  <c r="H52" i="4"/>
  <c r="B10" i="1" s="1"/>
  <c r="H87" i="4"/>
  <c r="F11" i="1"/>
  <c r="H14" i="4"/>
  <c r="B5" i="1" s="1"/>
  <c r="F5" s="1"/>
  <c r="H38" i="4"/>
  <c r="B8" i="1" s="1"/>
  <c r="F8" s="1"/>
  <c r="H77" i="4"/>
  <c r="F14" i="1"/>
  <c r="F12"/>
  <c r="F10"/>
  <c r="F18" l="1"/>
  <c r="F19" l="1"/>
  <c r="F20" s="1"/>
  <c r="F22" s="1"/>
  <c r="F21"/>
  <c r="F24" l="1"/>
</calcChain>
</file>

<file path=xl/sharedStrings.xml><?xml version="1.0" encoding="utf-8"?>
<sst xmlns="http://schemas.openxmlformats.org/spreadsheetml/2006/main" count="1475" uniqueCount="383">
  <si>
    <t>Si.no</t>
  </si>
  <si>
    <t xml:space="preserve">Description of work </t>
  </si>
  <si>
    <t>Qty</t>
  </si>
  <si>
    <t>Rate</t>
  </si>
  <si>
    <t>Per</t>
  </si>
  <si>
    <t>Amount</t>
  </si>
  <si>
    <t>Abstract Estimate</t>
  </si>
  <si>
    <t>Tamil Nadu Police Housing Corporation Limted</t>
  </si>
  <si>
    <t>Name of work: Additional work for Special repair works for existing District fire and Rescue service station @ Palayamkottai in Tiurnelveli District.</t>
  </si>
  <si>
    <t>======================================</t>
  </si>
  <si>
    <t>PLACE:-</t>
  </si>
  <si>
    <t xml:space="preserve"> </t>
  </si>
  <si>
    <t>Palayamkottai</t>
  </si>
  <si>
    <t>2022-2023</t>
  </si>
  <si>
    <t>-</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</si>
  <si>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</si>
  <si>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</si>
  <si>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</si>
  <si>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</si>
  <si>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</si>
  <si>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</si>
  <si>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</si>
  <si>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</si>
  <si>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</si>
  <si>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</si>
  <si>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</si>
  <si>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</si>
  <si>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</si>
  <si>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</si>
  <si>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</si>
  <si>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</si>
  <si>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</si>
  <si>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</si>
  <si>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</si>
  <si>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</si>
  <si>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CEMENT MORTAR(1:7)</t>
  </si>
  <si>
    <t>CEMENT MORTAR(1:8)</t>
  </si>
  <si>
    <t>TAMIL NADU POLICE HOUSING CORPORATION</t>
  </si>
  <si>
    <t>OPEN WIRING IN PVC PIPE</t>
  </si>
  <si>
    <t>Open wiring for 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</si>
  <si>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t>
  </si>
  <si>
    <t>Rmt</t>
  </si>
  <si>
    <t>1.5 sqmm copper PVC insulated unsheathed single core cable</t>
  </si>
  <si>
    <t xml:space="preserve"> Rmt</t>
  </si>
  <si>
    <t>PVC rigid conduit pipe 19 mm / 20mm heavy duty with ISI mark</t>
  </si>
  <si>
    <t>1 Rmt</t>
  </si>
  <si>
    <t>No</t>
  </si>
  <si>
    <t>19 mm PVC rigid bends</t>
  </si>
  <si>
    <t>Tw Plugs (p 91 p J e)</t>
  </si>
  <si>
    <t>1000 nos</t>
  </si>
  <si>
    <t>19 mm PVC rigid tees</t>
  </si>
  <si>
    <t xml:space="preserve">PVC joint box ( Part- I ,p 129  6b) </t>
  </si>
  <si>
    <t>Dozen</t>
  </si>
  <si>
    <t>Sqm</t>
  </si>
  <si>
    <t xml:space="preserve">Hylem sheet 3 mm thick with lamination </t>
  </si>
  <si>
    <t>5 amps flush type switch</t>
  </si>
  <si>
    <t>Ceiling rose</t>
  </si>
  <si>
    <t>Gross</t>
  </si>
  <si>
    <t>Brass screws 40mm p 130 L 1c</t>
  </si>
  <si>
    <t>19 mm MS clamp</t>
  </si>
  <si>
    <t>Bag</t>
  </si>
  <si>
    <t>Cement</t>
  </si>
  <si>
    <t>TW switch  box  100 x 100 x 75 mm p 130 jd</t>
  </si>
  <si>
    <t>TW junction  box  150 x 100 x 75 mm p-130 j c</t>
  </si>
  <si>
    <t>3 mm thick laminated Hylem sheet (10X0.1X0.1)</t>
  </si>
  <si>
    <t>1.5 sqmm copper PVC insulated unsheathed single core cable for continuous earth connection</t>
  </si>
  <si>
    <t>90 Rmt</t>
  </si>
  <si>
    <t>Litre</t>
  </si>
  <si>
    <t>Paint SEP p-44 it-117</t>
  </si>
  <si>
    <t>Points</t>
  </si>
  <si>
    <t>Labour charges</t>
  </si>
  <si>
    <t>LS</t>
  </si>
  <si>
    <t>Sundries 1% on materials</t>
  </si>
  <si>
    <t>Total for 10 Points</t>
  </si>
  <si>
    <t>Rate for 1 Point</t>
  </si>
  <si>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1"/>
        <color theme="1"/>
        <rFont val="Cambria"/>
        <family val="1"/>
        <scheme val="major"/>
      </rPr>
      <t xml:space="preserve">LIGHT POINT WITH CEILING ROSE </t>
    </r>
    <r>
      <rPr>
        <sz val="11"/>
        <color theme="1"/>
        <rFont val="Cambria"/>
        <family val="1"/>
        <scheme val="major"/>
      </rPr>
      <t>controlled by 5 amps flush type switch including citcuit mains, cost of all materials, specials, etc., all complete,(Open wiring)</t>
    </r>
  </si>
  <si>
    <t>Light point with bakelite batern type holder for flats/ houses(Open wiring)</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</si>
  <si>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</si>
  <si>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</si>
  <si>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</si>
  <si>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t>
  </si>
  <si>
    <t>Sundries</t>
  </si>
  <si>
    <t>Total for 10 points</t>
  </si>
  <si>
    <t>Rate for 1 points</t>
  </si>
  <si>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1"/>
        <color theme="1"/>
        <rFont val="Cambria"/>
        <family val="1"/>
        <scheme val="major"/>
      </rPr>
      <t xml:space="preserve">LIGHT POINT WITH BAKELITE BATTERN TYPE HOLDER FOR FLATS/ HOUSES  </t>
    </r>
    <r>
      <rPr>
        <sz val="11"/>
        <color theme="1"/>
        <rFont val="Cambria"/>
        <family val="1"/>
        <scheme val="major"/>
      </rPr>
      <t>controlled by 5 amps flush type switch including citcuit mains, cost of all materials, specials, etc., all complete,</t>
    </r>
  </si>
  <si>
    <t>Add cost of Bakelite battern type holders 10 Nos @ Rs 16.65 / Each p-116,  it-25</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</si>
  <si>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</si>
  <si>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</si>
  <si>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</si>
  <si>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5 A 5 pin non - inter locking switch and plug ( flush type ) part - c (I a) + part - d (I a)( Rs. 194.50/12 + 24.10) p-118 +123 part d a</t>
  </si>
  <si>
    <t>Rate for 1 point</t>
  </si>
  <si>
    <t xml:space="preserve">DATA    - 8 </t>
  </si>
  <si>
    <t>15 AMPS POWER PLUG</t>
  </si>
  <si>
    <t>Supplying and fixing of 15 Amps 3 pin flush type plug socket on suitable MS box of 16g thick concealed and covered with 3 mm thick laminated hylem sheet inclusive of all materials, etc., all complete.</t>
  </si>
  <si>
    <t>15 Amps 3 pin flush type plug socket Part-D1 b p-123</t>
  </si>
  <si>
    <t xml:space="preserve">MS box 150 x 100 x 75mm </t>
  </si>
  <si>
    <t xml:space="preserve">3 mm thick laminated hulem sheet </t>
  </si>
  <si>
    <t>Labour charges and sundries such as cement, screws etc.,</t>
  </si>
  <si>
    <t>Rate for Each</t>
  </si>
  <si>
    <r>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t>
    </r>
    <r>
      <rPr>
        <b/>
        <sz val="11"/>
        <color theme="1"/>
        <rFont val="Cambria"/>
        <family val="1"/>
        <scheme val="major"/>
      </rPr>
      <t xml:space="preserve"> 5 amps 5 pin PLUG SOCKET POINT AT SWITCH BOARD ITSELF </t>
    </r>
    <r>
      <rPr>
        <sz val="11"/>
        <color theme="1"/>
        <rFont val="Cambria"/>
        <family val="1"/>
        <scheme val="major"/>
      </rPr>
      <t>including citcuit mains, cost of all materials, specials, etc., all complete,</t>
    </r>
  </si>
  <si>
    <t>5 AMPS 5 PIN PLUG SOCKET POINT AT CONVENIENT PLACES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</si>
  <si>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</si>
  <si>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MS box  150x 100 x 75 mm</t>
  </si>
  <si>
    <t xml:space="preserve">3 mm thick laminated Hylem sheet </t>
  </si>
  <si>
    <t>5 A 5 pin non - inter locking switch and plug ( flush type )</t>
  </si>
  <si>
    <t>SQqm</t>
  </si>
  <si>
    <t>Total for 15 points</t>
  </si>
  <si>
    <t>Supply of ceiling fan 1200mm</t>
  </si>
  <si>
    <t>1200mm A.C ceiling fan (without regulator)( Part- B 1 a p-117</t>
  </si>
  <si>
    <t>Cost of electronic regulator( Part- B 1 d p-117</t>
  </si>
  <si>
    <t xml:space="preserve">Rate for each </t>
  </si>
  <si>
    <t>DATA   - 24</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</si>
  <si>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</si>
  <si>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</si>
  <si>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</si>
  <si>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</si>
  <si>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</si>
  <si>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</si>
  <si>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Supplying and fixing of 9watts Led bulb etc.,</t>
  </si>
  <si>
    <t>Vertified  tile flooring  ( Ivory)</t>
  </si>
  <si>
    <t>SQM</t>
  </si>
  <si>
    <t>C.M(1:3)</t>
  </si>
  <si>
    <t>NO</t>
  </si>
  <si>
    <t>MASON I</t>
  </si>
  <si>
    <t>MASON II</t>
  </si>
  <si>
    <t>MAZDOOR I</t>
  </si>
  <si>
    <t>MAZDOOR II</t>
  </si>
  <si>
    <t>Kg</t>
  </si>
  <si>
    <t>Grout joint filler</t>
  </si>
  <si>
    <t>TOTAL FOR 10 SQM</t>
  </si>
  <si>
    <t>RATE PER SQM</t>
  </si>
  <si>
    <t>Supplyin of Vertified  tile flooring  ( Ivory)</t>
  </si>
  <si>
    <t>COST OF stain free nano polish Vertified TILES (p51, it-156)</t>
  </si>
  <si>
    <t>Supply and  Fixing of 25 W  LED street light fitting</t>
  </si>
  <si>
    <t xml:space="preserve">Charges for fixing 25 W LED lamp street light fittings ( all types) in the existing street pole/wall with  required GI pipe 'B' class and accessories </t>
  </si>
  <si>
    <t>25 mm dia GI 'B' class pipe p-46 it-118 -v</t>
  </si>
  <si>
    <t>pair</t>
  </si>
  <si>
    <t>Back lamp with bolts &amp; nuts</t>
  </si>
  <si>
    <t>2.5 Sqmm PVC insulated unsheathed copper cable</t>
  </si>
  <si>
    <t>Labour charges for fixing the street light fitting with the required accessories in the E.B pole including connection etc., complete.</t>
  </si>
  <si>
    <t>Each</t>
  </si>
  <si>
    <t>Sundries for painting the GI pipes, MS clamps, screws, etc., complete in all respects.</t>
  </si>
  <si>
    <t>Rate for  Each</t>
  </si>
  <si>
    <t>Point</t>
  </si>
  <si>
    <t>Nos</t>
  </si>
  <si>
    <r>
      <t xml:space="preserve">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t>
    </r>
    <r>
      <rPr>
        <b/>
        <sz val="11"/>
        <color theme="1"/>
        <rFont val="Cambria"/>
        <family val="1"/>
        <scheme val="major"/>
      </rPr>
      <t xml:space="preserve">5 amps 5 pin PLUG SOCKET POINT AT CONVENIENT PLACES </t>
    </r>
    <r>
      <rPr>
        <sz val="11"/>
        <color theme="1"/>
        <rFont val="Cambria"/>
        <family val="1"/>
        <scheme val="major"/>
      </rPr>
      <t>including citcuit mains, cost of all materials, specials, etc., all complete,</t>
    </r>
  </si>
  <si>
    <t>Sub Total - I</t>
  </si>
  <si>
    <t>Provision for GST @ 18%</t>
  </si>
  <si>
    <t>Sub Total - II</t>
  </si>
  <si>
    <t>Labour welfare fund @ 1%</t>
  </si>
  <si>
    <t>Petty supervision charges @ 7.5%</t>
  </si>
  <si>
    <t>Grand Total</t>
  </si>
  <si>
    <t>Contingences @ 2.5%</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</si>
  <si>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</si>
  <si>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</si>
  <si>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</si>
  <si>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</si>
  <si>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</si>
  <si>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Total for 90 metres</t>
  </si>
  <si>
    <t>Rate for 1 Rmt</t>
  </si>
  <si>
    <t>Say Rs.</t>
  </si>
  <si>
    <t>Description of work</t>
  </si>
  <si>
    <t>Length</t>
  </si>
  <si>
    <t xml:space="preserve">Breadth </t>
  </si>
  <si>
    <t>Depth</t>
  </si>
  <si>
    <t>Unit</t>
  </si>
  <si>
    <t>Rest room - 3</t>
  </si>
  <si>
    <t>Rest room - 2</t>
  </si>
  <si>
    <t>Rest room - 1</t>
  </si>
  <si>
    <t>Controll Room</t>
  </si>
  <si>
    <t>SFO</t>
  </si>
  <si>
    <t>Garage</t>
  </si>
  <si>
    <t>Store</t>
  </si>
  <si>
    <t>Outer street light</t>
  </si>
  <si>
    <t>Total</t>
  </si>
  <si>
    <t>Say</t>
  </si>
  <si>
    <t>Controller</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</si>
  <si>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complete,(Open wiring)</t>
  </si>
  <si>
    <t xml:space="preserve">Deduct cost of switch Box 4"X4"x3" </t>
  </si>
  <si>
    <t>Deduct cost of Hylem sheet</t>
  </si>
  <si>
    <t>Add cost of TW box 12" x 8" x3" for switch and regulator 10 nos  @ Rs 69.90 / Each p-129 ,part  J a</t>
  </si>
  <si>
    <t>Hylem sheet 0.60 Sq m@ 630/Sq m p-129  ,7 a</t>
  </si>
  <si>
    <t>Add Sundries 1%</t>
  </si>
  <si>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1"/>
        <color theme="1"/>
        <rFont val="Cambria"/>
        <family val="1"/>
        <scheme val="major"/>
      </rPr>
      <t>FAN POINT FOR ADMINISTRATIVE BLOCKS AND COMMUNITY CENTRE</t>
    </r>
    <r>
      <rPr>
        <sz val="11"/>
        <color theme="1"/>
        <rFont val="Cambria"/>
        <family val="1"/>
        <scheme val="major"/>
      </rPr>
      <t xml:space="preserve"> controlled by 5 amps flush type switch including citcuit mains, cost of all materials, specials, etc., all complete,(Open wiring)</t>
    </r>
  </si>
  <si>
    <r>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t>
    </r>
    <r>
      <rPr>
        <b/>
        <sz val="11"/>
        <color theme="1"/>
        <rFont val="Cambria"/>
        <family val="1"/>
        <scheme val="major"/>
      </rPr>
      <t xml:space="preserve"> 5 pin PLUG SOCKET POINT AT CONVENIENT PLACES</t>
    </r>
    <r>
      <rPr>
        <sz val="11"/>
        <color theme="1"/>
        <rFont val="Cambria"/>
        <family val="1"/>
        <scheme val="major"/>
      </rPr>
      <t xml:space="preserve"> including citcuit mains, cost of all materials, specials, etc., all complete,</t>
    </r>
  </si>
  <si>
    <t>Detailed Estimate</t>
  </si>
  <si>
    <t>Supplyin of Vertified  tile flooring                     ( Ivory)</t>
  </si>
  <si>
    <t>SFO record room</t>
  </si>
  <si>
    <t xml:space="preserve">Controller room </t>
  </si>
  <si>
    <t xml:space="preserve">Skirting </t>
  </si>
  <si>
    <t>Door jams</t>
  </si>
  <si>
    <t xml:space="preserve">Building outer </t>
  </si>
  <si>
    <t>Rest rooms</t>
  </si>
  <si>
    <t>Controller room</t>
  </si>
  <si>
    <t>garage</t>
  </si>
  <si>
    <t>4' 18w crystal glass LED tube light</t>
  </si>
  <si>
    <t>Supply and  Fixing of  4' 18w crystal glass LED tube light ETC.,</t>
  </si>
  <si>
    <t>4' tube light fitting with \electronic ballast p-112 it-5</t>
  </si>
  <si>
    <t>Charges for fixing  (as per Data 22 )</t>
  </si>
  <si>
    <t xml:space="preserve">Contingences </t>
  </si>
  <si>
    <t>Tamil Nadu Police Housing Corparation Ltd.</t>
  </si>
  <si>
    <t>==========================================================</t>
  </si>
  <si>
    <t xml:space="preserve">  </t>
  </si>
  <si>
    <t>SL.NO</t>
  </si>
  <si>
    <t>DESCRIPTION OF MATERIALS</t>
  </si>
  <si>
    <t>UNIT</t>
  </si>
  <si>
    <t>SOURCE</t>
  </si>
  <si>
    <t xml:space="preserve">COST OF </t>
  </si>
  <si>
    <t>LEAD</t>
  </si>
  <si>
    <t>MATERIAL</t>
  </si>
  <si>
    <t>LABOUR RATE</t>
  </si>
  <si>
    <t>Lead</t>
  </si>
  <si>
    <t>CHARGE</t>
  </si>
  <si>
    <t>COST @ SITE</t>
  </si>
  <si>
    <t>1.</t>
  </si>
  <si>
    <t>ROUGH STONE sl.38  p18</t>
  </si>
  <si>
    <t>CUM.</t>
  </si>
  <si>
    <t>Thalaiyuthu</t>
  </si>
  <si>
    <t>MASON-I Brick / Stone work p10 /37</t>
  </si>
  <si>
    <t>2.</t>
  </si>
  <si>
    <t>BOND STONE sl.57 p18</t>
  </si>
  <si>
    <t>MASON-II Brick / Stone work p11/37 a</t>
  </si>
  <si>
    <t>3.</t>
  </si>
  <si>
    <t>HARD BROKEN STONE JELLY 3mm To 10mm p-18</t>
  </si>
  <si>
    <t>MAZDOOR-I p11/74</t>
  </si>
  <si>
    <t>4.</t>
  </si>
  <si>
    <t>HARD BROKEN STONE JELLY 10mm</t>
  </si>
  <si>
    <t>MAZDOOR-II p11/39B</t>
  </si>
  <si>
    <t>5.</t>
  </si>
  <si>
    <t>HARD BROKEN STONE JELLY 12mm</t>
  </si>
  <si>
    <t>PAINTER-I p10/44</t>
  </si>
  <si>
    <t>6.</t>
  </si>
  <si>
    <t>HARD BROKEN STONE JELLY 20mm</t>
  </si>
  <si>
    <t>PAINTER-II p14/44A</t>
  </si>
  <si>
    <t>7.</t>
  </si>
  <si>
    <t>HARD BROKEN STONE JELLY 40mm</t>
  </si>
  <si>
    <t>PLUMBER-I p10/47</t>
  </si>
  <si>
    <t>8.</t>
  </si>
  <si>
    <t>SAND FOR MORTAR sl.100  p20</t>
  </si>
  <si>
    <t>Seliyanallur</t>
  </si>
  <si>
    <t>PLUMBER-II p14/47A</t>
  </si>
  <si>
    <t>9.</t>
  </si>
  <si>
    <t>SAND FOR FILLING</t>
  </si>
  <si>
    <t>FITTER-I  p10/19</t>
  </si>
  <si>
    <t>10.</t>
  </si>
  <si>
    <t>Kiln Burnt Country Bricks  SIZE 22x11x7Cm p-16 it-5a</t>
  </si>
  <si>
    <t>1000nos.</t>
  </si>
  <si>
    <t>Vellakovil</t>
  </si>
  <si>
    <t>FITTER-II p11/19A</t>
  </si>
  <si>
    <t>11.</t>
  </si>
  <si>
    <t>BRICK JELLY 40mmGAUGE p-17 it-17 a</t>
  </si>
  <si>
    <t>CARPENTER-I p10/11</t>
  </si>
  <si>
    <t>12.</t>
  </si>
  <si>
    <t>BRICK JELLY 20mmGAUGE</t>
  </si>
  <si>
    <t>CARPENTER-II p12/12</t>
  </si>
  <si>
    <t>13.</t>
  </si>
  <si>
    <t>MACHINE PRESSED TILES 23x 23x 2 Cm p-17 It-20</t>
  </si>
  <si>
    <t>STONE CUTTER-I p10/56</t>
  </si>
  <si>
    <t>14.</t>
  </si>
  <si>
    <t>SLACKED SHELL LIME sl.106 p20</t>
  </si>
  <si>
    <t>STONE CUTTER-II p11/56A</t>
  </si>
  <si>
    <t>15.</t>
  </si>
  <si>
    <t>SLACKED &amp;SREENED LIME STONE sl107/67</t>
  </si>
  <si>
    <t>Thatchanallur</t>
  </si>
  <si>
    <t>FLOOR POLISHER p9/21</t>
  </si>
  <si>
    <t>16.</t>
  </si>
  <si>
    <t>C.W SCANTLING UPTO 4M LONG p-21 it-127</t>
  </si>
  <si>
    <t>Mortar mix charges manual  sl.125(Ann3 p-29)</t>
  </si>
  <si>
    <t>17.</t>
  </si>
  <si>
    <t>C.W. PLANK UPTO 40mmTHICK UPTO 30 Cm WIDTH</t>
  </si>
  <si>
    <t>Vibrat-charges(R.C.C) sl.71/2 p25</t>
  </si>
  <si>
    <t>18.</t>
  </si>
  <si>
    <t>T.W SCANTLING 2M TO 3M LONG 112/73 p-21</t>
  </si>
  <si>
    <t>Vibrat-charges(P.C.C) sl.70 /1 P 25</t>
  </si>
  <si>
    <t>19.</t>
  </si>
  <si>
    <t>T.W.SCANTLING BELOW 2M LONG 113/74 p-21</t>
  </si>
  <si>
    <t>Sand filling charges sl.46 p-23</t>
  </si>
  <si>
    <t>20.</t>
  </si>
  <si>
    <t>T.W.PLANKS 15TO30cm WIDTH &amp; 12to25mm Thick it-119 p-21</t>
  </si>
  <si>
    <t>Earth filling charges sl.47 p-23</t>
  </si>
  <si>
    <t>21.</t>
  </si>
  <si>
    <t>Country BricksKiln Burnt of SIZE 22x11x5Cm (7c)p-16</t>
  </si>
  <si>
    <t>E.W.  40/62 p-22</t>
  </si>
  <si>
    <t>22.</t>
  </si>
  <si>
    <t>MOSAIC TILES GRAY 25X25X2cm.it-30 p-17</t>
  </si>
  <si>
    <t>L.C.T.W.Door- 104/2 p-27</t>
  </si>
  <si>
    <t>23.</t>
  </si>
  <si>
    <t>CEMENT (supply at site)</t>
  </si>
  <si>
    <t>L.C.marine doors-105/3 p-27</t>
  </si>
  <si>
    <t>24.</t>
  </si>
  <si>
    <t>R.T.S. / M.S upto 16mm</t>
  </si>
  <si>
    <t>TW glazed window 109/8 p-27</t>
  </si>
  <si>
    <t>25.</t>
  </si>
  <si>
    <t>M.S./ R.T.S above 16mm</t>
  </si>
  <si>
    <t>Wrought&amp;putup 103/1 p-27</t>
  </si>
  <si>
    <t>26.</t>
  </si>
  <si>
    <t>Country BricksKiln Burnt  SIZE 22x11x5Cm</t>
  </si>
  <si>
    <t>Ventilator 107/6 p-27</t>
  </si>
  <si>
    <t>27.</t>
  </si>
  <si>
    <t>HBSJ 11.2mm IRC metal (High W ay SR16-17)</t>
  </si>
  <si>
    <t>Meter- Cupboard Weldmesh 118/23 p-28</t>
  </si>
  <si>
    <t>28.</t>
  </si>
  <si>
    <t>HBSJ 37.5mm to 26.5mm IRC metal</t>
  </si>
  <si>
    <t>E.W (SDR) 41/67 p-23</t>
  </si>
  <si>
    <t>29.</t>
  </si>
  <si>
    <t>HBSJ 63mm to 45mm IRC metal</t>
  </si>
  <si>
    <t>FITTER-II (Pipe &amp; Bar Bend) 57/20a p-11</t>
  </si>
  <si>
    <t>30.</t>
  </si>
  <si>
    <t xml:space="preserve"> Gravel p20  92/57</t>
  </si>
  <si>
    <t>Aadhhichanallur</t>
  </si>
  <si>
    <t>FITTER-I (Pipe &amp; Bar Bend) 16/20 p-9</t>
  </si>
  <si>
    <t xml:space="preserve"> Well Gravel p20  It93/57a</t>
  </si>
  <si>
    <t>E.W  loose soil p-22 SS20B/38/50</t>
  </si>
  <si>
    <t>Chamber Burnt Bricks of size 23x11.2x7Cm p16/4b</t>
  </si>
  <si>
    <t>LIFT CHARGES FOR B.W IN G.F  * it-62 p-25</t>
  </si>
  <si>
    <t>Chamber Burnt Bricks  of size 23x11.4x7.5Cmp16 /3a</t>
  </si>
  <si>
    <t>LIFT CHARGES FOR B.W IN F.F  *</t>
  </si>
  <si>
    <t>Stone dust p20 96-58a</t>
  </si>
  <si>
    <t>Cum</t>
  </si>
  <si>
    <t>LIFT CHARGES FOR B.W IN S.F  *</t>
  </si>
  <si>
    <t>6mmto 10mm HBG metal p-16 it-53+54/2</t>
  </si>
  <si>
    <t>LIFT CHARGES FOR CONCRETE IN G.F  *it-60 p-24</t>
  </si>
  <si>
    <t>Fly Ash Bricks  it-3A/8a p-16</t>
  </si>
  <si>
    <t>LIFT CHARGES FOR CONCRETE IN F.F  *</t>
  </si>
  <si>
    <t>Crushed Stone SAND FOR MORTAR sl.98/58C p20</t>
  </si>
  <si>
    <t>LIFT CHARGES FOR CONCRETE IN S.F  *</t>
  </si>
  <si>
    <t>Crushed Stone SAND FOR FILLING</t>
  </si>
  <si>
    <t>Parthipadu</t>
  </si>
  <si>
    <t>2023-2024</t>
  </si>
  <si>
    <t>Maistry</t>
  </si>
  <si>
    <t>Wiremen Grade  - I</t>
  </si>
  <si>
    <t>Wiremen Grade  - II</t>
  </si>
  <si>
    <t>Helper</t>
  </si>
  <si>
    <t>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FAN POINT controlled by 5 amps flush type switch including citcuit mains, cost of all materials, specials, etc., all complete,(Open wiring)</t>
  </si>
  <si>
    <t>Deduct cost of TW Box 10X10x7.5cm</t>
  </si>
  <si>
    <t>Add cost of TW box 12" x 8" x3" for switch and regulator 10 nos  @ Rs 69.90 / Each p-130 ,part  J a</t>
  </si>
  <si>
    <t>Hylem sheet 0.60 Sq m@ 661/Sq m p-130  ,7 a</t>
  </si>
  <si>
    <t>Vertified tile flooring IVORY</t>
  </si>
  <si>
    <t>d448</t>
  </si>
  <si>
    <t>COST OF Vertified TILES  qtn</t>
  </si>
  <si>
    <t>ROUGH STONE sl.37  p15</t>
  </si>
  <si>
    <t>MASON-I Brick / Stone work (p-10)</t>
  </si>
  <si>
    <t>BOND STONE sl.44 p16</t>
  </si>
  <si>
    <t>MASON-II Brick / Stone work (p-10)</t>
  </si>
  <si>
    <t>HARD BROKEN STONE JELLY 3mm To 10mm p-16(53-55)</t>
  </si>
  <si>
    <t>MAZDOOR-I (p-11)</t>
  </si>
  <si>
    <t>MAZDOOR-II (p-12)</t>
  </si>
  <si>
    <t>PAINTER-I (p-10)</t>
  </si>
  <si>
    <t>PAINTER-II (p-11)</t>
  </si>
  <si>
    <t>PLUMBER-I (p-10)</t>
  </si>
  <si>
    <t>PLUMBER-II (p-11)</t>
  </si>
  <si>
    <t>SAND FOR FILLING (Ann IV)</t>
  </si>
  <si>
    <t>FITTER-I (p-9)</t>
  </si>
  <si>
    <t>Kiln Burnt Country Bricks  SIZE 22x11x7Cm p-14 it-5a</t>
  </si>
  <si>
    <t>FITTER-II (p-11)</t>
  </si>
  <si>
    <t>BRICK JELLY 40mmGAUGE p-14 it-10 a</t>
  </si>
  <si>
    <t>CARPENTER-I (p-10)</t>
  </si>
  <si>
    <t>CARPENTER-II (p-11)</t>
  </si>
  <si>
    <t>MACHINE PRESSED TILES 23x 23x 2 Cm p-15 It-20</t>
  </si>
  <si>
    <t>Local</t>
  </si>
  <si>
    <t>STONE CUTTER-I (p-9)</t>
  </si>
  <si>
    <t>SLACKED SHELL LIME sl.89 p17</t>
  </si>
  <si>
    <t>STONE CUTTER-II</t>
  </si>
  <si>
    <t>FLOOR POLISHER</t>
  </si>
  <si>
    <t>local</t>
  </si>
  <si>
    <t>Mortar mix charges manual  sl.125(Ann3 N-29)</t>
  </si>
  <si>
    <t>Vibrat-charges(P.C.C) sl.71/1 p25</t>
  </si>
  <si>
    <t>Sand filling charges sl.46/84p23</t>
  </si>
  <si>
    <t>Earth filling charges sl.46/85 p23</t>
  </si>
  <si>
    <t>Country BricksKiln Burnt of SIZE 22x11x5Cm (7c)p-14</t>
  </si>
  <si>
    <t>Ventilator 113/14 p-28</t>
  </si>
  <si>
    <t>HBSJ 11.2mm IRC metal (SR 22-23,p16/48)</t>
  </si>
  <si>
    <t xml:space="preserve"> Gravel p17  75</t>
  </si>
  <si>
    <t>Adhichanallur</t>
  </si>
  <si>
    <t>FITTER-I (Pipe &amp; Bar Bend) 16/20A p-9</t>
  </si>
  <si>
    <t xml:space="preserve"> Well Gravel p17  It76</t>
  </si>
  <si>
    <t>Chamber Burnt Bricks of size 23x11.2x7Cm p14/4b</t>
  </si>
  <si>
    <t>LIFT CHARGES FOR B.W IN G.F  * it-62/1 p-25</t>
  </si>
  <si>
    <t>Chamber Burnt Bricks  of size 23x11.4x7.5Cmp14 /3a</t>
  </si>
  <si>
    <t>Stone dust p17  item no-584</t>
  </si>
  <si>
    <t>6mmto 10mm HBG metal p-19 it-83+84/2</t>
  </si>
  <si>
    <t>LIFT CHARGES FOR CONCRETE IN G.F  *it-60/1 p-24</t>
  </si>
  <si>
    <t>Fly Ash Bricks  it-3A/8a p-14</t>
  </si>
</sst>
</file>

<file path=xl/styles.xml><?xml version="1.0" encoding="utf-8"?>
<styleSheet xmlns="http://schemas.openxmlformats.org/spreadsheetml/2006/main">
  <fonts count="4">
    <font>
      <sz val="11"/>
      <color theme="1"/>
      <name val="Calibri"/>
      <family val="2"/>
      <scheme val="minor"/>
    </font>
    <font>
      <b/>
      <sz val="11"/>
      <color theme="1"/>
      <name val="Cambria"/>
      <family val="1"/>
      <scheme val="major"/>
    </font>
    <font>
      <sz val="11"/>
      <color theme="1"/>
      <name val="Cambria"/>
      <family val="1"/>
      <scheme val="major"/>
    </font>
    <font>
      <sz val="12"/>
      <color theme="1"/>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1" fillId="0" borderId="1" xfId="0" applyFont="1" applyBorder="1" applyAlignment="1">
      <alignment horizontal="center" vertical="center"/>
    </xf>
    <xf numFmtId="0" fontId="1" fillId="0" borderId="0" xfId="0" applyFont="1" applyAlignment="1">
      <alignment horizontal="center" vertical="center"/>
    </xf>
    <xf numFmtId="0" fontId="2" fillId="0" borderId="0" xfId="0" applyFont="1"/>
    <xf numFmtId="0" fontId="2" fillId="0" borderId="0" xfId="0" applyFont="1" applyAlignment="1">
      <alignment horizontal="center"/>
    </xf>
    <xf numFmtId="0" fontId="1" fillId="0" borderId="0" xfId="0" applyFont="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wrapText="1"/>
    </xf>
    <xf numFmtId="0" fontId="2" fillId="0" borderId="1" xfId="0" applyFont="1" applyBorder="1" applyAlignment="1">
      <alignment vertical="top" wrapText="1"/>
    </xf>
    <xf numFmtId="0" fontId="2" fillId="0" borderId="1" xfId="0" applyFont="1" applyBorder="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2" fillId="0" borderId="0" xfId="0" applyFont="1" applyAlignment="1">
      <alignment horizontal="center" vertical="center"/>
    </xf>
    <xf numFmtId="2" fontId="2"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1" fillId="0" borderId="0" xfId="0" applyFont="1" applyAlignment="1">
      <alignment vertical="center"/>
    </xf>
    <xf numFmtId="0" fontId="2" fillId="0" borderId="0" xfId="0" applyFont="1" applyAlignment="1">
      <alignment horizontal="left"/>
    </xf>
    <xf numFmtId="0" fontId="2" fillId="0" borderId="1" xfId="0" applyFont="1"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1" fillId="0" borderId="1" xfId="0" applyFont="1" applyBorder="1" applyAlignment="1">
      <alignment horizontal="left"/>
    </xf>
    <xf numFmtId="0" fontId="1" fillId="0" borderId="0" xfId="0" applyFont="1" applyAlignment="1">
      <alignment horizontal="center"/>
    </xf>
    <xf numFmtId="2" fontId="1" fillId="0" borderId="1" xfId="0" applyNumberFormat="1" applyFont="1" applyBorder="1"/>
    <xf numFmtId="0" fontId="1" fillId="0" borderId="1" xfId="0" applyFont="1" applyBorder="1"/>
    <xf numFmtId="0" fontId="3" fillId="0" borderId="0" xfId="0" applyFo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2" fillId="0" borderId="0" xfId="0" applyFont="1" applyAlignment="1">
      <alignment horizontal="left" vertical="top" wrapText="1"/>
    </xf>
    <xf numFmtId="0" fontId="2"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vertical="center" wrapText="1"/>
    </xf>
    <xf numFmtId="0" fontId="2" fillId="0" borderId="0" xfId="0" applyFont="1" applyAlignment="1">
      <alignment horizontal="center" wrapText="1"/>
    </xf>
    <xf numFmtId="0" fontId="2"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FFFF00"/>
  </sheetPr>
  <dimension ref="A1:F25"/>
  <sheetViews>
    <sheetView topLeftCell="A13" workbookViewId="0">
      <selection activeCell="B25" sqref="B25:E25"/>
    </sheetView>
  </sheetViews>
  <sheetFormatPr defaultRowHeight="14.25"/>
  <cols>
    <col min="1" max="1" width="6.140625" style="13" bestFit="1" customWidth="1"/>
    <col min="2" max="2" width="8.28515625" style="13" bestFit="1" customWidth="1"/>
    <col min="3" max="3" width="45.7109375" style="3" customWidth="1"/>
    <col min="4" max="4" width="9.140625" style="13"/>
    <col min="5" max="5" width="6.140625" style="13" customWidth="1"/>
    <col min="6" max="6" width="12" style="13" bestFit="1" customWidth="1"/>
    <col min="7" max="16384" width="9.140625" style="3"/>
  </cols>
  <sheetData>
    <row r="1" spans="1:6" s="5" customFormat="1" ht="28.5" customHeight="1">
      <c r="A1" s="33" t="s">
        <v>7</v>
      </c>
      <c r="B1" s="33"/>
      <c r="C1" s="33"/>
      <c r="D1" s="33"/>
      <c r="E1" s="33"/>
      <c r="F1" s="33"/>
    </row>
    <row r="2" spans="1:6" s="5" customFormat="1" ht="42" customHeight="1">
      <c r="A2" s="34" t="s">
        <v>8</v>
      </c>
      <c r="B2" s="34"/>
      <c r="C2" s="34"/>
      <c r="D2" s="34"/>
      <c r="E2" s="34"/>
      <c r="F2" s="34"/>
    </row>
    <row r="3" spans="1:6" s="5" customFormat="1" ht="27" customHeight="1">
      <c r="A3" s="33" t="s">
        <v>6</v>
      </c>
      <c r="B3" s="33"/>
      <c r="C3" s="33"/>
      <c r="D3" s="33"/>
      <c r="E3" s="33"/>
      <c r="F3" s="33"/>
    </row>
    <row r="4" spans="1:6" s="2" customFormat="1" ht="28.5" customHeight="1">
      <c r="A4" s="1" t="s">
        <v>0</v>
      </c>
      <c r="B4" s="1" t="s">
        <v>2</v>
      </c>
      <c r="C4" s="1" t="s">
        <v>1</v>
      </c>
      <c r="D4" s="1" t="s">
        <v>3</v>
      </c>
      <c r="E4" s="1" t="s">
        <v>4</v>
      </c>
      <c r="F4" s="1" t="s">
        <v>5</v>
      </c>
    </row>
    <row r="5" spans="1:6" ht="129.75" customHeight="1">
      <c r="A5" s="12">
        <v>1</v>
      </c>
      <c r="B5" s="14">
        <f>Detail!H14</f>
        <v>33</v>
      </c>
      <c r="C5" s="9" t="s">
        <v>75</v>
      </c>
      <c r="D5" s="14">
        <f>'Data f'!F104</f>
        <v>921.2</v>
      </c>
      <c r="E5" s="12" t="s">
        <v>143</v>
      </c>
      <c r="F5" s="14">
        <f>D5*B5</f>
        <v>30399.600000000002</v>
      </c>
    </row>
    <row r="6" spans="1:6" ht="147" customHeight="1">
      <c r="A6" s="12">
        <v>2</v>
      </c>
      <c r="B6" s="14">
        <f>Detail!H22</f>
        <v>8</v>
      </c>
      <c r="C6" s="9" t="s">
        <v>84</v>
      </c>
      <c r="D6" s="14">
        <f>'Data f'!F114</f>
        <v>923.2</v>
      </c>
      <c r="E6" s="12" t="s">
        <v>143</v>
      </c>
      <c r="F6" s="14">
        <f t="shared" ref="F6:F15" si="0">D6*B6</f>
        <v>7385.6</v>
      </c>
    </row>
    <row r="7" spans="1:6" ht="146.25" customHeight="1">
      <c r="A7" s="12">
        <v>3</v>
      </c>
      <c r="B7" s="14">
        <f>Detail!H30</f>
        <v>13</v>
      </c>
      <c r="C7" s="9" t="s">
        <v>183</v>
      </c>
      <c r="D7" s="14">
        <f>'Data f'!F217</f>
        <v>1008.2</v>
      </c>
      <c r="E7" s="12" t="s">
        <v>143</v>
      </c>
      <c r="F7" s="14">
        <f>D7*B7</f>
        <v>13106.6</v>
      </c>
    </row>
    <row r="8" spans="1:6" ht="141.75" customHeight="1">
      <c r="A8" s="12">
        <v>4</v>
      </c>
      <c r="B8" s="14">
        <f>Detail!H38</f>
        <v>13</v>
      </c>
      <c r="C8" s="8" t="s">
        <v>99</v>
      </c>
      <c r="D8" s="14">
        <f>'Data f'!F126</f>
        <v>869.5</v>
      </c>
      <c r="E8" s="12" t="s">
        <v>143</v>
      </c>
      <c r="F8" s="14">
        <f t="shared" si="0"/>
        <v>11303.5</v>
      </c>
    </row>
    <row r="9" spans="1:6" ht="71.25">
      <c r="A9" s="12">
        <v>5</v>
      </c>
      <c r="B9" s="14">
        <f>Detail!H45</f>
        <v>10</v>
      </c>
      <c r="C9" s="8" t="s">
        <v>93</v>
      </c>
      <c r="D9" s="14">
        <f>'Data f'!F138</f>
        <v>150</v>
      </c>
      <c r="E9" s="12" t="s">
        <v>143</v>
      </c>
      <c r="F9" s="14">
        <f t="shared" si="0"/>
        <v>1500</v>
      </c>
    </row>
    <row r="10" spans="1:6" ht="144" customHeight="1">
      <c r="A10" s="12">
        <v>6</v>
      </c>
      <c r="B10" s="14">
        <f>Detail!H52</f>
        <v>9</v>
      </c>
      <c r="C10" s="8" t="s">
        <v>145</v>
      </c>
      <c r="D10" s="14">
        <f>'Data f'!F158</f>
        <v>707.47</v>
      </c>
      <c r="E10" s="12" t="s">
        <v>143</v>
      </c>
      <c r="F10" s="14">
        <f t="shared" si="0"/>
        <v>6367.2300000000005</v>
      </c>
    </row>
    <row r="11" spans="1:6" s="11" customFormat="1" ht="29.25" customHeight="1">
      <c r="A11" s="12">
        <v>7</v>
      </c>
      <c r="B11" s="14">
        <f>Detail!H55</f>
        <v>1</v>
      </c>
      <c r="C11" s="10" t="s">
        <v>107</v>
      </c>
      <c r="D11" s="14">
        <f>'Data f'!F169</f>
        <v>1552.7</v>
      </c>
      <c r="E11" s="12" t="s">
        <v>46</v>
      </c>
      <c r="F11" s="14">
        <f t="shared" si="0"/>
        <v>1552.7</v>
      </c>
    </row>
    <row r="12" spans="1:6" ht="40.5" customHeight="1">
      <c r="A12" s="12">
        <v>8</v>
      </c>
      <c r="B12" s="14">
        <f>Detail!H58</f>
        <v>1</v>
      </c>
      <c r="C12" s="8" t="s">
        <v>112</v>
      </c>
      <c r="D12" s="14">
        <f>'Data f'!F178</f>
        <v>601.20000000000005</v>
      </c>
      <c r="E12" s="12" t="s">
        <v>46</v>
      </c>
      <c r="F12" s="14">
        <f t="shared" si="0"/>
        <v>601.20000000000005</v>
      </c>
    </row>
    <row r="13" spans="1:6" s="11" customFormat="1" ht="32.25" customHeight="1">
      <c r="A13" s="12">
        <v>9</v>
      </c>
      <c r="B13" s="14">
        <f>Detail!H66</f>
        <v>8</v>
      </c>
      <c r="C13" s="10" t="s">
        <v>118</v>
      </c>
      <c r="D13" s="14">
        <v>135</v>
      </c>
      <c r="E13" s="12" t="s">
        <v>144</v>
      </c>
      <c r="F13" s="14">
        <f t="shared" si="0"/>
        <v>1080</v>
      </c>
    </row>
    <row r="14" spans="1:6" s="11" customFormat="1" ht="32.25" customHeight="1">
      <c r="A14" s="12">
        <v>10</v>
      </c>
      <c r="B14" s="14">
        <f>Detail!H78</f>
        <v>160.19999999999999</v>
      </c>
      <c r="C14" s="10" t="s">
        <v>131</v>
      </c>
      <c r="D14" s="14">
        <f>'Data f'!F245</f>
        <v>1288.3900000000001</v>
      </c>
      <c r="E14" s="12" t="s">
        <v>53</v>
      </c>
      <c r="F14" s="14">
        <f t="shared" si="0"/>
        <v>206400.07800000001</v>
      </c>
    </row>
    <row r="15" spans="1:6" s="11" customFormat="1" ht="32.25" customHeight="1">
      <c r="A15" s="12">
        <v>11</v>
      </c>
      <c r="B15" s="14">
        <f>Detail!H81</f>
        <v>6</v>
      </c>
      <c r="C15" s="10" t="s">
        <v>133</v>
      </c>
      <c r="D15" s="14">
        <f>'Data f'!F193</f>
        <v>2265.67</v>
      </c>
      <c r="E15" s="12" t="s">
        <v>144</v>
      </c>
      <c r="F15" s="14">
        <f t="shared" si="0"/>
        <v>13594.02</v>
      </c>
    </row>
    <row r="16" spans="1:6" s="11" customFormat="1" ht="47.25" customHeight="1">
      <c r="A16" s="12">
        <v>12</v>
      </c>
      <c r="B16" s="14">
        <f>Detail!H87</f>
        <v>119</v>
      </c>
      <c r="C16" s="18" t="s">
        <v>154</v>
      </c>
      <c r="D16" s="14">
        <f>'Data f'!F204</f>
        <v>149.51</v>
      </c>
      <c r="E16" s="12" t="s">
        <v>41</v>
      </c>
      <c r="F16" s="14">
        <f>D16*B16</f>
        <v>17791.689999999999</v>
      </c>
    </row>
    <row r="17" spans="1:6" s="11" customFormat="1" ht="47.25" customHeight="1">
      <c r="A17" s="12">
        <v>13</v>
      </c>
      <c r="B17" s="14">
        <f>Detail!H96</f>
        <v>27</v>
      </c>
      <c r="C17" s="18" t="str">
        <f>Detail!B88</f>
        <v>Supply and  Fixing of  4' 18w crystal glass LED tube light ETC.,</v>
      </c>
      <c r="D17" s="14">
        <f>'Data f'!F225</f>
        <v>705</v>
      </c>
      <c r="E17" s="12" t="s">
        <v>144</v>
      </c>
      <c r="F17" s="14">
        <f>D17*B17</f>
        <v>19035</v>
      </c>
    </row>
    <row r="18" spans="1:6" s="16" customFormat="1" ht="25.5" customHeight="1">
      <c r="A18" s="1"/>
      <c r="B18" s="27" t="s">
        <v>146</v>
      </c>
      <c r="C18" s="28"/>
      <c r="D18" s="28"/>
      <c r="E18" s="29"/>
      <c r="F18" s="15">
        <f>SUM(F5:F17)</f>
        <v>330117.21800000005</v>
      </c>
    </row>
    <row r="19" spans="1:6" s="11" customFormat="1" ht="25.5" customHeight="1">
      <c r="A19" s="12">
        <v>14</v>
      </c>
      <c r="B19" s="30" t="s">
        <v>147</v>
      </c>
      <c r="C19" s="31"/>
      <c r="D19" s="32"/>
      <c r="E19" s="12" t="s">
        <v>71</v>
      </c>
      <c r="F19" s="14">
        <f>F18*18/100</f>
        <v>59421.099240000003</v>
      </c>
    </row>
    <row r="20" spans="1:6" s="11" customFormat="1" ht="25.5" customHeight="1">
      <c r="A20" s="12"/>
      <c r="B20" s="27" t="s">
        <v>148</v>
      </c>
      <c r="C20" s="28"/>
      <c r="D20" s="28"/>
      <c r="E20" s="29"/>
      <c r="F20" s="15">
        <f>SUM(F18:F19)</f>
        <v>389538.31724000006</v>
      </c>
    </row>
    <row r="21" spans="1:6" ht="25.5" customHeight="1">
      <c r="A21" s="12">
        <v>15</v>
      </c>
      <c r="B21" s="30" t="s">
        <v>149</v>
      </c>
      <c r="C21" s="31"/>
      <c r="D21" s="32"/>
      <c r="E21" s="12" t="s">
        <v>71</v>
      </c>
      <c r="F21" s="14">
        <f>F18*1/100</f>
        <v>3301.1721800000005</v>
      </c>
    </row>
    <row r="22" spans="1:6" ht="25.5" customHeight="1">
      <c r="A22" s="12">
        <v>16</v>
      </c>
      <c r="B22" s="30" t="s">
        <v>150</v>
      </c>
      <c r="C22" s="31"/>
      <c r="D22" s="32"/>
      <c r="E22" s="12" t="s">
        <v>71</v>
      </c>
      <c r="F22" s="14">
        <f>F20*7.5/100</f>
        <v>29215.373793000006</v>
      </c>
    </row>
    <row r="23" spans="1:6" ht="25.5" customHeight="1">
      <c r="A23" s="12">
        <v>17</v>
      </c>
      <c r="B23" s="30" t="s">
        <v>199</v>
      </c>
      <c r="C23" s="31"/>
      <c r="D23" s="32"/>
      <c r="E23" s="12" t="s">
        <v>71</v>
      </c>
      <c r="F23" s="14">
        <v>6500</v>
      </c>
    </row>
    <row r="24" spans="1:6" s="5" customFormat="1" ht="25.5" customHeight="1">
      <c r="A24" s="1"/>
      <c r="B24" s="27" t="s">
        <v>151</v>
      </c>
      <c r="C24" s="28"/>
      <c r="D24" s="28"/>
      <c r="E24" s="29"/>
      <c r="F24" s="15">
        <f>SUM(F20:F23)</f>
        <v>428554.86321300006</v>
      </c>
    </row>
    <row r="25" spans="1:6" s="5" customFormat="1" ht="25.5" customHeight="1">
      <c r="A25" s="1"/>
      <c r="B25" s="27" t="s">
        <v>160</v>
      </c>
      <c r="C25" s="28"/>
      <c r="D25" s="28"/>
      <c r="E25" s="29"/>
      <c r="F25" s="15">
        <v>428600</v>
      </c>
    </row>
  </sheetData>
  <mergeCells count="11">
    <mergeCell ref="A3:F3"/>
    <mergeCell ref="A2:F2"/>
    <mergeCell ref="A1:F1"/>
    <mergeCell ref="B18:E18"/>
    <mergeCell ref="B20:E20"/>
    <mergeCell ref="B25:E25"/>
    <mergeCell ref="B19:D19"/>
    <mergeCell ref="B21:D21"/>
    <mergeCell ref="B22:D22"/>
    <mergeCell ref="B23:D23"/>
    <mergeCell ref="B24:E2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sheetPr>
    <tabColor rgb="FFFFFF00"/>
  </sheetPr>
  <dimension ref="A1:F247"/>
  <sheetViews>
    <sheetView topLeftCell="A79" workbookViewId="0">
      <selection activeCell="A242" sqref="A242:F247"/>
    </sheetView>
  </sheetViews>
  <sheetFormatPr defaultRowHeight="14.25"/>
  <cols>
    <col min="1" max="1" width="8.42578125" style="4" bestFit="1" customWidth="1"/>
    <col min="2" max="2" width="5.28515625" style="4" bestFit="1" customWidth="1"/>
    <col min="3" max="3" width="37.7109375" style="3" customWidth="1"/>
    <col min="4" max="4" width="10.5703125" style="4" customWidth="1"/>
    <col min="5" max="5" width="10.85546875" style="4" bestFit="1" customWidth="1"/>
    <col min="6" max="6" width="13.140625" style="4" customWidth="1"/>
    <col min="7" max="16384" width="9.140625" style="3"/>
  </cols>
  <sheetData>
    <row r="1" spans="1:6">
      <c r="A1" s="4" t="s">
        <v>11</v>
      </c>
      <c r="C1" s="3" t="s">
        <v>37</v>
      </c>
    </row>
    <row r="2" spans="1:6">
      <c r="C2" s="3" t="s">
        <v>9</v>
      </c>
    </row>
    <row r="3" spans="1:6">
      <c r="A3" s="4" t="s">
        <v>10</v>
      </c>
      <c r="B3" s="4" t="s">
        <v>11</v>
      </c>
      <c r="C3" s="3" t="s">
        <v>12</v>
      </c>
      <c r="E3" s="4" t="s">
        <v>13</v>
      </c>
    </row>
    <row r="4" spans="1:6">
      <c r="A4" s="4" t="s">
        <v>14</v>
      </c>
      <c r="B4" s="4" t="s">
        <v>14</v>
      </c>
      <c r="C4" s="3" t="s">
        <v>14</v>
      </c>
      <c r="D4" s="4" t="s">
        <v>14</v>
      </c>
      <c r="E4" s="4" t="s">
        <v>14</v>
      </c>
      <c r="F4" s="4" t="s">
        <v>14</v>
      </c>
    </row>
    <row r="5" spans="1:6">
      <c r="A5" s="4" t="s">
        <v>15</v>
      </c>
      <c r="B5" s="4" t="s">
        <v>11</v>
      </c>
      <c r="C5" s="3" t="s">
        <v>16</v>
      </c>
      <c r="D5" s="4" t="s">
        <v>17</v>
      </c>
      <c r="E5" s="4" t="s">
        <v>18</v>
      </c>
      <c r="F5" s="4" t="s">
        <v>19</v>
      </c>
    </row>
    <row r="6" spans="1:6">
      <c r="A6" s="4" t="s">
        <v>14</v>
      </c>
      <c r="B6" s="4" t="s">
        <v>14</v>
      </c>
      <c r="C6" s="3" t="s">
        <v>14</v>
      </c>
      <c r="D6" s="4" t="s">
        <v>14</v>
      </c>
      <c r="E6" s="4" t="s">
        <v>14</v>
      </c>
      <c r="F6" s="4" t="s">
        <v>14</v>
      </c>
    </row>
    <row r="7" spans="1:6">
      <c r="B7" s="4" t="s">
        <v>20</v>
      </c>
      <c r="C7" s="3" t="s">
        <v>21</v>
      </c>
    </row>
    <row r="8" spans="1:6">
      <c r="C8" s="3" t="s">
        <v>14</v>
      </c>
    </row>
    <row r="9" spans="1:6">
      <c r="A9" s="4">
        <v>0.96</v>
      </c>
      <c r="B9" s="4" t="s">
        <v>22</v>
      </c>
      <c r="C9" s="3" t="s">
        <v>23</v>
      </c>
      <c r="D9" s="4">
        <v>6040</v>
      </c>
      <c r="E9" s="4" t="s">
        <v>22</v>
      </c>
      <c r="F9" s="4">
        <v>5798.4</v>
      </c>
    </row>
    <row r="10" spans="1:6">
      <c r="A10" s="4">
        <v>1</v>
      </c>
      <c r="B10" s="4" t="s">
        <v>24</v>
      </c>
      <c r="C10" s="3" t="s">
        <v>25</v>
      </c>
      <c r="D10" s="4">
        <v>1642.42</v>
      </c>
      <c r="E10" s="4" t="s">
        <v>24</v>
      </c>
      <c r="F10" s="4">
        <v>1642.42</v>
      </c>
    </row>
    <row r="11" spans="1:6">
      <c r="A11" s="4">
        <v>1</v>
      </c>
      <c r="B11" s="4" t="s">
        <v>24</v>
      </c>
      <c r="C11" s="3" t="s">
        <v>26</v>
      </c>
      <c r="D11" s="4">
        <v>115.5</v>
      </c>
      <c r="E11" s="4" t="s">
        <v>24</v>
      </c>
      <c r="F11" s="4">
        <v>115.5</v>
      </c>
    </row>
    <row r="12" spans="1:6">
      <c r="B12" s="4" t="s">
        <v>27</v>
      </c>
      <c r="C12" s="3" t="s">
        <v>28</v>
      </c>
      <c r="D12" s="4" t="s">
        <v>11</v>
      </c>
      <c r="E12" s="4" t="s">
        <v>27</v>
      </c>
      <c r="F12" s="4">
        <v>0</v>
      </c>
    </row>
    <row r="13" spans="1:6">
      <c r="F13" s="4" t="s">
        <v>14</v>
      </c>
    </row>
    <row r="14" spans="1:6">
      <c r="C14" s="3" t="s">
        <v>29</v>
      </c>
      <c r="F14" s="6">
        <v>7556.32</v>
      </c>
    </row>
    <row r="15" spans="1:6">
      <c r="F15" s="4" t="s">
        <v>14</v>
      </c>
    </row>
    <row r="16" spans="1:6">
      <c r="B16" s="4" t="s">
        <v>20</v>
      </c>
      <c r="C16" s="3" t="s">
        <v>30</v>
      </c>
    </row>
    <row r="17" spans="1:6">
      <c r="C17" s="3" t="s">
        <v>14</v>
      </c>
    </row>
    <row r="18" spans="1:6">
      <c r="A18" s="4">
        <v>0.72</v>
      </c>
      <c r="B18" s="4" t="s">
        <v>22</v>
      </c>
      <c r="C18" s="3" t="s">
        <v>23</v>
      </c>
      <c r="D18" s="4">
        <v>6040</v>
      </c>
      <c r="E18" s="4" t="s">
        <v>22</v>
      </c>
      <c r="F18" s="4">
        <v>4348.8</v>
      </c>
    </row>
    <row r="19" spans="1:6">
      <c r="A19" s="4">
        <v>1</v>
      </c>
      <c r="B19" s="4" t="s">
        <v>24</v>
      </c>
      <c r="C19" s="3" t="s">
        <v>25</v>
      </c>
      <c r="D19" s="4">
        <v>1642.42</v>
      </c>
      <c r="E19" s="4" t="s">
        <v>24</v>
      </c>
      <c r="F19" s="4">
        <v>1642.42</v>
      </c>
    </row>
    <row r="20" spans="1:6">
      <c r="A20" s="4">
        <v>1</v>
      </c>
      <c r="B20" s="4" t="s">
        <v>24</v>
      </c>
      <c r="C20" s="3" t="s">
        <v>26</v>
      </c>
      <c r="D20" s="4">
        <v>115.5</v>
      </c>
      <c r="E20" s="4" t="s">
        <v>24</v>
      </c>
      <c r="F20" s="4">
        <v>115.5</v>
      </c>
    </row>
    <row r="21" spans="1:6">
      <c r="B21" s="4" t="s">
        <v>27</v>
      </c>
      <c r="C21" s="3" t="s">
        <v>28</v>
      </c>
      <c r="D21" s="4" t="s">
        <v>11</v>
      </c>
      <c r="E21" s="4" t="s">
        <v>27</v>
      </c>
      <c r="F21" s="4">
        <v>0</v>
      </c>
    </row>
    <row r="22" spans="1:6">
      <c r="F22" s="4" t="s">
        <v>14</v>
      </c>
    </row>
    <row r="23" spans="1:6">
      <c r="C23" s="3" t="s">
        <v>29</v>
      </c>
      <c r="F23" s="6">
        <v>6106.72</v>
      </c>
    </row>
    <row r="24" spans="1:6">
      <c r="F24" s="4" t="s">
        <v>14</v>
      </c>
    </row>
    <row r="25" spans="1:6">
      <c r="B25" s="4" t="s">
        <v>20</v>
      </c>
      <c r="C25" s="3" t="s">
        <v>31</v>
      </c>
    </row>
    <row r="26" spans="1:6">
      <c r="C26" s="3" t="s">
        <v>14</v>
      </c>
    </row>
    <row r="27" spans="1:6">
      <c r="A27" s="4">
        <v>0.48</v>
      </c>
      <c r="B27" s="4" t="s">
        <v>22</v>
      </c>
      <c r="C27" s="3" t="s">
        <v>23</v>
      </c>
      <c r="D27" s="4">
        <v>6040</v>
      </c>
      <c r="E27" s="4" t="s">
        <v>22</v>
      </c>
      <c r="F27" s="4">
        <v>2899.2</v>
      </c>
    </row>
    <row r="28" spans="1:6">
      <c r="A28" s="4">
        <v>1</v>
      </c>
      <c r="B28" s="4" t="s">
        <v>24</v>
      </c>
      <c r="C28" s="3" t="s">
        <v>25</v>
      </c>
      <c r="D28" s="4">
        <v>1642.42</v>
      </c>
      <c r="E28" s="4" t="s">
        <v>24</v>
      </c>
      <c r="F28" s="4">
        <v>1642.42</v>
      </c>
    </row>
    <row r="29" spans="1:6">
      <c r="A29" s="4">
        <v>1</v>
      </c>
      <c r="B29" s="4" t="s">
        <v>24</v>
      </c>
      <c r="C29" s="3" t="s">
        <v>26</v>
      </c>
      <c r="D29" s="4">
        <v>115.5</v>
      </c>
      <c r="E29" s="4" t="s">
        <v>24</v>
      </c>
      <c r="F29" s="4">
        <v>115.5</v>
      </c>
    </row>
    <row r="30" spans="1:6">
      <c r="B30" s="4" t="s">
        <v>27</v>
      </c>
      <c r="C30" s="3" t="s">
        <v>28</v>
      </c>
      <c r="D30" s="4" t="s">
        <v>11</v>
      </c>
      <c r="E30" s="4" t="s">
        <v>27</v>
      </c>
      <c r="F30" s="4">
        <v>0</v>
      </c>
    </row>
    <row r="31" spans="1:6">
      <c r="F31" s="4" t="s">
        <v>14</v>
      </c>
    </row>
    <row r="32" spans="1:6">
      <c r="C32" s="3" t="s">
        <v>29</v>
      </c>
      <c r="F32" s="6">
        <v>4657.12</v>
      </c>
    </row>
    <row r="33" spans="1:6">
      <c r="F33" s="4" t="s">
        <v>14</v>
      </c>
    </row>
    <row r="34" spans="1:6">
      <c r="B34" s="4" t="s">
        <v>20</v>
      </c>
      <c r="C34" s="3" t="s">
        <v>32</v>
      </c>
    </row>
    <row r="35" spans="1:6">
      <c r="A35" s="4">
        <v>0.36</v>
      </c>
      <c r="B35" s="4" t="s">
        <v>22</v>
      </c>
      <c r="C35" s="3" t="s">
        <v>23</v>
      </c>
      <c r="D35" s="4">
        <v>6040</v>
      </c>
      <c r="E35" s="4" t="s">
        <v>22</v>
      </c>
      <c r="F35" s="4">
        <v>2174.4</v>
      </c>
    </row>
    <row r="36" spans="1:6">
      <c r="A36" s="4">
        <v>1</v>
      </c>
      <c r="B36" s="4" t="s">
        <v>24</v>
      </c>
      <c r="C36" s="3" t="s">
        <v>25</v>
      </c>
      <c r="D36" s="4">
        <v>1642.42</v>
      </c>
      <c r="E36" s="4" t="s">
        <v>24</v>
      </c>
      <c r="F36" s="4">
        <v>1642.42</v>
      </c>
    </row>
    <row r="37" spans="1:6">
      <c r="A37" s="4">
        <v>1</v>
      </c>
      <c r="B37" s="4" t="s">
        <v>24</v>
      </c>
      <c r="C37" s="3" t="s">
        <v>26</v>
      </c>
      <c r="D37" s="4">
        <v>115.5</v>
      </c>
      <c r="E37" s="4" t="s">
        <v>24</v>
      </c>
      <c r="F37" s="4">
        <v>115.5</v>
      </c>
    </row>
    <row r="38" spans="1:6">
      <c r="B38" s="4" t="s">
        <v>27</v>
      </c>
      <c r="C38" s="3" t="s">
        <v>28</v>
      </c>
      <c r="D38" s="4" t="s">
        <v>11</v>
      </c>
      <c r="E38" s="4" t="s">
        <v>27</v>
      </c>
      <c r="F38" s="4">
        <v>0</v>
      </c>
    </row>
    <row r="39" spans="1:6">
      <c r="F39" s="4" t="s">
        <v>14</v>
      </c>
    </row>
    <row r="40" spans="1:6">
      <c r="C40" s="3" t="s">
        <v>29</v>
      </c>
      <c r="F40" s="6">
        <v>3932.32</v>
      </c>
    </row>
    <row r="41" spans="1:6">
      <c r="F41" s="4" t="s">
        <v>14</v>
      </c>
    </row>
    <row r="42" spans="1:6">
      <c r="B42" s="4" t="s">
        <v>20</v>
      </c>
      <c r="C42" s="3" t="s">
        <v>33</v>
      </c>
    </row>
    <row r="43" spans="1:6">
      <c r="C43" s="3" t="s">
        <v>14</v>
      </c>
    </row>
    <row r="44" spans="1:6">
      <c r="A44" s="4">
        <v>0.28799999999999998</v>
      </c>
      <c r="B44" s="4" t="s">
        <v>22</v>
      </c>
      <c r="C44" s="3" t="s">
        <v>23</v>
      </c>
      <c r="D44" s="4">
        <v>6040</v>
      </c>
      <c r="E44" s="4" t="s">
        <v>22</v>
      </c>
      <c r="F44" s="4">
        <v>1739.52</v>
      </c>
    </row>
    <row r="45" spans="1:6">
      <c r="A45" s="4">
        <v>1</v>
      </c>
      <c r="B45" s="4" t="s">
        <v>24</v>
      </c>
      <c r="C45" s="3" t="s">
        <v>25</v>
      </c>
      <c r="D45" s="4">
        <v>1642.42</v>
      </c>
      <c r="E45" s="4" t="s">
        <v>24</v>
      </c>
      <c r="F45" s="4">
        <v>1642.42</v>
      </c>
    </row>
    <row r="46" spans="1:6">
      <c r="A46" s="4">
        <v>1</v>
      </c>
      <c r="B46" s="4" t="s">
        <v>24</v>
      </c>
      <c r="C46" s="3" t="s">
        <v>26</v>
      </c>
      <c r="D46" s="4">
        <v>115.5</v>
      </c>
      <c r="E46" s="4" t="s">
        <v>24</v>
      </c>
      <c r="F46" s="4">
        <v>115.5</v>
      </c>
    </row>
    <row r="47" spans="1:6">
      <c r="B47" s="4" t="s">
        <v>27</v>
      </c>
      <c r="C47" s="3" t="s">
        <v>28</v>
      </c>
      <c r="D47" s="4" t="s">
        <v>11</v>
      </c>
      <c r="E47" s="4" t="s">
        <v>27</v>
      </c>
      <c r="F47" s="4">
        <v>0</v>
      </c>
    </row>
    <row r="48" spans="1:6">
      <c r="F48" s="4" t="s">
        <v>14</v>
      </c>
    </row>
    <row r="49" spans="1:6">
      <c r="C49" s="3" t="s">
        <v>29</v>
      </c>
      <c r="F49" s="6">
        <v>3497.44</v>
      </c>
    </row>
    <row r="50" spans="1:6">
      <c r="F50" s="4" t="s">
        <v>14</v>
      </c>
    </row>
    <row r="51" spans="1:6">
      <c r="B51" s="4" t="s">
        <v>20</v>
      </c>
      <c r="C51" s="3" t="s">
        <v>34</v>
      </c>
    </row>
    <row r="52" spans="1:6">
      <c r="C52" s="3" t="s">
        <v>14</v>
      </c>
    </row>
    <row r="53" spans="1:6">
      <c r="A53" s="4">
        <v>0.24</v>
      </c>
      <c r="B53" s="4" t="s">
        <v>22</v>
      </c>
      <c r="C53" s="3" t="s">
        <v>23</v>
      </c>
      <c r="D53" s="4">
        <v>6040</v>
      </c>
      <c r="E53" s="4" t="s">
        <v>22</v>
      </c>
      <c r="F53" s="4">
        <v>1449.6</v>
      </c>
    </row>
    <row r="54" spans="1:6">
      <c r="A54" s="4">
        <v>1</v>
      </c>
      <c r="B54" s="4" t="s">
        <v>24</v>
      </c>
      <c r="C54" s="3" t="s">
        <v>25</v>
      </c>
      <c r="D54" s="4">
        <v>1642.42</v>
      </c>
      <c r="E54" s="4" t="s">
        <v>24</v>
      </c>
      <c r="F54" s="4">
        <v>1642.42</v>
      </c>
    </row>
    <row r="55" spans="1:6">
      <c r="A55" s="4">
        <v>1</v>
      </c>
      <c r="B55" s="4" t="s">
        <v>24</v>
      </c>
      <c r="C55" s="3" t="s">
        <v>26</v>
      </c>
      <c r="D55" s="4">
        <v>115.5</v>
      </c>
      <c r="E55" s="4" t="s">
        <v>24</v>
      </c>
      <c r="F55" s="4">
        <v>115.5</v>
      </c>
    </row>
    <row r="56" spans="1:6">
      <c r="B56" s="4" t="s">
        <v>27</v>
      </c>
      <c r="C56" s="3" t="s">
        <v>28</v>
      </c>
      <c r="D56" s="4" t="s">
        <v>11</v>
      </c>
      <c r="E56" s="4" t="s">
        <v>27</v>
      </c>
      <c r="F56" s="4">
        <v>0</v>
      </c>
    </row>
    <row r="57" spans="1:6">
      <c r="F57" s="4" t="s">
        <v>14</v>
      </c>
    </row>
    <row r="58" spans="1:6">
      <c r="C58" s="3" t="s">
        <v>29</v>
      </c>
      <c r="F58" s="6">
        <v>3207.52</v>
      </c>
    </row>
    <row r="59" spans="1:6">
      <c r="A59" s="4" t="s">
        <v>11</v>
      </c>
    </row>
    <row r="60" spans="1:6">
      <c r="F60" s="4" t="s">
        <v>14</v>
      </c>
    </row>
    <row r="61" spans="1:6">
      <c r="B61" s="4" t="s">
        <v>20</v>
      </c>
      <c r="C61" s="3" t="s">
        <v>35</v>
      </c>
    </row>
    <row r="62" spans="1:6">
      <c r="C62" s="3" t="s">
        <v>14</v>
      </c>
    </row>
    <row r="63" spans="1:6">
      <c r="A63" s="4">
        <v>0.20599999999999999</v>
      </c>
      <c r="B63" s="4" t="s">
        <v>22</v>
      </c>
      <c r="C63" s="3" t="s">
        <v>23</v>
      </c>
      <c r="D63" s="4">
        <v>6040</v>
      </c>
      <c r="E63" s="4" t="s">
        <v>22</v>
      </c>
      <c r="F63" s="4">
        <v>1244.24</v>
      </c>
    </row>
    <row r="64" spans="1:6">
      <c r="A64" s="4">
        <v>1</v>
      </c>
      <c r="B64" s="4" t="s">
        <v>24</v>
      </c>
      <c r="C64" s="3" t="s">
        <v>25</v>
      </c>
      <c r="D64" s="4">
        <v>1642.42</v>
      </c>
      <c r="E64" s="4" t="s">
        <v>24</v>
      </c>
      <c r="F64" s="4">
        <v>1642.42</v>
      </c>
    </row>
    <row r="65" spans="1:6">
      <c r="A65" s="4">
        <v>1</v>
      </c>
      <c r="B65" s="4" t="s">
        <v>24</v>
      </c>
      <c r="C65" s="3" t="s">
        <v>26</v>
      </c>
      <c r="D65" s="4">
        <v>115.5</v>
      </c>
      <c r="E65" s="4" t="s">
        <v>24</v>
      </c>
      <c r="F65" s="4">
        <v>115.5</v>
      </c>
    </row>
    <row r="66" spans="1:6">
      <c r="B66" s="4" t="s">
        <v>27</v>
      </c>
      <c r="C66" s="3" t="s">
        <v>28</v>
      </c>
      <c r="D66" s="4" t="s">
        <v>11</v>
      </c>
      <c r="E66" s="4" t="s">
        <v>27</v>
      </c>
      <c r="F66" s="4">
        <v>0</v>
      </c>
    </row>
    <row r="67" spans="1:6">
      <c r="F67" s="4" t="s">
        <v>14</v>
      </c>
    </row>
    <row r="68" spans="1:6">
      <c r="C68" s="3" t="s">
        <v>29</v>
      </c>
      <c r="F68" s="6">
        <v>3002.16</v>
      </c>
    </row>
    <row r="69" spans="1:6">
      <c r="F69" s="4" t="s">
        <v>14</v>
      </c>
    </row>
    <row r="70" spans="1:6">
      <c r="B70" s="4" t="s">
        <v>20</v>
      </c>
      <c r="C70" s="3" t="s">
        <v>36</v>
      </c>
    </row>
    <row r="71" spans="1:6">
      <c r="C71" s="3" t="s">
        <v>14</v>
      </c>
    </row>
    <row r="72" spans="1:6">
      <c r="A72" s="4">
        <v>0.18</v>
      </c>
      <c r="B72" s="4" t="s">
        <v>22</v>
      </c>
      <c r="C72" s="3" t="s">
        <v>23</v>
      </c>
      <c r="D72" s="4">
        <v>6040</v>
      </c>
      <c r="E72" s="4" t="s">
        <v>22</v>
      </c>
      <c r="F72" s="4">
        <v>1087.2</v>
      </c>
    </row>
    <row r="73" spans="1:6">
      <c r="A73" s="4">
        <v>1</v>
      </c>
      <c r="B73" s="4" t="s">
        <v>24</v>
      </c>
      <c r="C73" s="3" t="s">
        <v>25</v>
      </c>
      <c r="D73" s="4">
        <v>1642.42</v>
      </c>
      <c r="E73" s="4" t="s">
        <v>24</v>
      </c>
      <c r="F73" s="4">
        <v>1642.42</v>
      </c>
    </row>
    <row r="74" spans="1:6">
      <c r="A74" s="4">
        <v>1</v>
      </c>
      <c r="B74" s="4" t="s">
        <v>24</v>
      </c>
      <c r="C74" s="3" t="s">
        <v>26</v>
      </c>
      <c r="D74" s="4">
        <v>115.5</v>
      </c>
      <c r="E74" s="4" t="s">
        <v>24</v>
      </c>
      <c r="F74" s="4">
        <v>115.5</v>
      </c>
    </row>
    <row r="75" spans="1:6">
      <c r="B75" s="4" t="s">
        <v>27</v>
      </c>
      <c r="C75" s="3" t="s">
        <v>28</v>
      </c>
      <c r="D75" s="4" t="s">
        <v>11</v>
      </c>
      <c r="E75" s="4" t="s">
        <v>27</v>
      </c>
      <c r="F75" s="4">
        <v>0</v>
      </c>
    </row>
    <row r="76" spans="1:6">
      <c r="F76" s="4" t="s">
        <v>14</v>
      </c>
    </row>
    <row r="77" spans="1:6">
      <c r="C77" s="3" t="s">
        <v>29</v>
      </c>
      <c r="F77" s="6">
        <v>2845.12</v>
      </c>
    </row>
    <row r="78" spans="1:6">
      <c r="F78" s="4" t="s">
        <v>14</v>
      </c>
    </row>
    <row r="80" spans="1:6">
      <c r="C80" s="3" t="s">
        <v>38</v>
      </c>
    </row>
    <row r="82" spans="1:6">
      <c r="C82" s="3" t="s">
        <v>39</v>
      </c>
    </row>
    <row r="84" spans="1:6" ht="126" customHeight="1">
      <c r="C84" s="35" t="s">
        <v>40</v>
      </c>
      <c r="D84" s="35"/>
      <c r="E84" s="35"/>
      <c r="F84" s="35"/>
    </row>
    <row r="85" spans="1:6">
      <c r="A85" s="4">
        <v>90</v>
      </c>
      <c r="B85" s="4" t="s">
        <v>41</v>
      </c>
      <c r="C85" s="3" t="s">
        <v>42</v>
      </c>
      <c r="D85" s="4">
        <v>16.55</v>
      </c>
      <c r="E85" s="4" t="s">
        <v>43</v>
      </c>
      <c r="F85" s="4">
        <v>1489.5</v>
      </c>
    </row>
    <row r="86" spans="1:6">
      <c r="A86" s="4">
        <v>45</v>
      </c>
      <c r="B86" s="4" t="s">
        <v>41</v>
      </c>
      <c r="C86" s="3" t="s">
        <v>44</v>
      </c>
      <c r="D86" s="4">
        <v>20</v>
      </c>
      <c r="E86" s="4" t="s">
        <v>45</v>
      </c>
      <c r="F86" s="4">
        <v>900</v>
      </c>
    </row>
    <row r="87" spans="1:6">
      <c r="A87" s="4">
        <v>20</v>
      </c>
      <c r="B87" s="4" t="s">
        <v>46</v>
      </c>
      <c r="C87" s="3" t="s">
        <v>47</v>
      </c>
      <c r="D87" s="4">
        <v>3.15</v>
      </c>
      <c r="E87" s="4" t="s">
        <v>46</v>
      </c>
      <c r="F87" s="4">
        <v>63</v>
      </c>
    </row>
    <row r="88" spans="1:6">
      <c r="A88" s="4">
        <v>150</v>
      </c>
      <c r="B88" s="4" t="s">
        <v>46</v>
      </c>
      <c r="C88" s="3" t="s">
        <v>48</v>
      </c>
      <c r="D88" s="4">
        <v>287</v>
      </c>
      <c r="E88" s="4" t="s">
        <v>49</v>
      </c>
      <c r="F88" s="4">
        <v>43.05</v>
      </c>
    </row>
    <row r="89" spans="1:6">
      <c r="A89" s="4">
        <v>10</v>
      </c>
      <c r="B89" s="4" t="s">
        <v>46</v>
      </c>
      <c r="C89" s="3" t="s">
        <v>50</v>
      </c>
      <c r="D89" s="4">
        <v>1.34</v>
      </c>
      <c r="E89" s="4" t="s">
        <v>46</v>
      </c>
      <c r="F89" s="4">
        <v>13.4</v>
      </c>
    </row>
    <row r="90" spans="1:6">
      <c r="A90" s="4">
        <v>10</v>
      </c>
      <c r="B90" s="4" t="s">
        <v>46</v>
      </c>
      <c r="C90" s="3" t="s">
        <v>51</v>
      </c>
      <c r="D90" s="4">
        <v>43.25</v>
      </c>
      <c r="E90" s="4" t="s">
        <v>52</v>
      </c>
      <c r="F90" s="4">
        <v>36.04</v>
      </c>
    </row>
    <row r="91" spans="1:6">
      <c r="A91" s="4">
        <v>1.4999999999999999E-2</v>
      </c>
      <c r="B91" s="4" t="s">
        <v>53</v>
      </c>
      <c r="C91" s="3" t="s">
        <v>54</v>
      </c>
      <c r="D91" s="4">
        <v>661</v>
      </c>
      <c r="E91" s="4" t="s">
        <v>53</v>
      </c>
      <c r="F91" s="4">
        <v>9.92</v>
      </c>
    </row>
    <row r="92" spans="1:6">
      <c r="A92" s="4">
        <v>10</v>
      </c>
      <c r="B92" s="4" t="s">
        <v>46</v>
      </c>
      <c r="C92" s="3" t="s">
        <v>55</v>
      </c>
      <c r="D92" s="4">
        <v>16.21</v>
      </c>
      <c r="E92" s="4" t="s">
        <v>46</v>
      </c>
      <c r="F92" s="4">
        <v>162.1</v>
      </c>
    </row>
    <row r="93" spans="1:6">
      <c r="A93" s="4">
        <v>10</v>
      </c>
      <c r="B93" s="4" t="s">
        <v>46</v>
      </c>
      <c r="C93" s="3" t="s">
        <v>56</v>
      </c>
      <c r="D93" s="4">
        <v>13.8</v>
      </c>
      <c r="E93" s="4" t="s">
        <v>46</v>
      </c>
      <c r="F93" s="4">
        <v>138</v>
      </c>
    </row>
    <row r="94" spans="1:6">
      <c r="A94" s="4">
        <v>1</v>
      </c>
      <c r="B94" s="4" t="s">
        <v>57</v>
      </c>
      <c r="C94" s="3" t="s">
        <v>58</v>
      </c>
      <c r="D94" s="4">
        <v>69.400000000000006</v>
      </c>
      <c r="E94" s="4" t="s">
        <v>57</v>
      </c>
      <c r="F94" s="4">
        <v>69.400000000000006</v>
      </c>
    </row>
    <row r="95" spans="1:6">
      <c r="A95" s="4">
        <v>72</v>
      </c>
      <c r="B95" s="4" t="s">
        <v>46</v>
      </c>
      <c r="C95" s="3" t="s">
        <v>59</v>
      </c>
      <c r="D95" s="4">
        <v>47.7</v>
      </c>
      <c r="E95" s="4" t="s">
        <v>57</v>
      </c>
      <c r="F95" s="4">
        <v>23.85</v>
      </c>
    </row>
    <row r="96" spans="1:6">
      <c r="A96" s="4">
        <v>0.16666666666666666</v>
      </c>
      <c r="B96" s="4" t="s">
        <v>60</v>
      </c>
      <c r="C96" s="3" t="s">
        <v>61</v>
      </c>
      <c r="D96" s="4">
        <v>302</v>
      </c>
      <c r="E96" s="4" t="s">
        <v>60</v>
      </c>
      <c r="F96" s="4">
        <v>50.33</v>
      </c>
    </row>
    <row r="97" spans="1:6">
      <c r="A97" s="4">
        <v>10</v>
      </c>
      <c r="B97" s="4" t="s">
        <v>46</v>
      </c>
      <c r="C97" s="3" t="s">
        <v>62</v>
      </c>
      <c r="D97" s="4">
        <v>13.8</v>
      </c>
      <c r="E97" s="4" t="s">
        <v>46</v>
      </c>
      <c r="F97" s="4">
        <v>138</v>
      </c>
    </row>
    <row r="98" spans="1:6">
      <c r="A98" s="4">
        <v>1</v>
      </c>
      <c r="B98" s="4" t="s">
        <v>46</v>
      </c>
      <c r="C98" s="3" t="s">
        <v>63</v>
      </c>
      <c r="D98" s="4">
        <v>16.5</v>
      </c>
      <c r="E98" s="4" t="s">
        <v>46</v>
      </c>
      <c r="F98" s="4">
        <v>16.5</v>
      </c>
    </row>
    <row r="99" spans="1:6">
      <c r="A99" s="4">
        <v>0.1</v>
      </c>
      <c r="B99" s="4" t="s">
        <v>53</v>
      </c>
      <c r="C99" s="3" t="s">
        <v>64</v>
      </c>
      <c r="D99" s="4">
        <v>661</v>
      </c>
      <c r="E99" s="4" t="s">
        <v>53</v>
      </c>
      <c r="F99" s="4">
        <v>66.099999999999994</v>
      </c>
    </row>
    <row r="100" spans="1:6">
      <c r="A100" s="4">
        <v>45</v>
      </c>
      <c r="B100" s="4" t="s">
        <v>41</v>
      </c>
      <c r="C100" s="3" t="s">
        <v>65</v>
      </c>
      <c r="D100" s="4">
        <v>16.55</v>
      </c>
      <c r="E100" s="4" t="s">
        <v>66</v>
      </c>
      <c r="F100" s="4">
        <v>744.75</v>
      </c>
    </row>
    <row r="101" spans="1:6">
      <c r="A101" s="4">
        <v>0.5</v>
      </c>
      <c r="B101" s="4" t="s">
        <v>67</v>
      </c>
      <c r="C101" s="3" t="s">
        <v>68</v>
      </c>
      <c r="D101" s="4">
        <v>227.6</v>
      </c>
      <c r="E101" s="4" t="s">
        <v>67</v>
      </c>
      <c r="F101" s="4">
        <v>113.8</v>
      </c>
    </row>
    <row r="102" spans="1:6">
      <c r="A102" s="4">
        <v>10</v>
      </c>
      <c r="B102" s="4" t="s">
        <v>69</v>
      </c>
      <c r="C102" s="3" t="s">
        <v>70</v>
      </c>
      <c r="E102" s="4" t="s">
        <v>71</v>
      </c>
      <c r="F102" s="4">
        <v>4828</v>
      </c>
    </row>
    <row r="103" spans="1:6">
      <c r="A103" s="4" t="s">
        <v>71</v>
      </c>
      <c r="C103" s="3" t="s">
        <v>72</v>
      </c>
      <c r="E103" s="4" t="s">
        <v>71</v>
      </c>
      <c r="F103" s="4">
        <v>44.26</v>
      </c>
    </row>
    <row r="104" spans="1:6">
      <c r="C104" s="3" t="s">
        <v>73</v>
      </c>
      <c r="F104" s="4">
        <v>8950</v>
      </c>
    </row>
    <row r="105" spans="1:6">
      <c r="C105" s="3" t="s">
        <v>74</v>
      </c>
      <c r="F105" s="6">
        <v>895</v>
      </c>
    </row>
    <row r="109" spans="1:6">
      <c r="C109" s="3" t="s">
        <v>76</v>
      </c>
    </row>
    <row r="111" spans="1:6" ht="99.75" customHeight="1">
      <c r="C111" s="36" t="s">
        <v>77</v>
      </c>
      <c r="D111" s="36"/>
      <c r="E111" s="36"/>
      <c r="F111" s="36"/>
    </row>
    <row r="112" spans="1:6">
      <c r="C112" s="3" t="s">
        <v>78</v>
      </c>
      <c r="F112" s="4">
        <v>8905.74</v>
      </c>
    </row>
    <row r="113" spans="1:6">
      <c r="C113" s="3" t="s">
        <v>79</v>
      </c>
      <c r="F113" s="4">
        <v>138</v>
      </c>
    </row>
    <row r="114" spans="1:6">
      <c r="C114" s="3" t="s">
        <v>85</v>
      </c>
      <c r="F114" s="4">
        <v>166.5</v>
      </c>
    </row>
    <row r="115" spans="1:6">
      <c r="C115" s="3" t="s">
        <v>81</v>
      </c>
      <c r="F115" s="4">
        <v>35.76</v>
      </c>
    </row>
    <row r="116" spans="1:6">
      <c r="C116" s="3" t="s">
        <v>82</v>
      </c>
      <c r="F116" s="4">
        <v>8970</v>
      </c>
    </row>
    <row r="117" spans="1:6">
      <c r="C117" s="3" t="s">
        <v>83</v>
      </c>
      <c r="F117" s="6">
        <v>897</v>
      </c>
    </row>
    <row r="119" spans="1:6">
      <c r="C119" s="3" t="s">
        <v>86</v>
      </c>
    </row>
    <row r="120" spans="1:6">
      <c r="C120" s="3" t="s">
        <v>87</v>
      </c>
    </row>
    <row r="122" spans="1:6" ht="90" customHeight="1">
      <c r="C122" s="35" t="s">
        <v>88</v>
      </c>
      <c r="D122" s="35"/>
      <c r="E122" s="35"/>
      <c r="F122" s="35"/>
    </row>
    <row r="124" spans="1:6">
      <c r="A124" s="4">
        <v>5</v>
      </c>
      <c r="B124" s="4" t="s">
        <v>41</v>
      </c>
      <c r="C124" s="3" t="s">
        <v>42</v>
      </c>
      <c r="D124" s="4">
        <v>16.55</v>
      </c>
      <c r="E124" s="4" t="s">
        <v>45</v>
      </c>
      <c r="F124" s="4">
        <v>82.75</v>
      </c>
    </row>
    <row r="125" spans="1:6">
      <c r="A125" s="4">
        <v>2.5</v>
      </c>
      <c r="B125" s="4" t="s">
        <v>41</v>
      </c>
      <c r="C125" s="3" t="s">
        <v>44</v>
      </c>
      <c r="D125" s="4">
        <v>20</v>
      </c>
      <c r="E125" s="4" t="s">
        <v>41</v>
      </c>
      <c r="F125" s="4">
        <v>50</v>
      </c>
    </row>
    <row r="126" spans="1:6">
      <c r="A126" s="4">
        <v>1</v>
      </c>
      <c r="B126" s="4" t="s">
        <v>46</v>
      </c>
      <c r="C126" s="3" t="s">
        <v>89</v>
      </c>
      <c r="D126" s="4">
        <v>40.31</v>
      </c>
      <c r="E126" s="4" t="s">
        <v>46</v>
      </c>
      <c r="F126" s="4">
        <v>40.31</v>
      </c>
    </row>
    <row r="127" spans="1:6">
      <c r="C127" s="3" t="s">
        <v>70</v>
      </c>
      <c r="F127" s="4">
        <v>636.33000000000004</v>
      </c>
    </row>
    <row r="128" spans="1:6">
      <c r="C128" s="3" t="s">
        <v>81</v>
      </c>
      <c r="F128" s="7">
        <v>25.61</v>
      </c>
    </row>
    <row r="129" spans="1:6">
      <c r="C129" s="3" t="s">
        <v>90</v>
      </c>
      <c r="F129" s="6">
        <v>835</v>
      </c>
    </row>
    <row r="131" spans="1:6">
      <c r="C131" s="3" t="s">
        <v>91</v>
      </c>
    </row>
    <row r="132" spans="1:6">
      <c r="C132" s="3" t="s">
        <v>92</v>
      </c>
    </row>
    <row r="134" spans="1:6">
      <c r="C134" s="36" t="s">
        <v>93</v>
      </c>
      <c r="D134" s="36"/>
      <c r="E134" s="36"/>
      <c r="F134" s="36"/>
    </row>
    <row r="136" spans="1:6">
      <c r="A136" s="4">
        <v>1</v>
      </c>
      <c r="B136" s="4" t="s">
        <v>46</v>
      </c>
      <c r="C136" s="3" t="s">
        <v>94</v>
      </c>
      <c r="D136" s="4">
        <v>54.5</v>
      </c>
      <c r="E136" s="4" t="s">
        <v>46</v>
      </c>
      <c r="F136" s="4">
        <v>54.5</v>
      </c>
    </row>
    <row r="137" spans="1:6">
      <c r="A137" s="4">
        <v>1</v>
      </c>
      <c r="B137" s="4" t="s">
        <v>46</v>
      </c>
      <c r="C137" s="3" t="s">
        <v>95</v>
      </c>
      <c r="D137" s="4">
        <v>70.7</v>
      </c>
      <c r="E137" s="4" t="s">
        <v>46</v>
      </c>
      <c r="F137" s="4">
        <v>70.7</v>
      </c>
    </row>
    <row r="138" spans="1:6">
      <c r="A138" s="4">
        <v>1.4999999999999999E-2</v>
      </c>
      <c r="B138" s="4" t="s">
        <v>53</v>
      </c>
      <c r="C138" s="3" t="s">
        <v>96</v>
      </c>
      <c r="D138" s="4">
        <v>661</v>
      </c>
      <c r="E138" s="4" t="s">
        <v>53</v>
      </c>
      <c r="F138" s="4">
        <v>9.92</v>
      </c>
    </row>
    <row r="139" spans="1:6">
      <c r="A139" s="4" t="s">
        <v>71</v>
      </c>
      <c r="C139" s="3" t="s">
        <v>97</v>
      </c>
      <c r="F139" s="4">
        <v>14.88</v>
      </c>
    </row>
    <row r="140" spans="1:6">
      <c r="C140" s="3" t="s">
        <v>98</v>
      </c>
      <c r="F140" s="6">
        <v>150</v>
      </c>
    </row>
    <row r="142" spans="1:6" ht="30" customHeight="1">
      <c r="C142" s="37" t="s">
        <v>100</v>
      </c>
      <c r="D142" s="37"/>
      <c r="E142" s="37"/>
      <c r="F142" s="37"/>
    </row>
    <row r="144" spans="1:6" ht="55.5" customHeight="1">
      <c r="C144" s="36" t="s">
        <v>101</v>
      </c>
      <c r="D144" s="36"/>
      <c r="E144" s="36"/>
      <c r="F144" s="36"/>
    </row>
    <row r="145" spans="1:6">
      <c r="A145" s="4">
        <v>90</v>
      </c>
      <c r="B145" s="4" t="s">
        <v>41</v>
      </c>
      <c r="C145" s="3" t="s">
        <v>42</v>
      </c>
      <c r="D145" s="4">
        <v>16.55</v>
      </c>
      <c r="E145" s="4" t="s">
        <v>41</v>
      </c>
      <c r="F145" s="4">
        <v>1489.5</v>
      </c>
    </row>
    <row r="146" spans="1:6">
      <c r="A146" s="4">
        <v>45</v>
      </c>
      <c r="B146" s="4" t="s">
        <v>41</v>
      </c>
      <c r="C146" s="3" t="s">
        <v>44</v>
      </c>
      <c r="D146" s="4">
        <v>20</v>
      </c>
      <c r="E146" s="4" t="s">
        <v>41</v>
      </c>
      <c r="F146" s="4">
        <v>900</v>
      </c>
    </row>
    <row r="147" spans="1:6">
      <c r="A147" s="4">
        <v>20</v>
      </c>
      <c r="B147" s="4" t="s">
        <v>46</v>
      </c>
      <c r="C147" s="3" t="s">
        <v>47</v>
      </c>
      <c r="D147" s="4">
        <v>3.15</v>
      </c>
      <c r="E147" s="4" t="s">
        <v>52</v>
      </c>
      <c r="F147" s="4">
        <v>63</v>
      </c>
    </row>
    <row r="148" spans="1:6">
      <c r="A148" s="4">
        <v>10</v>
      </c>
      <c r="B148" s="4" t="s">
        <v>46</v>
      </c>
      <c r="C148" s="3" t="s">
        <v>50</v>
      </c>
      <c r="D148" s="4">
        <v>1.34</v>
      </c>
      <c r="E148" s="4" t="s">
        <v>52</v>
      </c>
      <c r="F148" s="4">
        <v>13.4</v>
      </c>
    </row>
    <row r="149" spans="1:6">
      <c r="A149" s="4">
        <v>1</v>
      </c>
      <c r="B149" s="4" t="s">
        <v>46</v>
      </c>
      <c r="C149" s="3" t="s">
        <v>102</v>
      </c>
      <c r="D149" s="4">
        <v>70.7</v>
      </c>
      <c r="E149" s="4" t="s">
        <v>46</v>
      </c>
      <c r="F149" s="4">
        <v>70.7</v>
      </c>
    </row>
    <row r="150" spans="1:6">
      <c r="A150" s="4">
        <v>1.4999999999999999E-2</v>
      </c>
      <c r="B150" s="4" t="s">
        <v>53</v>
      </c>
      <c r="C150" s="3" t="s">
        <v>103</v>
      </c>
      <c r="D150" s="4">
        <v>661</v>
      </c>
      <c r="E150" s="4" t="s">
        <v>53</v>
      </c>
      <c r="F150" s="4">
        <v>9.92</v>
      </c>
    </row>
    <row r="151" spans="1:6">
      <c r="A151" s="4">
        <v>15</v>
      </c>
      <c r="B151" s="4" t="s">
        <v>46</v>
      </c>
      <c r="C151" s="3" t="s">
        <v>104</v>
      </c>
      <c r="D151" s="4">
        <v>40.31</v>
      </c>
      <c r="E151" s="4" t="s">
        <v>46</v>
      </c>
      <c r="F151" s="4">
        <v>604.65</v>
      </c>
    </row>
    <row r="152" spans="1:6">
      <c r="A152" s="4">
        <v>15</v>
      </c>
      <c r="B152" s="4" t="s">
        <v>46</v>
      </c>
      <c r="C152" s="3" t="s">
        <v>102</v>
      </c>
      <c r="D152" s="4">
        <v>70.7</v>
      </c>
      <c r="E152" s="4" t="s">
        <v>46</v>
      </c>
      <c r="F152" s="4">
        <v>1060.5</v>
      </c>
    </row>
    <row r="153" spans="1:6">
      <c r="A153" s="4">
        <v>0.22500000000000001</v>
      </c>
      <c r="B153" s="4" t="s">
        <v>53</v>
      </c>
      <c r="C153" s="3" t="s">
        <v>103</v>
      </c>
      <c r="D153" s="4">
        <v>661</v>
      </c>
      <c r="E153" s="4" t="s">
        <v>105</v>
      </c>
      <c r="F153" s="4">
        <v>148.72999999999999</v>
      </c>
    </row>
    <row r="154" spans="1:6">
      <c r="A154" s="4">
        <v>1.25</v>
      </c>
      <c r="B154" s="4" t="s">
        <v>60</v>
      </c>
      <c r="C154" s="3" t="s">
        <v>61</v>
      </c>
      <c r="D154" s="4">
        <v>302</v>
      </c>
      <c r="E154" s="4" t="s">
        <v>60</v>
      </c>
      <c r="F154" s="4">
        <v>377.5</v>
      </c>
    </row>
    <row r="155" spans="1:6">
      <c r="A155" s="4">
        <v>45</v>
      </c>
      <c r="B155" s="4" t="s">
        <v>53</v>
      </c>
      <c r="C155" s="3" t="s">
        <v>65</v>
      </c>
      <c r="D155" s="4">
        <v>16.55</v>
      </c>
      <c r="E155" s="4" t="s">
        <v>41</v>
      </c>
      <c r="F155" s="4">
        <v>744.75</v>
      </c>
    </row>
    <row r="156" spans="1:6">
      <c r="C156" s="3" t="s">
        <v>70</v>
      </c>
      <c r="F156" s="4">
        <v>4828</v>
      </c>
    </row>
    <row r="157" spans="1:6">
      <c r="C157" s="3" t="s">
        <v>81</v>
      </c>
      <c r="F157" s="4">
        <v>39.35</v>
      </c>
    </row>
    <row r="158" spans="1:6">
      <c r="C158" s="3" t="s">
        <v>106</v>
      </c>
      <c r="F158" s="4">
        <v>10350</v>
      </c>
    </row>
    <row r="159" spans="1:6">
      <c r="C159" s="3" t="s">
        <v>90</v>
      </c>
      <c r="F159" s="6">
        <v>690</v>
      </c>
    </row>
    <row r="161" spans="1:6">
      <c r="C161" s="3" t="s">
        <v>107</v>
      </c>
    </row>
    <row r="162" spans="1:6">
      <c r="A162" s="4">
        <v>1</v>
      </c>
      <c r="B162" s="4" t="s">
        <v>46</v>
      </c>
      <c r="C162" s="3" t="s">
        <v>108</v>
      </c>
      <c r="D162" s="4">
        <v>1366</v>
      </c>
      <c r="E162" s="4" t="s">
        <v>46</v>
      </c>
      <c r="F162" s="4">
        <v>1366</v>
      </c>
    </row>
    <row r="163" spans="1:6">
      <c r="A163" s="4">
        <v>1</v>
      </c>
      <c r="B163" s="4" t="s">
        <v>46</v>
      </c>
      <c r="C163" s="3" t="s">
        <v>109</v>
      </c>
      <c r="D163" s="4">
        <v>185.9</v>
      </c>
      <c r="E163" s="4" t="s">
        <v>46</v>
      </c>
      <c r="F163" s="4">
        <v>185.9</v>
      </c>
    </row>
    <row r="164" spans="1:6">
      <c r="C164" s="3" t="s">
        <v>110</v>
      </c>
      <c r="F164" s="6">
        <v>1552.7</v>
      </c>
    </row>
    <row r="167" spans="1:6">
      <c r="C167" s="3" t="s">
        <v>111</v>
      </c>
    </row>
    <row r="168" spans="1:6" ht="54" customHeight="1">
      <c r="C168" s="35" t="s">
        <v>112</v>
      </c>
      <c r="D168" s="35"/>
      <c r="E168" s="35"/>
      <c r="F168" s="35"/>
    </row>
    <row r="170" spans="1:6">
      <c r="A170" s="4">
        <v>1</v>
      </c>
      <c r="B170" s="4" t="s">
        <v>41</v>
      </c>
      <c r="C170" s="3" t="s">
        <v>113</v>
      </c>
      <c r="D170" s="4">
        <v>914.1</v>
      </c>
      <c r="E170" s="4" t="s">
        <v>114</v>
      </c>
      <c r="F170" s="4">
        <v>9.14</v>
      </c>
    </row>
    <row r="171" spans="1:6">
      <c r="C171" s="3" t="s">
        <v>115</v>
      </c>
      <c r="F171" s="4">
        <v>556.6</v>
      </c>
    </row>
    <row r="172" spans="1:6">
      <c r="C172" s="3" t="s">
        <v>116</v>
      </c>
      <c r="F172" s="4">
        <v>5.26</v>
      </c>
    </row>
    <row r="173" spans="1:6">
      <c r="C173" s="3" t="s">
        <v>117</v>
      </c>
      <c r="D173" s="4" t="s">
        <v>98</v>
      </c>
      <c r="F173" s="6">
        <v>571</v>
      </c>
    </row>
    <row r="176" spans="1:6">
      <c r="C176" s="3" t="s">
        <v>119</v>
      </c>
    </row>
    <row r="179" spans="1:6">
      <c r="A179" s="4">
        <v>10</v>
      </c>
      <c r="B179" s="4" t="s">
        <v>120</v>
      </c>
      <c r="C179" s="3" t="s">
        <v>132</v>
      </c>
      <c r="D179" s="4">
        <v>658</v>
      </c>
      <c r="E179" s="4" t="s">
        <v>120</v>
      </c>
      <c r="F179" s="4">
        <v>6580</v>
      </c>
    </row>
    <row r="180" spans="1:6">
      <c r="A180" s="4">
        <v>0.21</v>
      </c>
      <c r="B180" s="4" t="s">
        <v>24</v>
      </c>
      <c r="C180" s="3" t="s">
        <v>121</v>
      </c>
      <c r="D180" s="4">
        <v>4657.12</v>
      </c>
      <c r="E180" s="4" t="s">
        <v>24</v>
      </c>
      <c r="F180" s="4">
        <v>978</v>
      </c>
    </row>
    <row r="181" spans="1:6">
      <c r="A181" s="4">
        <v>1.1000000000000001</v>
      </c>
      <c r="B181" s="4" t="s">
        <v>122</v>
      </c>
      <c r="C181" s="3" t="s">
        <v>123</v>
      </c>
      <c r="D181" s="4">
        <v>994.35</v>
      </c>
      <c r="E181" s="4" t="s">
        <v>122</v>
      </c>
      <c r="F181" s="4">
        <v>1093.79</v>
      </c>
    </row>
    <row r="182" spans="1:6">
      <c r="A182" s="4">
        <v>1.1000000000000001</v>
      </c>
      <c r="B182" s="4" t="s">
        <v>122</v>
      </c>
      <c r="C182" s="3" t="s">
        <v>124</v>
      </c>
      <c r="D182" s="4">
        <v>928.2</v>
      </c>
      <c r="E182" s="4" t="s">
        <v>122</v>
      </c>
      <c r="F182" s="4">
        <v>1021.02</v>
      </c>
    </row>
    <row r="183" spans="1:6">
      <c r="A183" s="4">
        <v>2.2000000000000002</v>
      </c>
      <c r="B183" s="4" t="s">
        <v>122</v>
      </c>
      <c r="C183" s="3" t="s">
        <v>125</v>
      </c>
      <c r="D183" s="4">
        <v>648.9</v>
      </c>
      <c r="E183" s="4" t="s">
        <v>122</v>
      </c>
      <c r="F183" s="4">
        <v>1427.58</v>
      </c>
    </row>
    <row r="184" spans="1:6">
      <c r="A184" s="4">
        <v>2.2000000000000002</v>
      </c>
      <c r="B184" s="4" t="s">
        <v>122</v>
      </c>
      <c r="C184" s="3" t="s">
        <v>126</v>
      </c>
      <c r="D184" s="4">
        <v>532.35</v>
      </c>
      <c r="E184" s="4" t="s">
        <v>122</v>
      </c>
      <c r="F184" s="4">
        <v>1171.17</v>
      </c>
    </row>
    <row r="185" spans="1:6">
      <c r="A185" s="4">
        <v>20</v>
      </c>
      <c r="B185" s="4" t="s">
        <v>127</v>
      </c>
      <c r="C185" s="3" t="s">
        <v>23</v>
      </c>
      <c r="D185" s="4">
        <v>6040</v>
      </c>
      <c r="E185" s="4" t="s">
        <v>22</v>
      </c>
      <c r="F185" s="4">
        <v>120.8</v>
      </c>
    </row>
    <row r="186" spans="1:6">
      <c r="A186" s="4">
        <v>2</v>
      </c>
      <c r="B186" s="4" t="s">
        <v>127</v>
      </c>
      <c r="C186" s="3" t="s">
        <v>128</v>
      </c>
      <c r="D186" s="4">
        <v>36.1</v>
      </c>
      <c r="E186" s="4" t="s">
        <v>127</v>
      </c>
      <c r="F186" s="4">
        <v>72.2</v>
      </c>
    </row>
    <row r="187" spans="1:6">
      <c r="A187" s="4">
        <v>1.6</v>
      </c>
      <c r="B187" s="4" t="s">
        <v>122</v>
      </c>
      <c r="C187" s="3" t="s">
        <v>124</v>
      </c>
      <c r="D187" s="4">
        <v>928.2</v>
      </c>
      <c r="E187" s="4" t="s">
        <v>122</v>
      </c>
      <c r="F187" s="4">
        <v>1485.12</v>
      </c>
    </row>
    <row r="188" spans="1:6">
      <c r="A188" s="4">
        <v>0.5</v>
      </c>
      <c r="B188" s="4" t="s">
        <v>122</v>
      </c>
      <c r="C188" s="3" t="s">
        <v>125</v>
      </c>
      <c r="D188" s="4">
        <v>648.9</v>
      </c>
      <c r="E188" s="4" t="s">
        <v>122</v>
      </c>
      <c r="F188" s="4">
        <v>324.45</v>
      </c>
    </row>
    <row r="189" spans="1:6">
      <c r="A189" s="4">
        <v>1.1000000000000001</v>
      </c>
      <c r="B189" s="4" t="s">
        <v>122</v>
      </c>
      <c r="C189" s="3" t="s">
        <v>126</v>
      </c>
      <c r="D189" s="4">
        <v>532.35</v>
      </c>
      <c r="E189" s="4" t="s">
        <v>122</v>
      </c>
      <c r="F189" s="4">
        <v>585.59</v>
      </c>
    </row>
    <row r="190" spans="1:6">
      <c r="B190" s="4" t="s">
        <v>27</v>
      </c>
      <c r="C190" s="3" t="s">
        <v>28</v>
      </c>
      <c r="E190" s="4" t="s">
        <v>27</v>
      </c>
      <c r="F190" s="4">
        <v>0.18</v>
      </c>
    </row>
    <row r="191" spans="1:6">
      <c r="F191" s="4" t="s">
        <v>14</v>
      </c>
    </row>
    <row r="192" spans="1:6">
      <c r="C192" s="3" t="s">
        <v>129</v>
      </c>
      <c r="F192" s="4">
        <v>14859.9</v>
      </c>
    </row>
    <row r="193" spans="1:6">
      <c r="C193" s="3" t="s">
        <v>130</v>
      </c>
      <c r="F193" s="6">
        <v>1485.99</v>
      </c>
    </row>
    <row r="195" spans="1:6">
      <c r="B195" s="17" t="s">
        <v>133</v>
      </c>
    </row>
    <row r="196" spans="1:6" ht="36" customHeight="1">
      <c r="A196" s="36" t="s">
        <v>134</v>
      </c>
      <c r="B196" s="36"/>
      <c r="C196" s="36"/>
      <c r="D196" s="36"/>
      <c r="E196" s="36"/>
    </row>
    <row r="198" spans="1:6">
      <c r="A198" s="4">
        <v>1.5</v>
      </c>
      <c r="B198" s="4" t="s">
        <v>41</v>
      </c>
      <c r="C198" s="3" t="s">
        <v>135</v>
      </c>
      <c r="D198" s="4">
        <v>128</v>
      </c>
      <c r="E198" s="4" t="s">
        <v>41</v>
      </c>
      <c r="F198" s="4">
        <v>192</v>
      </c>
    </row>
    <row r="199" spans="1:6">
      <c r="A199" s="4">
        <v>2</v>
      </c>
      <c r="B199" s="4" t="s">
        <v>136</v>
      </c>
      <c r="C199" s="3" t="s">
        <v>137</v>
      </c>
      <c r="D199" s="4">
        <v>35</v>
      </c>
      <c r="E199" s="4" t="s">
        <v>136</v>
      </c>
      <c r="F199" s="4">
        <v>70</v>
      </c>
    </row>
    <row r="202" spans="1:6">
      <c r="A202" s="4">
        <v>8</v>
      </c>
      <c r="B202" s="4" t="s">
        <v>41</v>
      </c>
      <c r="C202" s="3" t="s">
        <v>138</v>
      </c>
      <c r="D202" s="4">
        <v>25.75</v>
      </c>
      <c r="E202" s="4" t="s">
        <v>66</v>
      </c>
      <c r="F202" s="4">
        <v>206</v>
      </c>
    </row>
    <row r="203" spans="1:6">
      <c r="A203" s="4">
        <v>1</v>
      </c>
      <c r="B203" s="4" t="s">
        <v>46</v>
      </c>
      <c r="C203" s="3" t="s">
        <v>139</v>
      </c>
      <c r="D203" s="4">
        <v>1690</v>
      </c>
      <c r="E203" s="4" t="s">
        <v>140</v>
      </c>
      <c r="F203" s="4">
        <v>1690</v>
      </c>
    </row>
    <row r="204" spans="1:6">
      <c r="C204" s="3" t="s">
        <v>141</v>
      </c>
      <c r="D204" s="4" t="s">
        <v>71</v>
      </c>
      <c r="F204" s="4">
        <v>16</v>
      </c>
    </row>
    <row r="205" spans="1:6">
      <c r="C205" s="3" t="s">
        <v>142</v>
      </c>
      <c r="F205" s="6">
        <v>2174</v>
      </c>
    </row>
    <row r="208" spans="1:6">
      <c r="C208" s="3" t="s">
        <v>153</v>
      </c>
    </row>
    <row r="210" spans="1:6" ht="45.75" customHeight="1">
      <c r="C210" s="35" t="s">
        <v>154</v>
      </c>
      <c r="D210" s="35"/>
      <c r="E210" s="35"/>
      <c r="F210" s="35"/>
    </row>
    <row r="212" spans="1:6">
      <c r="C212" s="3" t="s">
        <v>155</v>
      </c>
      <c r="F212" s="4">
        <v>11538</v>
      </c>
    </row>
    <row r="213" spans="1:6">
      <c r="A213" s="4">
        <v>180</v>
      </c>
      <c r="B213" s="4" t="s">
        <v>41</v>
      </c>
      <c r="C213" s="3" t="s">
        <v>156</v>
      </c>
      <c r="D213" s="4">
        <v>25.75</v>
      </c>
      <c r="E213" s="4" t="s">
        <v>41</v>
      </c>
      <c r="F213" s="4">
        <v>4635</v>
      </c>
    </row>
    <row r="214" spans="1:6">
      <c r="A214" s="4">
        <v>180</v>
      </c>
      <c r="B214" s="4" t="s">
        <v>41</v>
      </c>
      <c r="C214" s="3" t="s">
        <v>157</v>
      </c>
      <c r="D214" s="4">
        <v>16.55</v>
      </c>
      <c r="E214" s="4" t="s">
        <v>43</v>
      </c>
      <c r="F214" s="4">
        <v>2979</v>
      </c>
    </row>
    <row r="215" spans="1:6">
      <c r="C215" s="3" t="s">
        <v>81</v>
      </c>
    </row>
    <row r="216" spans="1:6">
      <c r="C216" s="3" t="s">
        <v>158</v>
      </c>
      <c r="F216" s="4">
        <v>13194</v>
      </c>
    </row>
    <row r="217" spans="1:6">
      <c r="C217" s="3" t="s">
        <v>159</v>
      </c>
      <c r="F217" s="6">
        <v>146.6</v>
      </c>
    </row>
    <row r="220" spans="1:6" ht="108.75" customHeight="1">
      <c r="A220" s="35" t="s">
        <v>177</v>
      </c>
      <c r="B220" s="35"/>
      <c r="C220" s="35"/>
      <c r="D220" s="35"/>
      <c r="E220" s="35"/>
      <c r="F220" s="35"/>
    </row>
    <row r="223" spans="1:6">
      <c r="A223" s="17"/>
      <c r="B223" s="17"/>
      <c r="C223" s="17"/>
      <c r="D223" s="17"/>
    </row>
    <row r="224" spans="1:6">
      <c r="A224" s="17" t="s">
        <v>78</v>
      </c>
      <c r="B224" s="17"/>
      <c r="C224" s="17"/>
      <c r="D224" s="17">
        <v>8904.0300000000007</v>
      </c>
    </row>
    <row r="225" spans="1:6">
      <c r="A225" s="17" t="s">
        <v>178</v>
      </c>
      <c r="B225" s="17"/>
      <c r="C225" s="17" t="s">
        <v>80</v>
      </c>
      <c r="D225" s="17">
        <v>138</v>
      </c>
    </row>
    <row r="226" spans="1:6">
      <c r="A226" s="17" t="s">
        <v>179</v>
      </c>
      <c r="B226" s="17"/>
      <c r="C226" s="17" t="s">
        <v>80</v>
      </c>
      <c r="D226" s="17">
        <v>66.099999999999994</v>
      </c>
    </row>
    <row r="227" spans="1:6">
      <c r="A227" s="17" t="s">
        <v>180</v>
      </c>
      <c r="B227" s="17"/>
      <c r="C227" s="17"/>
      <c r="D227" s="17">
        <v>699</v>
      </c>
    </row>
    <row r="228" spans="1:6">
      <c r="A228" s="17" t="s">
        <v>181</v>
      </c>
      <c r="B228" s="17"/>
      <c r="C228" s="17"/>
      <c r="D228" s="17">
        <v>396.6</v>
      </c>
    </row>
    <row r="229" spans="1:6">
      <c r="A229" s="17" t="s">
        <v>182</v>
      </c>
      <c r="B229" s="17"/>
      <c r="C229" s="17"/>
      <c r="D229" s="17">
        <v>24.25</v>
      </c>
    </row>
    <row r="230" spans="1:6">
      <c r="A230" s="17" t="s">
        <v>82</v>
      </c>
      <c r="B230" s="17"/>
      <c r="C230" s="17"/>
      <c r="D230" s="17">
        <v>9819.7800000000007</v>
      </c>
    </row>
    <row r="231" spans="1:6">
      <c r="A231" s="17" t="s">
        <v>83</v>
      </c>
      <c r="B231" s="17"/>
      <c r="C231" s="17"/>
      <c r="D231" s="22">
        <v>981.98</v>
      </c>
    </row>
    <row r="232" spans="1:6">
      <c r="A232" s="17"/>
      <c r="B232" s="17"/>
      <c r="C232" s="17"/>
      <c r="D232" s="17"/>
    </row>
    <row r="233" spans="1:6">
      <c r="A233" s="17"/>
      <c r="B233" s="17"/>
      <c r="C233" s="17"/>
      <c r="D233" s="17"/>
    </row>
    <row r="235" spans="1:6">
      <c r="C235" s="3" t="s">
        <v>195</v>
      </c>
    </row>
    <row r="236" spans="1:6">
      <c r="A236" s="4">
        <v>1</v>
      </c>
      <c r="B236" s="4" t="s">
        <v>46</v>
      </c>
      <c r="C236" s="3" t="s">
        <v>197</v>
      </c>
      <c r="D236" s="4">
        <v>391</v>
      </c>
      <c r="E236" s="4" t="s">
        <v>46</v>
      </c>
      <c r="F236" s="4">
        <v>391</v>
      </c>
    </row>
    <row r="237" spans="1:6">
      <c r="E237" s="4" t="s">
        <v>46</v>
      </c>
      <c r="F237" s="4">
        <v>0</v>
      </c>
    </row>
    <row r="238" spans="1:6">
      <c r="C238" s="3" t="s">
        <v>198</v>
      </c>
      <c r="F238" s="4">
        <v>298.8</v>
      </c>
    </row>
    <row r="239" spans="1:6">
      <c r="C239" s="3" t="s">
        <v>81</v>
      </c>
      <c r="F239" s="4">
        <v>0.2</v>
      </c>
    </row>
    <row r="240" spans="1:6">
      <c r="C240" s="3" t="s">
        <v>110</v>
      </c>
      <c r="F240" s="6">
        <v>690</v>
      </c>
    </row>
    <row r="242" spans="1:6">
      <c r="C242" s="3" t="s">
        <v>195</v>
      </c>
    </row>
    <row r="243" spans="1:6">
      <c r="A243" s="4">
        <v>1</v>
      </c>
      <c r="B243" s="4" t="s">
        <v>46</v>
      </c>
      <c r="C243" s="3" t="s">
        <v>197</v>
      </c>
      <c r="D243" s="4">
        <v>391</v>
      </c>
      <c r="E243" s="4" t="s">
        <v>46</v>
      </c>
      <c r="F243" s="4">
        <v>391</v>
      </c>
    </row>
    <row r="244" spans="1:6">
      <c r="E244" s="4" t="s">
        <v>46</v>
      </c>
      <c r="F244" s="4">
        <v>0</v>
      </c>
    </row>
    <row r="245" spans="1:6">
      <c r="C245" s="3" t="s">
        <v>198</v>
      </c>
      <c r="F245" s="4">
        <v>312.93</v>
      </c>
    </row>
    <row r="246" spans="1:6">
      <c r="C246" s="3" t="s">
        <v>81</v>
      </c>
      <c r="F246" s="4">
        <v>1.07</v>
      </c>
    </row>
    <row r="247" spans="1:6">
      <c r="C247" s="3" t="s">
        <v>110</v>
      </c>
      <c r="F247" s="6">
        <v>705</v>
      </c>
    </row>
  </sheetData>
  <mergeCells count="10">
    <mergeCell ref="C168:F168"/>
    <mergeCell ref="C210:F210"/>
    <mergeCell ref="A196:E196"/>
    <mergeCell ref="A220:F220"/>
    <mergeCell ref="C84:F84"/>
    <mergeCell ref="C111:F111"/>
    <mergeCell ref="C122:F122"/>
    <mergeCell ref="C134:F134"/>
    <mergeCell ref="C144:F144"/>
    <mergeCell ref="C142:F14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sheetPr>
    <tabColor rgb="FFFFFF00"/>
  </sheetPr>
  <dimension ref="A1:I100"/>
  <sheetViews>
    <sheetView workbookViewId="0">
      <selection sqref="A1:I100"/>
    </sheetView>
  </sheetViews>
  <sheetFormatPr defaultRowHeight="14.25"/>
  <cols>
    <col min="1" max="1" width="5.42578125" style="13" bestFit="1" customWidth="1"/>
    <col min="2" max="2" width="33.42578125" style="13" customWidth="1"/>
    <col min="3" max="3" width="4.85546875" style="13" bestFit="1" customWidth="1"/>
    <col min="4" max="4" width="6" style="13" bestFit="1" customWidth="1"/>
    <col min="5" max="5" width="8" style="13" customWidth="1"/>
    <col min="6" max="6" width="9.7109375" style="13" bestFit="1" customWidth="1"/>
    <col min="7" max="7" width="8" style="13" customWidth="1"/>
    <col min="8" max="8" width="8.140625" style="13" bestFit="1" customWidth="1"/>
    <col min="9" max="9" width="4.85546875" style="13" bestFit="1" customWidth="1"/>
    <col min="10" max="16384" width="9.140625" style="13"/>
  </cols>
  <sheetData>
    <row r="1" spans="1:9" s="2" customFormat="1" ht="24.75" customHeight="1">
      <c r="A1" s="33" t="s">
        <v>7</v>
      </c>
      <c r="B1" s="33"/>
      <c r="C1" s="33"/>
      <c r="D1" s="33"/>
      <c r="E1" s="33"/>
      <c r="F1" s="33"/>
      <c r="G1" s="33"/>
      <c r="H1" s="33"/>
      <c r="I1" s="33"/>
    </row>
    <row r="2" spans="1:9" s="2" customFormat="1" ht="48" customHeight="1">
      <c r="A2" s="34" t="str">
        <f>Abstract!A2</f>
        <v>Name of work: Additional work for Special repair works for existing District fire and Rescue service station @ Palayamkottai in Tiurnelveli District.</v>
      </c>
      <c r="B2" s="34"/>
      <c r="C2" s="34"/>
      <c r="D2" s="34"/>
      <c r="E2" s="34"/>
      <c r="F2" s="34"/>
      <c r="G2" s="34"/>
      <c r="H2" s="34"/>
      <c r="I2" s="34"/>
    </row>
    <row r="3" spans="1:9" s="2" customFormat="1" ht="27.75" customHeight="1">
      <c r="A3" s="33" t="s">
        <v>185</v>
      </c>
      <c r="B3" s="33"/>
      <c r="C3" s="33"/>
      <c r="D3" s="33"/>
      <c r="E3" s="33"/>
      <c r="F3" s="33"/>
      <c r="G3" s="33"/>
      <c r="H3" s="33"/>
      <c r="I3" s="33"/>
    </row>
    <row r="4" spans="1:9" s="2" customFormat="1" ht="27.75" customHeight="1">
      <c r="A4" s="1" t="s">
        <v>0</v>
      </c>
      <c r="B4" s="1" t="s">
        <v>161</v>
      </c>
      <c r="C4" s="33" t="s">
        <v>144</v>
      </c>
      <c r="D4" s="33"/>
      <c r="E4" s="1" t="s">
        <v>162</v>
      </c>
      <c r="F4" s="1" t="s">
        <v>163</v>
      </c>
      <c r="G4" s="1" t="s">
        <v>164</v>
      </c>
      <c r="H4" s="1" t="s">
        <v>2</v>
      </c>
      <c r="I4" s="1" t="s">
        <v>165</v>
      </c>
    </row>
    <row r="5" spans="1:9" ht="186.75" customHeight="1">
      <c r="A5" s="12">
        <f>Abstract!A5</f>
        <v>1</v>
      </c>
      <c r="B5" s="20" t="str">
        <f>Abstract!C5</f>
        <v>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complete,(Open wiring)</v>
      </c>
      <c r="C5" s="12"/>
      <c r="D5" s="12"/>
      <c r="E5" s="12"/>
      <c r="F5" s="12"/>
      <c r="G5" s="12"/>
      <c r="H5" s="12"/>
      <c r="I5" s="12"/>
    </row>
    <row r="6" spans="1:9">
      <c r="A6" s="12"/>
      <c r="B6" s="21" t="s">
        <v>166</v>
      </c>
      <c r="C6" s="14">
        <v>1</v>
      </c>
      <c r="D6" s="14">
        <v>2</v>
      </c>
      <c r="E6" s="14"/>
      <c r="F6" s="14"/>
      <c r="G6" s="14"/>
      <c r="H6" s="14">
        <f>D6*C6</f>
        <v>2</v>
      </c>
      <c r="I6" s="12"/>
    </row>
    <row r="7" spans="1:9">
      <c r="A7" s="12"/>
      <c r="B7" s="21" t="s">
        <v>167</v>
      </c>
      <c r="C7" s="14">
        <v>1</v>
      </c>
      <c r="D7" s="14">
        <v>5</v>
      </c>
      <c r="E7" s="14"/>
      <c r="F7" s="14"/>
      <c r="G7" s="14"/>
      <c r="H7" s="14">
        <f t="shared" ref="H7:H13" si="0">D7*C7</f>
        <v>5</v>
      </c>
      <c r="I7" s="12"/>
    </row>
    <row r="8" spans="1:9">
      <c r="A8" s="12"/>
      <c r="B8" s="21" t="s">
        <v>168</v>
      </c>
      <c r="C8" s="14">
        <v>1</v>
      </c>
      <c r="D8" s="14">
        <v>3</v>
      </c>
      <c r="E8" s="14"/>
      <c r="F8" s="14"/>
      <c r="G8" s="14"/>
      <c r="H8" s="14">
        <f t="shared" si="0"/>
        <v>3</v>
      </c>
      <c r="I8" s="12"/>
    </row>
    <row r="9" spans="1:9">
      <c r="A9" s="12"/>
      <c r="B9" s="21" t="s">
        <v>169</v>
      </c>
      <c r="C9" s="14">
        <v>1</v>
      </c>
      <c r="D9" s="14">
        <v>3</v>
      </c>
      <c r="E9" s="14"/>
      <c r="F9" s="14"/>
      <c r="G9" s="14"/>
      <c r="H9" s="14">
        <f t="shared" si="0"/>
        <v>3</v>
      </c>
      <c r="I9" s="12"/>
    </row>
    <row r="10" spans="1:9">
      <c r="A10" s="12"/>
      <c r="B10" s="21" t="s">
        <v>170</v>
      </c>
      <c r="C10" s="14">
        <v>1</v>
      </c>
      <c r="D10" s="14">
        <v>2</v>
      </c>
      <c r="E10" s="14"/>
      <c r="F10" s="14"/>
      <c r="G10" s="14"/>
      <c r="H10" s="14">
        <f t="shared" si="0"/>
        <v>2</v>
      </c>
      <c r="I10" s="12"/>
    </row>
    <row r="11" spans="1:9">
      <c r="A11" s="12"/>
      <c r="B11" s="21" t="s">
        <v>171</v>
      </c>
      <c r="C11" s="14">
        <v>1</v>
      </c>
      <c r="D11" s="14">
        <v>10</v>
      </c>
      <c r="E11" s="14"/>
      <c r="F11" s="14"/>
      <c r="G11" s="14"/>
      <c r="H11" s="14">
        <f t="shared" si="0"/>
        <v>10</v>
      </c>
      <c r="I11" s="12"/>
    </row>
    <row r="12" spans="1:9">
      <c r="A12" s="12"/>
      <c r="B12" s="21" t="s">
        <v>172</v>
      </c>
      <c r="C12" s="14">
        <v>1</v>
      </c>
      <c r="D12" s="14">
        <v>2</v>
      </c>
      <c r="E12" s="14"/>
      <c r="F12" s="14"/>
      <c r="G12" s="14"/>
      <c r="H12" s="14">
        <f t="shared" si="0"/>
        <v>2</v>
      </c>
      <c r="I12" s="12"/>
    </row>
    <row r="13" spans="1:9">
      <c r="A13" s="12"/>
      <c r="B13" s="21" t="s">
        <v>173</v>
      </c>
      <c r="C13" s="14">
        <v>1</v>
      </c>
      <c r="D13" s="14">
        <v>6</v>
      </c>
      <c r="E13" s="14"/>
      <c r="F13" s="14"/>
      <c r="G13" s="14"/>
      <c r="H13" s="14">
        <f t="shared" si="0"/>
        <v>6</v>
      </c>
      <c r="I13" s="12"/>
    </row>
    <row r="14" spans="1:9">
      <c r="A14" s="12"/>
      <c r="B14" s="21"/>
      <c r="C14" s="12"/>
      <c r="D14" s="12"/>
      <c r="E14" s="12"/>
      <c r="F14" s="12"/>
      <c r="G14" s="1" t="s">
        <v>174</v>
      </c>
      <c r="H14" s="15">
        <f>SUM(H6:H13)</f>
        <v>33</v>
      </c>
      <c r="I14" s="12" t="s">
        <v>144</v>
      </c>
    </row>
    <row r="15" spans="1:9" ht="202.5" customHeight="1">
      <c r="A15" s="12">
        <v>2</v>
      </c>
      <c r="B15" s="20" t="s">
        <v>77</v>
      </c>
      <c r="C15" s="12"/>
      <c r="D15" s="12"/>
      <c r="E15" s="12"/>
      <c r="F15" s="12"/>
      <c r="G15" s="12"/>
      <c r="H15" s="12"/>
      <c r="I15" s="12"/>
    </row>
    <row r="16" spans="1:9">
      <c r="A16" s="12"/>
      <c r="B16" s="10" t="s">
        <v>166</v>
      </c>
      <c r="C16" s="14">
        <v>1</v>
      </c>
      <c r="D16" s="14">
        <v>1</v>
      </c>
      <c r="E16" s="14"/>
      <c r="F16" s="14"/>
      <c r="G16" s="14"/>
      <c r="H16" s="14">
        <f>D16*C16</f>
        <v>1</v>
      </c>
      <c r="I16" s="12"/>
    </row>
    <row r="17" spans="1:9">
      <c r="A17" s="12"/>
      <c r="B17" s="10" t="s">
        <v>167</v>
      </c>
      <c r="C17" s="14">
        <v>1</v>
      </c>
      <c r="D17" s="14">
        <v>2</v>
      </c>
      <c r="E17" s="14"/>
      <c r="F17" s="14"/>
      <c r="G17" s="14"/>
      <c r="H17" s="14">
        <f t="shared" ref="H17:H21" si="1">D17*C17</f>
        <v>2</v>
      </c>
      <c r="I17" s="12"/>
    </row>
    <row r="18" spans="1:9">
      <c r="A18" s="12"/>
      <c r="B18" s="10" t="s">
        <v>168</v>
      </c>
      <c r="C18" s="14">
        <v>1</v>
      </c>
      <c r="D18" s="14">
        <v>1</v>
      </c>
      <c r="E18" s="14"/>
      <c r="F18" s="14"/>
      <c r="G18" s="14"/>
      <c r="H18" s="14">
        <f t="shared" si="1"/>
        <v>1</v>
      </c>
      <c r="I18" s="12"/>
    </row>
    <row r="19" spans="1:9">
      <c r="A19" s="12"/>
      <c r="B19" s="10" t="s">
        <v>176</v>
      </c>
      <c r="C19" s="14">
        <v>1</v>
      </c>
      <c r="D19" s="14">
        <v>1</v>
      </c>
      <c r="E19" s="14"/>
      <c r="F19" s="14"/>
      <c r="G19" s="14"/>
      <c r="H19" s="14">
        <f t="shared" si="1"/>
        <v>1</v>
      </c>
      <c r="I19" s="12"/>
    </row>
    <row r="20" spans="1:9">
      <c r="A20" s="12"/>
      <c r="B20" s="10" t="s">
        <v>172</v>
      </c>
      <c r="C20" s="14">
        <v>1</v>
      </c>
      <c r="D20" s="14">
        <v>1</v>
      </c>
      <c r="E20" s="14"/>
      <c r="F20" s="14"/>
      <c r="G20" s="14"/>
      <c r="H20" s="14">
        <f t="shared" si="1"/>
        <v>1</v>
      </c>
      <c r="I20" s="12"/>
    </row>
    <row r="21" spans="1:9">
      <c r="A21" s="12"/>
      <c r="B21" s="10" t="s">
        <v>170</v>
      </c>
      <c r="C21" s="14">
        <v>1</v>
      </c>
      <c r="D21" s="14">
        <v>2</v>
      </c>
      <c r="E21" s="14"/>
      <c r="F21" s="14"/>
      <c r="G21" s="14"/>
      <c r="H21" s="14">
        <f t="shared" si="1"/>
        <v>2</v>
      </c>
      <c r="I21" s="12"/>
    </row>
    <row r="22" spans="1:9">
      <c r="A22" s="12"/>
      <c r="B22" s="12"/>
      <c r="C22" s="12"/>
      <c r="D22" s="12"/>
      <c r="E22" s="12"/>
      <c r="F22" s="12"/>
      <c r="G22" s="1" t="s">
        <v>174</v>
      </c>
      <c r="H22" s="15">
        <f>SUM(H16:H21)</f>
        <v>8</v>
      </c>
      <c r="I22" s="12" t="s">
        <v>144</v>
      </c>
    </row>
    <row r="23" spans="1:9" ht="188.25" customHeight="1">
      <c r="A23" s="12">
        <v>3</v>
      </c>
      <c r="B23" s="20" t="s">
        <v>177</v>
      </c>
      <c r="C23" s="12"/>
      <c r="D23" s="12"/>
      <c r="E23" s="12"/>
      <c r="F23" s="12"/>
      <c r="G23" s="12"/>
      <c r="H23" s="12"/>
      <c r="I23" s="12"/>
    </row>
    <row r="24" spans="1:9" ht="19.5" customHeight="1">
      <c r="A24" s="12"/>
      <c r="B24" s="10" t="s">
        <v>166</v>
      </c>
      <c r="C24" s="14">
        <v>1</v>
      </c>
      <c r="D24" s="14">
        <v>2</v>
      </c>
      <c r="E24" s="14"/>
      <c r="F24" s="14"/>
      <c r="G24" s="14"/>
      <c r="H24" s="14">
        <f>D24*C24</f>
        <v>2</v>
      </c>
      <c r="I24" s="12"/>
    </row>
    <row r="25" spans="1:9" ht="19.5" customHeight="1">
      <c r="A25" s="12"/>
      <c r="B25" s="10" t="s">
        <v>167</v>
      </c>
      <c r="C25" s="14">
        <v>1</v>
      </c>
      <c r="D25" s="14">
        <v>4</v>
      </c>
      <c r="E25" s="14"/>
      <c r="F25" s="14"/>
      <c r="G25" s="14"/>
      <c r="H25" s="14">
        <f t="shared" ref="H25:H29" si="2">D25*C25</f>
        <v>4</v>
      </c>
      <c r="I25" s="12"/>
    </row>
    <row r="26" spans="1:9" ht="19.5" customHeight="1">
      <c r="A26" s="12"/>
      <c r="B26" s="10" t="s">
        <v>168</v>
      </c>
      <c r="C26" s="14">
        <v>1</v>
      </c>
      <c r="D26" s="14">
        <v>2</v>
      </c>
      <c r="E26" s="14"/>
      <c r="F26" s="14"/>
      <c r="G26" s="14"/>
      <c r="H26" s="14">
        <f t="shared" si="2"/>
        <v>2</v>
      </c>
      <c r="I26" s="12"/>
    </row>
    <row r="27" spans="1:9" ht="19.5" customHeight="1">
      <c r="A27" s="12"/>
      <c r="B27" s="10" t="s">
        <v>176</v>
      </c>
      <c r="C27" s="14">
        <v>1</v>
      </c>
      <c r="D27" s="14">
        <v>2</v>
      </c>
      <c r="E27" s="14"/>
      <c r="F27" s="14"/>
      <c r="G27" s="14"/>
      <c r="H27" s="14">
        <f t="shared" si="2"/>
        <v>2</v>
      </c>
      <c r="I27" s="12"/>
    </row>
    <row r="28" spans="1:9" ht="19.5" customHeight="1">
      <c r="A28" s="12"/>
      <c r="B28" s="10" t="s">
        <v>170</v>
      </c>
      <c r="C28" s="14">
        <v>1</v>
      </c>
      <c r="D28" s="14">
        <v>2</v>
      </c>
      <c r="E28" s="14"/>
      <c r="F28" s="14"/>
      <c r="G28" s="14"/>
      <c r="H28" s="14">
        <f t="shared" si="2"/>
        <v>2</v>
      </c>
      <c r="I28" s="12"/>
    </row>
    <row r="29" spans="1:9" ht="19.5" customHeight="1">
      <c r="A29" s="12"/>
      <c r="B29" s="10" t="s">
        <v>172</v>
      </c>
      <c r="C29" s="14">
        <v>1</v>
      </c>
      <c r="D29" s="14">
        <v>1</v>
      </c>
      <c r="E29" s="14"/>
      <c r="F29" s="14"/>
      <c r="G29" s="14"/>
      <c r="H29" s="14">
        <f t="shared" si="2"/>
        <v>1</v>
      </c>
      <c r="I29" s="12"/>
    </row>
    <row r="30" spans="1:9" ht="19.5" customHeight="1">
      <c r="A30" s="12"/>
      <c r="B30" s="12"/>
      <c r="C30" s="12"/>
      <c r="D30" s="12"/>
      <c r="E30" s="12"/>
      <c r="F30" s="12"/>
      <c r="G30" s="1" t="s">
        <v>174</v>
      </c>
      <c r="H30" s="15">
        <f>SUM(H24:H29)</f>
        <v>13</v>
      </c>
      <c r="I30" s="12" t="s">
        <v>144</v>
      </c>
    </row>
    <row r="31" spans="1:9" ht="201.75" customHeight="1">
      <c r="A31" s="12">
        <v>4</v>
      </c>
      <c r="B31" s="20" t="s">
        <v>88</v>
      </c>
      <c r="C31" s="12"/>
      <c r="D31" s="12"/>
      <c r="E31" s="12"/>
      <c r="F31" s="12"/>
      <c r="G31" s="12"/>
      <c r="H31" s="12"/>
      <c r="I31" s="12"/>
    </row>
    <row r="32" spans="1:9">
      <c r="A32" s="12"/>
      <c r="B32" s="10" t="s">
        <v>166</v>
      </c>
      <c r="C32" s="14">
        <v>1</v>
      </c>
      <c r="D32" s="14">
        <v>2</v>
      </c>
      <c r="E32" s="14"/>
      <c r="F32" s="14"/>
      <c r="G32" s="14"/>
      <c r="H32" s="14">
        <f>D32*C32</f>
        <v>2</v>
      </c>
      <c r="I32" s="14"/>
    </row>
    <row r="33" spans="1:9">
      <c r="A33" s="12"/>
      <c r="B33" s="10" t="s">
        <v>167</v>
      </c>
      <c r="C33" s="14">
        <v>1</v>
      </c>
      <c r="D33" s="14">
        <v>3</v>
      </c>
      <c r="E33" s="14"/>
      <c r="F33" s="14"/>
      <c r="G33" s="14"/>
      <c r="H33" s="14">
        <f t="shared" ref="H33:H37" si="3">D33*C33</f>
        <v>3</v>
      </c>
      <c r="I33" s="14"/>
    </row>
    <row r="34" spans="1:9">
      <c r="A34" s="12"/>
      <c r="B34" s="10" t="s">
        <v>168</v>
      </c>
      <c r="C34" s="14">
        <v>1</v>
      </c>
      <c r="D34" s="14">
        <v>1</v>
      </c>
      <c r="E34" s="14"/>
      <c r="F34" s="14"/>
      <c r="G34" s="14"/>
      <c r="H34" s="14">
        <f t="shared" si="3"/>
        <v>1</v>
      </c>
      <c r="I34" s="14"/>
    </row>
    <row r="35" spans="1:9">
      <c r="A35" s="12"/>
      <c r="B35" s="10" t="s">
        <v>176</v>
      </c>
      <c r="C35" s="14">
        <v>1</v>
      </c>
      <c r="D35" s="14">
        <v>4</v>
      </c>
      <c r="E35" s="14"/>
      <c r="F35" s="14"/>
      <c r="G35" s="14"/>
      <c r="H35" s="14">
        <f t="shared" si="3"/>
        <v>4</v>
      </c>
      <c r="I35" s="14"/>
    </row>
    <row r="36" spans="1:9">
      <c r="A36" s="12"/>
      <c r="B36" s="10" t="s">
        <v>170</v>
      </c>
      <c r="C36" s="14">
        <v>1</v>
      </c>
      <c r="D36" s="14">
        <v>1</v>
      </c>
      <c r="E36" s="14"/>
      <c r="F36" s="14"/>
      <c r="G36" s="14"/>
      <c r="H36" s="14">
        <f t="shared" si="3"/>
        <v>1</v>
      </c>
      <c r="I36" s="14"/>
    </row>
    <row r="37" spans="1:9">
      <c r="A37" s="12"/>
      <c r="B37" s="10" t="s">
        <v>171</v>
      </c>
      <c r="C37" s="14">
        <v>1</v>
      </c>
      <c r="D37" s="14">
        <v>2</v>
      </c>
      <c r="E37" s="14"/>
      <c r="F37" s="14"/>
      <c r="G37" s="14"/>
      <c r="H37" s="14">
        <f t="shared" si="3"/>
        <v>2</v>
      </c>
      <c r="I37" s="14"/>
    </row>
    <row r="38" spans="1:9">
      <c r="A38" s="12"/>
      <c r="B38" s="12"/>
      <c r="C38" s="12"/>
      <c r="D38" s="12"/>
      <c r="E38" s="12"/>
      <c r="F38" s="12"/>
      <c r="G38" s="1" t="s">
        <v>174</v>
      </c>
      <c r="H38" s="15">
        <f>SUM(H32:H37)</f>
        <v>13</v>
      </c>
      <c r="I38" s="12" t="s">
        <v>144</v>
      </c>
    </row>
    <row r="39" spans="1:9" ht="75" customHeight="1">
      <c r="A39" s="12">
        <v>5</v>
      </c>
      <c r="B39" s="20" t="s">
        <v>93</v>
      </c>
      <c r="C39" s="12"/>
      <c r="D39" s="12"/>
      <c r="E39" s="12"/>
      <c r="F39" s="12"/>
      <c r="G39" s="12"/>
      <c r="H39" s="12"/>
      <c r="I39" s="12"/>
    </row>
    <row r="40" spans="1:9">
      <c r="A40" s="12"/>
      <c r="B40" s="10" t="s">
        <v>166</v>
      </c>
      <c r="C40" s="14">
        <v>1</v>
      </c>
      <c r="D40" s="14">
        <v>2</v>
      </c>
      <c r="E40" s="14"/>
      <c r="F40" s="14"/>
      <c r="G40" s="14"/>
      <c r="H40" s="14">
        <f>D40*C40</f>
        <v>2</v>
      </c>
      <c r="I40" s="12"/>
    </row>
    <row r="41" spans="1:9">
      <c r="A41" s="12"/>
      <c r="B41" s="10" t="s">
        <v>167</v>
      </c>
      <c r="C41" s="14">
        <v>1</v>
      </c>
      <c r="D41" s="14">
        <v>2</v>
      </c>
      <c r="E41" s="14"/>
      <c r="F41" s="14"/>
      <c r="G41" s="14"/>
      <c r="H41" s="14">
        <f t="shared" ref="H41:H44" si="4">D41*C41</f>
        <v>2</v>
      </c>
      <c r="I41" s="12"/>
    </row>
    <row r="42" spans="1:9">
      <c r="A42" s="12"/>
      <c r="B42" s="10" t="s">
        <v>168</v>
      </c>
      <c r="C42" s="14">
        <v>1</v>
      </c>
      <c r="D42" s="14">
        <v>2</v>
      </c>
      <c r="E42" s="14"/>
      <c r="F42" s="14"/>
      <c r="G42" s="14"/>
      <c r="H42" s="14">
        <f t="shared" si="4"/>
        <v>2</v>
      </c>
      <c r="I42" s="12"/>
    </row>
    <row r="43" spans="1:9">
      <c r="A43" s="12"/>
      <c r="B43" s="10" t="s">
        <v>176</v>
      </c>
      <c r="C43" s="14">
        <v>1</v>
      </c>
      <c r="D43" s="14">
        <v>2</v>
      </c>
      <c r="E43" s="14"/>
      <c r="F43" s="14"/>
      <c r="G43" s="14"/>
      <c r="H43" s="14">
        <f t="shared" si="4"/>
        <v>2</v>
      </c>
      <c r="I43" s="12"/>
    </row>
    <row r="44" spans="1:9">
      <c r="A44" s="12"/>
      <c r="B44" s="10" t="s">
        <v>170</v>
      </c>
      <c r="C44" s="14">
        <v>1</v>
      </c>
      <c r="D44" s="14">
        <v>2</v>
      </c>
      <c r="E44" s="14"/>
      <c r="F44" s="14"/>
      <c r="G44" s="14"/>
      <c r="H44" s="14">
        <f t="shared" si="4"/>
        <v>2</v>
      </c>
      <c r="I44" s="12"/>
    </row>
    <row r="45" spans="1:9">
      <c r="A45" s="12"/>
      <c r="B45" s="10"/>
      <c r="C45" s="12"/>
      <c r="D45" s="12"/>
      <c r="E45" s="12"/>
      <c r="F45" s="12"/>
      <c r="G45" s="1" t="s">
        <v>174</v>
      </c>
      <c r="H45" s="15">
        <f>SUM(H40:H44)</f>
        <v>10</v>
      </c>
      <c r="I45" s="12" t="s">
        <v>144</v>
      </c>
    </row>
    <row r="46" spans="1:9" ht="201" customHeight="1">
      <c r="A46" s="12">
        <v>6</v>
      </c>
      <c r="B46" s="20" t="s">
        <v>184</v>
      </c>
      <c r="C46" s="12"/>
      <c r="D46" s="12"/>
      <c r="E46" s="12"/>
      <c r="F46" s="12"/>
      <c r="G46" s="12"/>
      <c r="H46" s="12"/>
      <c r="I46" s="12"/>
    </row>
    <row r="47" spans="1:9">
      <c r="A47" s="12"/>
      <c r="B47" s="10" t="s">
        <v>166</v>
      </c>
      <c r="C47" s="14">
        <v>1</v>
      </c>
      <c r="D47" s="14">
        <v>2</v>
      </c>
      <c r="E47" s="14"/>
      <c r="F47" s="14"/>
      <c r="G47" s="14"/>
      <c r="H47" s="14">
        <f>D47*C47</f>
        <v>2</v>
      </c>
      <c r="I47" s="12"/>
    </row>
    <row r="48" spans="1:9">
      <c r="A48" s="12"/>
      <c r="B48" s="10" t="s">
        <v>167</v>
      </c>
      <c r="C48" s="14">
        <v>1</v>
      </c>
      <c r="D48" s="14">
        <v>2</v>
      </c>
      <c r="E48" s="14"/>
      <c r="F48" s="14"/>
      <c r="G48" s="14"/>
      <c r="H48" s="14">
        <f t="shared" ref="H48:H51" si="5">D48*C48</f>
        <v>2</v>
      </c>
      <c r="I48" s="12"/>
    </row>
    <row r="49" spans="1:9">
      <c r="A49" s="12"/>
      <c r="B49" s="10" t="s">
        <v>168</v>
      </c>
      <c r="C49" s="14">
        <v>1</v>
      </c>
      <c r="D49" s="14">
        <v>2</v>
      </c>
      <c r="E49" s="14"/>
      <c r="F49" s="14"/>
      <c r="G49" s="14"/>
      <c r="H49" s="14">
        <f t="shared" si="5"/>
        <v>2</v>
      </c>
      <c r="I49" s="12"/>
    </row>
    <row r="50" spans="1:9">
      <c r="A50" s="12"/>
      <c r="B50" s="10" t="s">
        <v>176</v>
      </c>
      <c r="C50" s="14">
        <v>1</v>
      </c>
      <c r="D50" s="14">
        <v>1</v>
      </c>
      <c r="E50" s="14"/>
      <c r="F50" s="14"/>
      <c r="G50" s="14"/>
      <c r="H50" s="14">
        <f t="shared" si="5"/>
        <v>1</v>
      </c>
      <c r="I50" s="12"/>
    </row>
    <row r="51" spans="1:9">
      <c r="A51" s="12"/>
      <c r="B51" s="10" t="s">
        <v>170</v>
      </c>
      <c r="C51" s="14">
        <v>1</v>
      </c>
      <c r="D51" s="14">
        <v>2</v>
      </c>
      <c r="E51" s="14"/>
      <c r="F51" s="14"/>
      <c r="G51" s="14"/>
      <c r="H51" s="14">
        <f t="shared" si="5"/>
        <v>2</v>
      </c>
      <c r="I51" s="12"/>
    </row>
    <row r="52" spans="1:9">
      <c r="A52" s="12"/>
      <c r="B52" s="12"/>
      <c r="C52" s="12"/>
      <c r="D52" s="12"/>
      <c r="E52" s="12"/>
      <c r="F52" s="12"/>
      <c r="G52" s="1" t="s">
        <v>174</v>
      </c>
      <c r="H52" s="15">
        <f>SUM(H47:H51)</f>
        <v>9</v>
      </c>
      <c r="I52" s="12" t="s">
        <v>144</v>
      </c>
    </row>
    <row r="53" spans="1:9">
      <c r="A53" s="12">
        <v>7</v>
      </c>
      <c r="B53" s="21" t="s">
        <v>107</v>
      </c>
      <c r="C53" s="12"/>
      <c r="D53" s="12"/>
      <c r="E53" s="12"/>
      <c r="F53" s="12"/>
      <c r="G53" s="12"/>
      <c r="H53" s="12"/>
      <c r="I53" s="12"/>
    </row>
    <row r="54" spans="1:9">
      <c r="A54" s="12"/>
      <c r="B54" s="10" t="s">
        <v>176</v>
      </c>
      <c r="C54" s="14">
        <v>1</v>
      </c>
      <c r="D54" s="14">
        <v>1</v>
      </c>
      <c r="E54" s="14"/>
      <c r="F54" s="14"/>
      <c r="G54" s="14"/>
      <c r="H54" s="14">
        <f t="shared" ref="H54" si="6">D54*C54</f>
        <v>1</v>
      </c>
      <c r="I54" s="12"/>
    </row>
    <row r="55" spans="1:9">
      <c r="A55" s="12"/>
      <c r="B55" s="12"/>
      <c r="C55" s="12"/>
      <c r="D55" s="12"/>
      <c r="E55" s="12"/>
      <c r="F55" s="12"/>
      <c r="G55" s="1" t="s">
        <v>174</v>
      </c>
      <c r="H55" s="15">
        <f>SUM(H54)</f>
        <v>1</v>
      </c>
      <c r="I55" s="12" t="s">
        <v>46</v>
      </c>
    </row>
    <row r="56" spans="1:9" ht="99.75">
      <c r="A56" s="12">
        <v>8</v>
      </c>
      <c r="B56" s="20" t="s">
        <v>112</v>
      </c>
      <c r="C56" s="12"/>
      <c r="D56" s="12"/>
      <c r="E56" s="12"/>
      <c r="F56" s="12"/>
      <c r="G56" s="12"/>
      <c r="H56" s="12"/>
      <c r="I56" s="12"/>
    </row>
    <row r="57" spans="1:9">
      <c r="A57" s="12"/>
      <c r="B57" s="10" t="s">
        <v>176</v>
      </c>
      <c r="C57" s="14">
        <v>1</v>
      </c>
      <c r="D57" s="14">
        <v>1</v>
      </c>
      <c r="E57" s="14"/>
      <c r="F57" s="14"/>
      <c r="G57" s="14"/>
      <c r="H57" s="14">
        <f t="shared" ref="H57" si="7">D57*C57</f>
        <v>1</v>
      </c>
      <c r="I57" s="12"/>
    </row>
    <row r="58" spans="1:9">
      <c r="A58" s="12"/>
      <c r="B58" s="12"/>
      <c r="C58" s="12"/>
      <c r="D58" s="12"/>
      <c r="E58" s="12"/>
      <c r="F58" s="12"/>
      <c r="G58" s="1" t="s">
        <v>174</v>
      </c>
      <c r="H58" s="15">
        <f>SUM(H57)</f>
        <v>1</v>
      </c>
      <c r="I58" s="12" t="s">
        <v>46</v>
      </c>
    </row>
    <row r="59" spans="1:9" ht="28.5">
      <c r="A59" s="12">
        <v>9</v>
      </c>
      <c r="B59" s="20" t="s">
        <v>118</v>
      </c>
      <c r="C59" s="12"/>
      <c r="D59" s="12"/>
      <c r="E59" s="12"/>
      <c r="F59" s="12"/>
      <c r="G59" s="12"/>
      <c r="H59" s="12"/>
      <c r="I59" s="12"/>
    </row>
    <row r="60" spans="1:9">
      <c r="A60" s="12"/>
      <c r="B60" s="10" t="s">
        <v>166</v>
      </c>
      <c r="C60" s="14">
        <v>1</v>
      </c>
      <c r="D60" s="14">
        <v>1</v>
      </c>
      <c r="E60" s="14"/>
      <c r="F60" s="14"/>
      <c r="G60" s="14"/>
      <c r="H60" s="14">
        <f>D60*C60</f>
        <v>1</v>
      </c>
      <c r="I60" s="12"/>
    </row>
    <row r="61" spans="1:9">
      <c r="A61" s="12"/>
      <c r="B61" s="10" t="s">
        <v>167</v>
      </c>
      <c r="C61" s="14">
        <v>1</v>
      </c>
      <c r="D61" s="14">
        <v>2</v>
      </c>
      <c r="E61" s="14"/>
      <c r="F61" s="14"/>
      <c r="G61" s="14"/>
      <c r="H61" s="14">
        <f t="shared" ref="H61:H65" si="8">D61*C61</f>
        <v>2</v>
      </c>
      <c r="I61" s="12"/>
    </row>
    <row r="62" spans="1:9">
      <c r="A62" s="12"/>
      <c r="B62" s="10" t="s">
        <v>168</v>
      </c>
      <c r="C62" s="14">
        <v>1</v>
      </c>
      <c r="D62" s="14">
        <v>1</v>
      </c>
      <c r="E62" s="14"/>
      <c r="F62" s="14"/>
      <c r="G62" s="14"/>
      <c r="H62" s="14">
        <f t="shared" si="8"/>
        <v>1</v>
      </c>
      <c r="I62" s="12"/>
    </row>
    <row r="63" spans="1:9">
      <c r="A63" s="12"/>
      <c r="B63" s="10" t="s">
        <v>176</v>
      </c>
      <c r="C63" s="14">
        <v>1</v>
      </c>
      <c r="D63" s="14">
        <v>1</v>
      </c>
      <c r="E63" s="14"/>
      <c r="F63" s="14"/>
      <c r="G63" s="14"/>
      <c r="H63" s="14">
        <f t="shared" si="8"/>
        <v>1</v>
      </c>
      <c r="I63" s="12"/>
    </row>
    <row r="64" spans="1:9">
      <c r="A64" s="12"/>
      <c r="B64" s="10" t="s">
        <v>172</v>
      </c>
      <c r="C64" s="14">
        <v>1</v>
      </c>
      <c r="D64" s="14">
        <v>1</v>
      </c>
      <c r="E64" s="14"/>
      <c r="F64" s="14"/>
      <c r="G64" s="14"/>
      <c r="H64" s="14">
        <f t="shared" si="8"/>
        <v>1</v>
      </c>
      <c r="I64" s="12"/>
    </row>
    <row r="65" spans="1:9">
      <c r="A65" s="12"/>
      <c r="B65" s="21" t="s">
        <v>170</v>
      </c>
      <c r="C65" s="14">
        <v>1</v>
      </c>
      <c r="D65" s="14">
        <v>2</v>
      </c>
      <c r="E65" s="14"/>
      <c r="F65" s="14"/>
      <c r="G65" s="14"/>
      <c r="H65" s="14">
        <f t="shared" si="8"/>
        <v>2</v>
      </c>
      <c r="I65" s="12"/>
    </row>
    <row r="66" spans="1:9">
      <c r="A66" s="12"/>
      <c r="B66" s="12"/>
      <c r="C66" s="14"/>
      <c r="D66" s="14"/>
      <c r="E66" s="14"/>
      <c r="F66" s="14"/>
      <c r="G66" s="1" t="s">
        <v>174</v>
      </c>
      <c r="H66" s="15">
        <f>SUM(H60:H65)</f>
        <v>8</v>
      </c>
      <c r="I66" s="1" t="s">
        <v>144</v>
      </c>
    </row>
    <row r="67" spans="1:9" ht="28.5">
      <c r="A67" s="12">
        <v>10</v>
      </c>
      <c r="B67" s="20" t="s">
        <v>186</v>
      </c>
      <c r="C67" s="12"/>
      <c r="D67" s="12"/>
      <c r="E67" s="12"/>
      <c r="F67" s="12"/>
      <c r="G67" s="12"/>
      <c r="H67" s="12"/>
      <c r="I67" s="12"/>
    </row>
    <row r="68" spans="1:9">
      <c r="A68" s="12"/>
      <c r="B68" s="21" t="s">
        <v>170</v>
      </c>
      <c r="C68" s="14">
        <v>1</v>
      </c>
      <c r="D68" s="14">
        <v>1</v>
      </c>
      <c r="E68" s="14">
        <v>6.14</v>
      </c>
      <c r="F68" s="14">
        <v>3</v>
      </c>
      <c r="G68" s="14"/>
      <c r="H68" s="14">
        <f>F68*E68*D68*C68</f>
        <v>18.419999999999998</v>
      </c>
      <c r="I68" s="14"/>
    </row>
    <row r="69" spans="1:9">
      <c r="A69" s="12"/>
      <c r="B69" s="21" t="s">
        <v>187</v>
      </c>
      <c r="C69" s="14">
        <v>1</v>
      </c>
      <c r="D69" s="14">
        <v>1</v>
      </c>
      <c r="E69" s="14">
        <v>6.14</v>
      </c>
      <c r="F69" s="14">
        <v>2.7</v>
      </c>
      <c r="G69" s="14"/>
      <c r="H69" s="14">
        <f t="shared" ref="H69:H74" si="9">F69*E69*D69*C69</f>
        <v>16.577999999999999</v>
      </c>
      <c r="I69" s="14"/>
    </row>
    <row r="70" spans="1:9">
      <c r="A70" s="12"/>
      <c r="B70" s="21" t="s">
        <v>166</v>
      </c>
      <c r="C70" s="14">
        <v>1</v>
      </c>
      <c r="D70" s="14">
        <v>1</v>
      </c>
      <c r="E70" s="14">
        <v>6.14</v>
      </c>
      <c r="F70" s="14">
        <v>3</v>
      </c>
      <c r="G70" s="14"/>
      <c r="H70" s="14">
        <f t="shared" si="9"/>
        <v>18.419999999999998</v>
      </c>
      <c r="I70" s="14"/>
    </row>
    <row r="71" spans="1:9">
      <c r="A71" s="12"/>
      <c r="B71" s="21" t="s">
        <v>167</v>
      </c>
      <c r="C71" s="14">
        <v>1</v>
      </c>
      <c r="D71" s="14">
        <v>1</v>
      </c>
      <c r="E71" s="14">
        <v>6.14</v>
      </c>
      <c r="F71" s="14">
        <v>6.1</v>
      </c>
      <c r="G71" s="14"/>
      <c r="H71" s="14">
        <f t="shared" si="9"/>
        <v>37.453999999999994</v>
      </c>
      <c r="I71" s="14"/>
    </row>
    <row r="72" spans="1:9">
      <c r="A72" s="12"/>
      <c r="B72" s="21" t="s">
        <v>168</v>
      </c>
      <c r="C72" s="14">
        <v>1</v>
      </c>
      <c r="D72" s="14">
        <v>1</v>
      </c>
      <c r="E72" s="14">
        <v>6.14</v>
      </c>
      <c r="F72" s="14">
        <v>3.75</v>
      </c>
      <c r="G72" s="14"/>
      <c r="H72" s="14">
        <f t="shared" si="9"/>
        <v>23.024999999999999</v>
      </c>
      <c r="I72" s="14"/>
    </row>
    <row r="73" spans="1:9">
      <c r="A73" s="12"/>
      <c r="B73" s="21" t="s">
        <v>188</v>
      </c>
      <c r="C73" s="14">
        <v>1</v>
      </c>
      <c r="D73" s="14">
        <v>1</v>
      </c>
      <c r="E73" s="14">
        <v>6.14</v>
      </c>
      <c r="F73" s="14">
        <v>2.1</v>
      </c>
      <c r="G73" s="14"/>
      <c r="H73" s="14">
        <f t="shared" si="9"/>
        <v>12.894</v>
      </c>
      <c r="I73" s="14"/>
    </row>
    <row r="74" spans="1:9">
      <c r="A74" s="12"/>
      <c r="B74" s="21" t="s">
        <v>172</v>
      </c>
      <c r="C74" s="14">
        <v>1</v>
      </c>
      <c r="D74" s="14">
        <v>1</v>
      </c>
      <c r="E74" s="14">
        <v>6.14</v>
      </c>
      <c r="F74" s="14">
        <v>3</v>
      </c>
      <c r="G74" s="14"/>
      <c r="H74" s="14">
        <f t="shared" si="9"/>
        <v>18.419999999999998</v>
      </c>
      <c r="I74" s="14"/>
    </row>
    <row r="75" spans="1:9">
      <c r="A75" s="12"/>
      <c r="B75" s="21" t="s">
        <v>189</v>
      </c>
      <c r="C75" s="14">
        <v>1</v>
      </c>
      <c r="D75" s="14">
        <v>1</v>
      </c>
      <c r="E75" s="14">
        <v>133.26</v>
      </c>
      <c r="F75" s="14"/>
      <c r="G75" s="14">
        <v>0.1</v>
      </c>
      <c r="H75" s="14">
        <f>E75*G75*D75*C75</f>
        <v>13.326000000000001</v>
      </c>
      <c r="I75" s="14"/>
    </row>
    <row r="76" spans="1:9">
      <c r="A76" s="12"/>
      <c r="B76" s="21" t="s">
        <v>190</v>
      </c>
      <c r="C76" s="14">
        <v>1</v>
      </c>
      <c r="D76" s="14">
        <v>7</v>
      </c>
      <c r="E76" s="14">
        <v>1</v>
      </c>
      <c r="F76" s="14">
        <v>0.23</v>
      </c>
      <c r="G76" s="14"/>
      <c r="H76" s="14">
        <f>F76*E76*D76*C76</f>
        <v>1.61</v>
      </c>
      <c r="I76" s="14"/>
    </row>
    <row r="77" spans="1:9">
      <c r="A77" s="12"/>
      <c r="B77" s="12"/>
      <c r="C77" s="12"/>
      <c r="D77" s="12"/>
      <c r="E77" s="14"/>
      <c r="F77" s="14"/>
      <c r="G77" s="1" t="s">
        <v>174</v>
      </c>
      <c r="H77" s="15">
        <f>SUM(H68:H76)</f>
        <v>160.14699999999999</v>
      </c>
      <c r="I77" s="15"/>
    </row>
    <row r="78" spans="1:9">
      <c r="A78" s="12"/>
      <c r="B78" s="12"/>
      <c r="C78" s="12"/>
      <c r="D78" s="12"/>
      <c r="E78" s="14"/>
      <c r="F78" s="14"/>
      <c r="G78" s="1" t="s">
        <v>175</v>
      </c>
      <c r="H78" s="15">
        <v>160.19999999999999</v>
      </c>
      <c r="I78" s="15" t="s">
        <v>53</v>
      </c>
    </row>
    <row r="79" spans="1:9" ht="28.5">
      <c r="A79" s="12">
        <v>11</v>
      </c>
      <c r="B79" s="20" t="s">
        <v>133</v>
      </c>
      <c r="C79" s="12"/>
      <c r="D79" s="12"/>
      <c r="E79" s="14"/>
      <c r="F79" s="14"/>
      <c r="G79" s="14"/>
      <c r="H79" s="14"/>
      <c r="I79" s="14"/>
    </row>
    <row r="80" spans="1:9">
      <c r="A80" s="12"/>
      <c r="B80" s="12" t="s">
        <v>191</v>
      </c>
      <c r="C80" s="14">
        <v>1</v>
      </c>
      <c r="D80" s="14">
        <v>6</v>
      </c>
      <c r="E80" s="14"/>
      <c r="F80" s="14"/>
      <c r="G80" s="14"/>
      <c r="H80" s="14">
        <f>D80</f>
        <v>6</v>
      </c>
      <c r="I80" s="12"/>
    </row>
    <row r="81" spans="1:9">
      <c r="A81" s="12"/>
      <c r="B81" s="12"/>
      <c r="C81" s="12"/>
      <c r="D81" s="12"/>
      <c r="E81" s="12"/>
      <c r="F81" s="12"/>
      <c r="G81" s="1" t="s">
        <v>174</v>
      </c>
      <c r="H81" s="15">
        <f>SUM(H80)</f>
        <v>6</v>
      </c>
      <c r="I81" s="1" t="s">
        <v>144</v>
      </c>
    </row>
    <row r="82" spans="1:9" ht="45" customHeight="1">
      <c r="A82" s="12">
        <v>12</v>
      </c>
      <c r="B82" s="20" t="s">
        <v>154</v>
      </c>
      <c r="C82" s="12"/>
      <c r="D82" s="12"/>
      <c r="E82" s="12"/>
      <c r="F82" s="12"/>
      <c r="G82" s="12"/>
      <c r="H82" s="12"/>
      <c r="I82" s="12"/>
    </row>
    <row r="83" spans="1:9">
      <c r="A83" s="12"/>
      <c r="B83" s="21" t="s">
        <v>170</v>
      </c>
      <c r="C83" s="14">
        <v>1</v>
      </c>
      <c r="D83" s="14">
        <v>1</v>
      </c>
      <c r="E83" s="14">
        <v>26.75</v>
      </c>
      <c r="F83" s="14"/>
      <c r="G83" s="14"/>
      <c r="H83" s="14">
        <f>E83*D83*C83</f>
        <v>26.75</v>
      </c>
      <c r="I83" s="14"/>
    </row>
    <row r="84" spans="1:9">
      <c r="A84" s="12"/>
      <c r="B84" s="21" t="s">
        <v>192</v>
      </c>
      <c r="C84" s="14">
        <v>1</v>
      </c>
      <c r="D84" s="14">
        <v>2</v>
      </c>
      <c r="E84" s="14">
        <v>23.5</v>
      </c>
      <c r="F84" s="14"/>
      <c r="G84" s="14"/>
      <c r="H84" s="14">
        <f t="shared" ref="H84:H86" si="10">E84*D84*C84</f>
        <v>47</v>
      </c>
      <c r="I84" s="14"/>
    </row>
    <row r="85" spans="1:9">
      <c r="A85" s="12"/>
      <c r="B85" s="21" t="s">
        <v>193</v>
      </c>
      <c r="C85" s="14">
        <v>1</v>
      </c>
      <c r="D85" s="14">
        <v>1</v>
      </c>
      <c r="E85" s="14">
        <v>15</v>
      </c>
      <c r="F85" s="14"/>
      <c r="G85" s="14"/>
      <c r="H85" s="14">
        <f t="shared" si="10"/>
        <v>15</v>
      </c>
      <c r="I85" s="14"/>
    </row>
    <row r="86" spans="1:9">
      <c r="A86" s="12"/>
      <c r="B86" s="21" t="s">
        <v>194</v>
      </c>
      <c r="C86" s="14">
        <v>1</v>
      </c>
      <c r="D86" s="14">
        <v>1</v>
      </c>
      <c r="E86" s="14">
        <v>30.25</v>
      </c>
      <c r="F86" s="14"/>
      <c r="G86" s="14"/>
      <c r="H86" s="14">
        <f t="shared" si="10"/>
        <v>30.25</v>
      </c>
      <c r="I86" s="14"/>
    </row>
    <row r="87" spans="1:9">
      <c r="A87" s="12"/>
      <c r="B87" s="21"/>
      <c r="C87" s="14"/>
      <c r="D87" s="14"/>
      <c r="E87" s="14"/>
      <c r="F87" s="14"/>
      <c r="G87" s="1" t="s">
        <v>174</v>
      </c>
      <c r="H87" s="15">
        <f>SUM(H83:H86)</f>
        <v>119</v>
      </c>
      <c r="I87" s="14" t="s">
        <v>41</v>
      </c>
    </row>
    <row r="88" spans="1:9" ht="28.5">
      <c r="A88" s="12">
        <v>13</v>
      </c>
      <c r="B88" s="20" t="s">
        <v>196</v>
      </c>
      <c r="C88" s="14"/>
      <c r="D88" s="14"/>
      <c r="E88" s="14"/>
      <c r="F88" s="14"/>
      <c r="G88" s="19"/>
      <c r="H88" s="15"/>
      <c r="I88" s="14"/>
    </row>
    <row r="89" spans="1:9">
      <c r="A89" s="12"/>
      <c r="B89" s="21" t="s">
        <v>166</v>
      </c>
      <c r="C89" s="14">
        <v>1</v>
      </c>
      <c r="D89" s="14">
        <v>2</v>
      </c>
      <c r="E89" s="14"/>
      <c r="F89" s="14"/>
      <c r="G89" s="14"/>
      <c r="H89" s="14">
        <f>D89*C89</f>
        <v>2</v>
      </c>
      <c r="I89" s="12"/>
    </row>
    <row r="90" spans="1:9">
      <c r="A90" s="12"/>
      <c r="B90" s="21" t="s">
        <v>167</v>
      </c>
      <c r="C90" s="14">
        <v>1</v>
      </c>
      <c r="D90" s="14">
        <v>5</v>
      </c>
      <c r="E90" s="14"/>
      <c r="F90" s="14"/>
      <c r="G90" s="14"/>
      <c r="H90" s="14">
        <f t="shared" ref="H90:H95" si="11">D90*C90</f>
        <v>5</v>
      </c>
      <c r="I90" s="12"/>
    </row>
    <row r="91" spans="1:9">
      <c r="A91" s="12"/>
      <c r="B91" s="21" t="s">
        <v>168</v>
      </c>
      <c r="C91" s="14">
        <v>1</v>
      </c>
      <c r="D91" s="14">
        <v>3</v>
      </c>
      <c r="E91" s="14"/>
      <c r="F91" s="14"/>
      <c r="G91" s="14"/>
      <c r="H91" s="14">
        <f t="shared" si="11"/>
        <v>3</v>
      </c>
      <c r="I91" s="12"/>
    </row>
    <row r="92" spans="1:9">
      <c r="A92" s="12"/>
      <c r="B92" s="21" t="s">
        <v>169</v>
      </c>
      <c r="C92" s="14">
        <v>1</v>
      </c>
      <c r="D92" s="14">
        <v>3</v>
      </c>
      <c r="E92" s="14"/>
      <c r="F92" s="14"/>
      <c r="G92" s="14"/>
      <c r="H92" s="14">
        <f t="shared" si="11"/>
        <v>3</v>
      </c>
      <c r="I92" s="12"/>
    </row>
    <row r="93" spans="1:9">
      <c r="A93" s="12"/>
      <c r="B93" s="21" t="s">
        <v>170</v>
      </c>
      <c r="C93" s="14">
        <v>1</v>
      </c>
      <c r="D93" s="14">
        <v>2</v>
      </c>
      <c r="E93" s="14"/>
      <c r="F93" s="14"/>
      <c r="G93" s="14"/>
      <c r="H93" s="14">
        <f t="shared" si="11"/>
        <v>2</v>
      </c>
      <c r="I93" s="12"/>
    </row>
    <row r="94" spans="1:9">
      <c r="A94" s="12"/>
      <c r="B94" s="21" t="s">
        <v>171</v>
      </c>
      <c r="C94" s="14">
        <v>1</v>
      </c>
      <c r="D94" s="14">
        <v>10</v>
      </c>
      <c r="E94" s="14"/>
      <c r="F94" s="14"/>
      <c r="G94" s="14"/>
      <c r="H94" s="14">
        <f t="shared" si="11"/>
        <v>10</v>
      </c>
      <c r="I94" s="12"/>
    </row>
    <row r="95" spans="1:9">
      <c r="A95" s="12"/>
      <c r="B95" s="21" t="s">
        <v>172</v>
      </c>
      <c r="C95" s="14">
        <v>1</v>
      </c>
      <c r="D95" s="14">
        <v>2</v>
      </c>
      <c r="E95" s="14"/>
      <c r="F95" s="14"/>
      <c r="G95" s="14"/>
      <c r="H95" s="14">
        <f t="shared" si="11"/>
        <v>2</v>
      </c>
      <c r="I95" s="12"/>
    </row>
    <row r="96" spans="1:9">
      <c r="A96" s="12"/>
      <c r="B96" s="21"/>
      <c r="C96" s="12"/>
      <c r="D96" s="12"/>
      <c r="E96" s="12"/>
      <c r="F96" s="12"/>
      <c r="G96" s="19" t="s">
        <v>174</v>
      </c>
      <c r="H96" s="15">
        <f>SUM(H89:H95)</f>
        <v>27</v>
      </c>
      <c r="I96" s="12" t="s">
        <v>144</v>
      </c>
    </row>
    <row r="97" spans="1:9" ht="22.5" customHeight="1">
      <c r="A97" s="12">
        <v>14</v>
      </c>
      <c r="B97" s="21" t="s">
        <v>147</v>
      </c>
      <c r="C97" s="14"/>
      <c r="D97" s="14"/>
      <c r="E97" s="14"/>
      <c r="F97" s="14"/>
      <c r="G97" s="14"/>
      <c r="H97" s="14" t="s">
        <v>71</v>
      </c>
      <c r="I97" s="14"/>
    </row>
    <row r="98" spans="1:9" ht="22.5" customHeight="1">
      <c r="A98" s="12">
        <v>15</v>
      </c>
      <c r="B98" s="21" t="s">
        <v>149</v>
      </c>
      <c r="C98" s="14"/>
      <c r="D98" s="14"/>
      <c r="E98" s="14"/>
      <c r="F98" s="14"/>
      <c r="G98" s="14"/>
      <c r="H98" s="14" t="s">
        <v>71</v>
      </c>
      <c r="I98" s="14"/>
    </row>
    <row r="99" spans="1:9" ht="22.5" customHeight="1">
      <c r="A99" s="12">
        <v>16</v>
      </c>
      <c r="B99" s="21" t="s">
        <v>150</v>
      </c>
      <c r="C99" s="14"/>
      <c r="D99" s="14"/>
      <c r="E99" s="14"/>
      <c r="F99" s="14"/>
      <c r="G99" s="14"/>
      <c r="H99" s="14" t="s">
        <v>71</v>
      </c>
      <c r="I99" s="14"/>
    </row>
    <row r="100" spans="1:9" ht="22.5" customHeight="1">
      <c r="A100" s="12">
        <v>17</v>
      </c>
      <c r="B100" s="21" t="s">
        <v>152</v>
      </c>
      <c r="C100" s="14"/>
      <c r="D100" s="14"/>
      <c r="E100" s="14"/>
      <c r="F100" s="14"/>
      <c r="G100" s="14"/>
      <c r="H100" s="14" t="s">
        <v>71</v>
      </c>
      <c r="I100" s="14"/>
    </row>
  </sheetData>
  <mergeCells count="4">
    <mergeCell ref="C4:D4"/>
    <mergeCell ref="A3:I3"/>
    <mergeCell ref="A2:I2"/>
    <mergeCell ref="A1:I1"/>
  </mergeCells>
  <pageMargins left="0.7" right="0.7" top="0.75" bottom="0.75" header="0.3" footer="0.3"/>
  <pageSetup paperSize="9" scale="98" fitToHeight="4" orientation="portrait" verticalDpi="0" r:id="rId1"/>
</worksheet>
</file>

<file path=xl/worksheets/sheet4.xml><?xml version="1.0" encoding="utf-8"?>
<worksheet xmlns="http://schemas.openxmlformats.org/spreadsheetml/2006/main" xmlns:r="http://schemas.openxmlformats.org/officeDocument/2006/relationships">
  <sheetPr>
    <tabColor rgb="FFFFFF00"/>
  </sheetPr>
  <dimension ref="A1:J48"/>
  <sheetViews>
    <sheetView topLeftCell="A28" workbookViewId="0">
      <selection activeCell="F11" sqref="F11"/>
    </sheetView>
  </sheetViews>
  <sheetFormatPr defaultRowHeight="14.25"/>
  <cols>
    <col min="1" max="1" width="7.7109375" style="3" bestFit="1" customWidth="1"/>
    <col min="2" max="2" width="35" style="3" customWidth="1"/>
    <col min="3" max="3" width="9.140625" style="3"/>
    <col min="4" max="4" width="15.85546875" style="3" bestFit="1" customWidth="1"/>
    <col min="5" max="5" width="9.140625" style="4"/>
    <col min="6" max="6" width="11.7109375" style="4" customWidth="1"/>
    <col min="7" max="8" width="9.140625" style="4"/>
    <col min="9" max="9" width="15.7109375" style="3" customWidth="1"/>
    <col min="10" max="10" width="9" style="3" bestFit="1" customWidth="1"/>
    <col min="11" max="16384" width="9.140625" style="3"/>
  </cols>
  <sheetData>
    <row r="1" spans="1:10" s="5" customFormat="1">
      <c r="B1" s="5" t="s">
        <v>200</v>
      </c>
      <c r="D1" s="5" t="s">
        <v>11</v>
      </c>
      <c r="E1" s="23"/>
      <c r="F1" s="23"/>
      <c r="G1" s="23"/>
      <c r="H1" s="23"/>
    </row>
    <row r="2" spans="1:10" s="5" customFormat="1">
      <c r="B2" s="5" t="s">
        <v>201</v>
      </c>
      <c r="E2" s="23"/>
      <c r="F2" s="23"/>
      <c r="G2" s="23"/>
      <c r="H2" s="23"/>
    </row>
    <row r="3" spans="1:10" s="5" customFormat="1">
      <c r="A3" s="5" t="s">
        <v>10</v>
      </c>
      <c r="B3" s="5" t="s">
        <v>12</v>
      </c>
      <c r="D3" s="5" t="s">
        <v>13</v>
      </c>
      <c r="E3" s="23"/>
      <c r="F3" s="23"/>
      <c r="G3" s="23"/>
      <c r="H3" s="23"/>
    </row>
    <row r="4" spans="1:10" s="5" customFormat="1">
      <c r="B4" s="5" t="s">
        <v>11</v>
      </c>
      <c r="D4" s="5" t="s">
        <v>11</v>
      </c>
      <c r="E4" s="23" t="s">
        <v>202</v>
      </c>
      <c r="F4" s="23"/>
      <c r="G4" s="23"/>
      <c r="H4" s="23" t="s">
        <v>11</v>
      </c>
    </row>
    <row r="5" spans="1:10" s="5" customFormat="1">
      <c r="B5" s="5" t="s">
        <v>14</v>
      </c>
      <c r="C5" s="5" t="s">
        <v>14</v>
      </c>
      <c r="D5" s="5" t="s">
        <v>14</v>
      </c>
      <c r="E5" s="23" t="s">
        <v>14</v>
      </c>
      <c r="F5" s="23" t="s">
        <v>14</v>
      </c>
      <c r="G5" s="23" t="s">
        <v>14</v>
      </c>
      <c r="H5" s="23" t="s">
        <v>14</v>
      </c>
      <c r="I5" s="5" t="s">
        <v>14</v>
      </c>
      <c r="J5" s="5" t="s">
        <v>14</v>
      </c>
    </row>
    <row r="6" spans="1:10" s="5" customFormat="1">
      <c r="A6" s="5" t="s">
        <v>203</v>
      </c>
      <c r="B6" s="5" t="s">
        <v>204</v>
      </c>
      <c r="C6" s="5" t="s">
        <v>205</v>
      </c>
      <c r="D6" s="5" t="s">
        <v>206</v>
      </c>
      <c r="E6" s="23" t="s">
        <v>174</v>
      </c>
      <c r="F6" s="23" t="s">
        <v>207</v>
      </c>
      <c r="G6" s="23" t="s">
        <v>208</v>
      </c>
      <c r="H6" s="23" t="s">
        <v>209</v>
      </c>
      <c r="I6" s="5" t="s">
        <v>210</v>
      </c>
    </row>
    <row r="7" spans="1:10" s="5" customFormat="1">
      <c r="E7" s="23" t="s">
        <v>211</v>
      </c>
      <c r="F7" s="23" t="s">
        <v>209</v>
      </c>
      <c r="G7" s="23" t="s">
        <v>212</v>
      </c>
      <c r="H7" s="23" t="s">
        <v>213</v>
      </c>
    </row>
    <row r="8" spans="1:10" s="5" customFormat="1">
      <c r="A8" s="5" t="s">
        <v>14</v>
      </c>
      <c r="B8" s="5" t="s">
        <v>14</v>
      </c>
      <c r="C8" s="5" t="s">
        <v>14</v>
      </c>
      <c r="D8" s="5" t="s">
        <v>14</v>
      </c>
      <c r="E8" s="23" t="s">
        <v>14</v>
      </c>
      <c r="F8" s="23" t="s">
        <v>14</v>
      </c>
      <c r="G8" s="23" t="s">
        <v>14</v>
      </c>
      <c r="H8" s="23" t="s">
        <v>14</v>
      </c>
      <c r="I8" s="5" t="s">
        <v>14</v>
      </c>
      <c r="J8" s="5" t="s">
        <v>14</v>
      </c>
    </row>
    <row r="9" spans="1:10">
      <c r="A9" s="3" t="s">
        <v>214</v>
      </c>
      <c r="B9" s="3" t="s">
        <v>215</v>
      </c>
      <c r="C9" s="3" t="s">
        <v>216</v>
      </c>
      <c r="D9" s="3" t="s">
        <v>217</v>
      </c>
      <c r="E9" s="4">
        <v>10</v>
      </c>
      <c r="F9" s="4">
        <v>449.4</v>
      </c>
      <c r="G9" s="4">
        <v>114.5</v>
      </c>
      <c r="H9" s="4">
        <v>563.9</v>
      </c>
      <c r="I9" s="3" t="s">
        <v>218</v>
      </c>
      <c r="J9" s="3">
        <v>994.35</v>
      </c>
    </row>
    <row r="10" spans="1:10">
      <c r="A10" s="3" t="s">
        <v>219</v>
      </c>
      <c r="B10" s="3" t="s">
        <v>220</v>
      </c>
      <c r="C10" s="3" t="s">
        <v>216</v>
      </c>
      <c r="D10" s="3" t="s">
        <v>217</v>
      </c>
      <c r="E10" s="4">
        <v>10</v>
      </c>
      <c r="F10" s="4">
        <v>648.4</v>
      </c>
      <c r="G10" s="4">
        <v>114.5</v>
      </c>
      <c r="H10" s="4">
        <v>762.9</v>
      </c>
      <c r="I10" s="3" t="s">
        <v>221</v>
      </c>
      <c r="J10" s="3">
        <v>928.2</v>
      </c>
    </row>
    <row r="11" spans="1:10">
      <c r="A11" s="3" t="s">
        <v>222</v>
      </c>
      <c r="B11" s="3" t="s">
        <v>223</v>
      </c>
      <c r="C11" s="3" t="s">
        <v>216</v>
      </c>
      <c r="D11" s="3" t="s">
        <v>217</v>
      </c>
      <c r="E11" s="4">
        <v>10</v>
      </c>
      <c r="F11" s="4">
        <v>762.33</v>
      </c>
      <c r="G11" s="4">
        <v>114.5</v>
      </c>
      <c r="H11" s="4">
        <v>876.83</v>
      </c>
      <c r="I11" s="3" t="s">
        <v>224</v>
      </c>
      <c r="J11" s="3">
        <v>648.9</v>
      </c>
    </row>
    <row r="12" spans="1:10">
      <c r="A12" s="3" t="s">
        <v>225</v>
      </c>
      <c r="B12" s="3" t="s">
        <v>226</v>
      </c>
      <c r="C12" s="3" t="s">
        <v>216</v>
      </c>
      <c r="D12" s="3" t="s">
        <v>217</v>
      </c>
      <c r="E12" s="4">
        <v>10</v>
      </c>
      <c r="F12" s="4">
        <v>1001</v>
      </c>
      <c r="G12" s="4">
        <v>114.5</v>
      </c>
      <c r="H12" s="4">
        <v>1115.5</v>
      </c>
      <c r="I12" s="3" t="s">
        <v>227</v>
      </c>
      <c r="J12" s="3">
        <v>532.35</v>
      </c>
    </row>
    <row r="13" spans="1:10">
      <c r="A13" s="3" t="s">
        <v>228</v>
      </c>
      <c r="B13" s="3" t="s">
        <v>229</v>
      </c>
      <c r="C13" s="3" t="s">
        <v>216</v>
      </c>
      <c r="D13" s="3" t="s">
        <v>217</v>
      </c>
      <c r="E13" s="4">
        <v>10</v>
      </c>
      <c r="F13" s="4">
        <v>1362</v>
      </c>
      <c r="G13" s="4">
        <v>114.5</v>
      </c>
      <c r="H13" s="4">
        <v>1476.5</v>
      </c>
      <c r="I13" s="3" t="s">
        <v>230</v>
      </c>
      <c r="J13" s="3">
        <v>793.8</v>
      </c>
    </row>
    <row r="14" spans="1:10">
      <c r="A14" s="3" t="s">
        <v>231</v>
      </c>
      <c r="B14" s="3" t="s">
        <v>232</v>
      </c>
      <c r="C14" s="3" t="s">
        <v>216</v>
      </c>
      <c r="D14" s="3" t="s">
        <v>217</v>
      </c>
      <c r="E14" s="4">
        <v>10</v>
      </c>
      <c r="F14" s="4">
        <v>1467</v>
      </c>
      <c r="G14" s="4">
        <v>114.5</v>
      </c>
      <c r="H14" s="4">
        <v>1581.5</v>
      </c>
      <c r="I14" s="3" t="s">
        <v>233</v>
      </c>
      <c r="J14" s="3">
        <v>768.6</v>
      </c>
    </row>
    <row r="15" spans="1:10">
      <c r="A15" s="3" t="s">
        <v>234</v>
      </c>
      <c r="B15" s="3" t="s">
        <v>235</v>
      </c>
      <c r="C15" s="3" t="s">
        <v>216</v>
      </c>
      <c r="D15" s="3" t="s">
        <v>217</v>
      </c>
      <c r="E15" s="4">
        <v>10</v>
      </c>
      <c r="F15" s="4">
        <v>1054</v>
      </c>
      <c r="G15" s="4">
        <v>114.5</v>
      </c>
      <c r="H15" s="4">
        <v>1168.5</v>
      </c>
      <c r="I15" s="3" t="s">
        <v>236</v>
      </c>
      <c r="J15" s="3">
        <v>862.05</v>
      </c>
    </row>
    <row r="16" spans="1:10">
      <c r="A16" s="3" t="s">
        <v>237</v>
      </c>
      <c r="B16" s="3" t="s">
        <v>238</v>
      </c>
      <c r="C16" s="3" t="s">
        <v>216</v>
      </c>
      <c r="D16" s="3" t="s">
        <v>239</v>
      </c>
      <c r="E16" s="4">
        <v>34</v>
      </c>
      <c r="F16" s="4">
        <v>1312</v>
      </c>
      <c r="G16" s="4">
        <v>330.42</v>
      </c>
      <c r="H16" s="4">
        <v>1642.42</v>
      </c>
      <c r="I16" s="3" t="s">
        <v>240</v>
      </c>
      <c r="J16" s="3">
        <v>835.8</v>
      </c>
    </row>
    <row r="17" spans="1:10">
      <c r="A17" s="3" t="s">
        <v>241</v>
      </c>
      <c r="B17" s="3" t="s">
        <v>242</v>
      </c>
      <c r="C17" s="3" t="s">
        <v>216</v>
      </c>
      <c r="D17" s="3" t="s">
        <v>239</v>
      </c>
      <c r="E17" s="4">
        <v>34</v>
      </c>
      <c r="F17" s="4">
        <v>1312</v>
      </c>
      <c r="G17" s="4">
        <v>330.42</v>
      </c>
      <c r="H17" s="4">
        <v>1642.42</v>
      </c>
      <c r="I17" s="3" t="s">
        <v>243</v>
      </c>
      <c r="J17" s="3">
        <v>877.8</v>
      </c>
    </row>
    <row r="18" spans="1:10">
      <c r="A18" s="3" t="s">
        <v>244</v>
      </c>
      <c r="B18" s="3" t="s">
        <v>245</v>
      </c>
      <c r="C18" s="3" t="s">
        <v>246</v>
      </c>
      <c r="D18" s="3" t="s">
        <v>247</v>
      </c>
      <c r="E18" s="4">
        <v>6</v>
      </c>
      <c r="F18" s="4">
        <v>5709</v>
      </c>
      <c r="G18" s="4">
        <v>57.96</v>
      </c>
      <c r="H18" s="4">
        <v>5766.96</v>
      </c>
      <c r="I18" s="3" t="s">
        <v>248</v>
      </c>
      <c r="J18" s="3">
        <v>852.6</v>
      </c>
    </row>
    <row r="19" spans="1:10">
      <c r="A19" s="3" t="s">
        <v>249</v>
      </c>
      <c r="B19" s="3" t="s">
        <v>250</v>
      </c>
      <c r="C19" s="3" t="s">
        <v>24</v>
      </c>
      <c r="D19" s="3" t="s">
        <v>247</v>
      </c>
      <c r="E19" s="4">
        <v>6</v>
      </c>
      <c r="F19" s="4">
        <v>705</v>
      </c>
      <c r="G19" s="4">
        <v>47.16</v>
      </c>
      <c r="H19" s="4">
        <v>752.16</v>
      </c>
      <c r="I19" s="3" t="s">
        <v>251</v>
      </c>
      <c r="J19" s="3">
        <v>972.3</v>
      </c>
    </row>
    <row r="20" spans="1:10">
      <c r="A20" s="3" t="s">
        <v>252</v>
      </c>
      <c r="B20" s="3" t="s">
        <v>253</v>
      </c>
      <c r="C20" s="3" t="s">
        <v>24</v>
      </c>
      <c r="D20" s="3" t="s">
        <v>247</v>
      </c>
      <c r="E20" s="4">
        <v>6</v>
      </c>
      <c r="F20" s="4">
        <v>786</v>
      </c>
      <c r="G20" s="4">
        <v>47.16</v>
      </c>
      <c r="H20" s="4">
        <v>833.16</v>
      </c>
      <c r="I20" s="3" t="s">
        <v>254</v>
      </c>
      <c r="J20" s="3">
        <v>928.2</v>
      </c>
    </row>
    <row r="21" spans="1:10">
      <c r="A21" s="3" t="s">
        <v>255</v>
      </c>
      <c r="B21" s="3" t="s">
        <v>256</v>
      </c>
      <c r="C21" s="3" t="s">
        <v>246</v>
      </c>
      <c r="E21" s="4">
        <v>0</v>
      </c>
      <c r="F21" s="4">
        <v>16106</v>
      </c>
      <c r="G21" s="4">
        <v>0</v>
      </c>
      <c r="H21" s="4">
        <v>16106</v>
      </c>
      <c r="I21" s="3" t="s">
        <v>257</v>
      </c>
      <c r="J21" s="3">
        <v>763.35</v>
      </c>
    </row>
    <row r="22" spans="1:10">
      <c r="A22" s="3" t="s">
        <v>258</v>
      </c>
      <c r="B22" s="3" t="s">
        <v>259</v>
      </c>
      <c r="C22" s="3" t="s">
        <v>216</v>
      </c>
      <c r="F22" s="4">
        <v>1348</v>
      </c>
      <c r="H22" s="4">
        <v>1348</v>
      </c>
      <c r="I22" s="3" t="s">
        <v>260</v>
      </c>
      <c r="J22" s="3">
        <v>735</v>
      </c>
    </row>
    <row r="23" spans="1:10">
      <c r="A23" s="3" t="s">
        <v>261</v>
      </c>
      <c r="B23" s="3" t="s">
        <v>262</v>
      </c>
      <c r="C23" s="3" t="s">
        <v>216</v>
      </c>
      <c r="D23" s="3" t="s">
        <v>263</v>
      </c>
      <c r="E23" s="4">
        <v>6</v>
      </c>
      <c r="F23" s="4">
        <v>993</v>
      </c>
      <c r="G23" s="4">
        <v>47.16</v>
      </c>
      <c r="H23" s="4">
        <v>1040.1600000000001</v>
      </c>
      <c r="I23" s="3" t="s">
        <v>264</v>
      </c>
      <c r="J23" s="3">
        <v>765.45</v>
      </c>
    </row>
    <row r="24" spans="1:10">
      <c r="A24" s="3" t="s">
        <v>265</v>
      </c>
      <c r="B24" s="3" t="s">
        <v>266</v>
      </c>
      <c r="C24" s="3" t="s">
        <v>216</v>
      </c>
      <c r="E24" s="4">
        <v>0</v>
      </c>
      <c r="F24" s="4">
        <v>34300</v>
      </c>
      <c r="G24" s="4">
        <v>0</v>
      </c>
      <c r="H24" s="4">
        <v>34300</v>
      </c>
      <c r="I24" s="3" t="s">
        <v>267</v>
      </c>
      <c r="J24" s="3">
        <v>115.5</v>
      </c>
    </row>
    <row r="25" spans="1:10">
      <c r="A25" s="3" t="s">
        <v>268</v>
      </c>
      <c r="B25" s="3" t="s">
        <v>269</v>
      </c>
      <c r="C25" s="3" t="s">
        <v>216</v>
      </c>
      <c r="E25" s="4">
        <v>0</v>
      </c>
      <c r="F25" s="4">
        <v>39400</v>
      </c>
      <c r="G25" s="4">
        <v>0</v>
      </c>
      <c r="H25" s="4">
        <v>39400</v>
      </c>
      <c r="I25" s="3" t="s">
        <v>270</v>
      </c>
      <c r="J25" s="3">
        <v>93.87</v>
      </c>
    </row>
    <row r="26" spans="1:10">
      <c r="A26" s="3" t="s">
        <v>271</v>
      </c>
      <c r="B26" s="3" t="s">
        <v>272</v>
      </c>
      <c r="C26" s="3" t="s">
        <v>216</v>
      </c>
      <c r="E26" s="4">
        <v>0</v>
      </c>
      <c r="F26" s="4">
        <v>111600</v>
      </c>
      <c r="G26" s="4">
        <v>0</v>
      </c>
      <c r="H26" s="4">
        <v>111600</v>
      </c>
      <c r="I26" s="3" t="s">
        <v>273</v>
      </c>
      <c r="J26" s="3">
        <v>69.510000000000005</v>
      </c>
    </row>
    <row r="27" spans="1:10">
      <c r="A27" s="3" t="s">
        <v>274</v>
      </c>
      <c r="B27" s="3" t="s">
        <v>275</v>
      </c>
      <c r="C27" s="3" t="s">
        <v>216</v>
      </c>
      <c r="E27" s="4">
        <v>0</v>
      </c>
      <c r="F27" s="4">
        <v>99400</v>
      </c>
      <c r="G27" s="4">
        <v>0</v>
      </c>
      <c r="H27" s="4">
        <v>99400</v>
      </c>
      <c r="I27" s="3" t="s">
        <v>276</v>
      </c>
      <c r="J27" s="3">
        <v>34.07</v>
      </c>
    </row>
    <row r="28" spans="1:10">
      <c r="A28" s="3" t="s">
        <v>277</v>
      </c>
      <c r="B28" s="3" t="s">
        <v>278</v>
      </c>
      <c r="C28" s="3" t="s">
        <v>216</v>
      </c>
      <c r="E28" s="4">
        <v>0</v>
      </c>
      <c r="F28" s="4">
        <v>95000</v>
      </c>
      <c r="G28" s="4">
        <v>0</v>
      </c>
      <c r="H28" s="4">
        <v>95000</v>
      </c>
      <c r="I28" s="3" t="s">
        <v>279</v>
      </c>
      <c r="J28" s="3">
        <v>38.799999999999997</v>
      </c>
    </row>
    <row r="29" spans="1:10">
      <c r="A29" s="3" t="s">
        <v>280</v>
      </c>
      <c r="B29" s="3" t="s">
        <v>281</v>
      </c>
      <c r="C29" s="3" t="s">
        <v>246</v>
      </c>
      <c r="D29" s="3" t="s">
        <v>247</v>
      </c>
      <c r="E29" s="4">
        <v>6</v>
      </c>
      <c r="F29" s="4">
        <v>4299</v>
      </c>
      <c r="G29" s="4">
        <v>57.96</v>
      </c>
      <c r="H29" s="4">
        <v>4356.96</v>
      </c>
      <c r="I29" s="3" t="s">
        <v>282</v>
      </c>
      <c r="J29" s="3">
        <v>111.56</v>
      </c>
    </row>
    <row r="30" spans="1:10">
      <c r="A30" s="3" t="s">
        <v>283</v>
      </c>
      <c r="B30" s="3" t="s">
        <v>284</v>
      </c>
      <c r="C30" s="3" t="s">
        <v>246</v>
      </c>
      <c r="F30" s="4">
        <v>11907</v>
      </c>
      <c r="H30" s="4">
        <v>11907</v>
      </c>
      <c r="I30" s="3" t="s">
        <v>285</v>
      </c>
      <c r="J30" s="3">
        <v>1529.85</v>
      </c>
    </row>
    <row r="31" spans="1:10">
      <c r="A31" s="3" t="s">
        <v>286</v>
      </c>
      <c r="B31" s="3" t="s">
        <v>287</v>
      </c>
      <c r="C31" s="3" t="s">
        <v>22</v>
      </c>
      <c r="E31" s="4">
        <v>0</v>
      </c>
      <c r="F31" s="4">
        <v>6040</v>
      </c>
      <c r="G31" s="4">
        <v>0</v>
      </c>
      <c r="H31" s="4">
        <v>6040</v>
      </c>
      <c r="I31" s="3" t="s">
        <v>288</v>
      </c>
      <c r="J31" s="3">
        <v>1275.75</v>
      </c>
    </row>
    <row r="32" spans="1:10">
      <c r="A32" s="3" t="s">
        <v>289</v>
      </c>
      <c r="B32" s="3" t="s">
        <v>290</v>
      </c>
      <c r="C32" s="3" t="s">
        <v>22</v>
      </c>
      <c r="E32" s="4">
        <v>0</v>
      </c>
      <c r="F32" s="4">
        <v>58000</v>
      </c>
      <c r="G32" s="4">
        <v>0</v>
      </c>
      <c r="H32" s="4">
        <v>58000</v>
      </c>
      <c r="I32" s="3" t="s">
        <v>291</v>
      </c>
      <c r="J32" s="3">
        <v>1430.1</v>
      </c>
    </row>
    <row r="33" spans="1:10">
      <c r="A33" s="3" t="s">
        <v>292</v>
      </c>
      <c r="B33" s="3" t="s">
        <v>293</v>
      </c>
      <c r="C33" s="3" t="s">
        <v>22</v>
      </c>
      <c r="E33" s="4">
        <v>0</v>
      </c>
      <c r="F33" s="4">
        <v>58000</v>
      </c>
      <c r="G33" s="4">
        <v>0</v>
      </c>
      <c r="H33" s="4">
        <v>58000</v>
      </c>
      <c r="I33" s="3" t="s">
        <v>294</v>
      </c>
      <c r="J33" s="3">
        <v>13629</v>
      </c>
    </row>
    <row r="34" spans="1:10">
      <c r="A34" s="3" t="s">
        <v>295</v>
      </c>
      <c r="B34" s="3" t="s">
        <v>296</v>
      </c>
      <c r="C34" s="3" t="s">
        <v>246</v>
      </c>
      <c r="D34" s="3" t="s">
        <v>247</v>
      </c>
      <c r="E34" s="4">
        <v>6</v>
      </c>
      <c r="F34" s="4">
        <v>4299</v>
      </c>
      <c r="G34" s="4">
        <v>57.96</v>
      </c>
      <c r="H34" s="4">
        <v>4356.96</v>
      </c>
      <c r="I34" s="3" t="s">
        <v>297</v>
      </c>
      <c r="J34" s="3">
        <v>1194.9000000000001</v>
      </c>
    </row>
    <row r="35" spans="1:10">
      <c r="A35" s="3" t="s">
        <v>298</v>
      </c>
      <c r="B35" s="3" t="s">
        <v>299</v>
      </c>
      <c r="C35" s="3" t="s">
        <v>216</v>
      </c>
      <c r="D35" s="3" t="s">
        <v>217</v>
      </c>
      <c r="E35" s="4">
        <v>10</v>
      </c>
      <c r="F35" s="4">
        <v>947</v>
      </c>
      <c r="G35" s="4">
        <v>114.5</v>
      </c>
      <c r="H35" s="4">
        <v>1061.5</v>
      </c>
      <c r="I35" s="3" t="s">
        <v>300</v>
      </c>
      <c r="J35" s="3">
        <v>1067.8499999999999</v>
      </c>
    </row>
    <row r="36" spans="1:10">
      <c r="A36" s="3" t="s">
        <v>301</v>
      </c>
      <c r="B36" s="3" t="s">
        <v>302</v>
      </c>
      <c r="C36" s="3" t="s">
        <v>216</v>
      </c>
      <c r="D36" s="3" t="s">
        <v>217</v>
      </c>
      <c r="E36" s="4">
        <v>10</v>
      </c>
      <c r="F36" s="4">
        <v>1067</v>
      </c>
      <c r="G36" s="4">
        <v>114.5</v>
      </c>
      <c r="H36" s="4">
        <v>1181.5</v>
      </c>
      <c r="I36" s="3" t="s">
        <v>303</v>
      </c>
      <c r="J36" s="3">
        <v>166.11</v>
      </c>
    </row>
    <row r="37" spans="1:10">
      <c r="A37" s="3" t="s">
        <v>304</v>
      </c>
      <c r="B37" s="3" t="s">
        <v>305</v>
      </c>
      <c r="C37" s="3" t="s">
        <v>216</v>
      </c>
      <c r="D37" s="3" t="s">
        <v>217</v>
      </c>
      <c r="E37" s="4">
        <v>10</v>
      </c>
      <c r="F37" s="4">
        <v>902</v>
      </c>
      <c r="G37" s="4">
        <v>114.5</v>
      </c>
      <c r="H37" s="4">
        <v>1016.5</v>
      </c>
      <c r="I37" s="3" t="s">
        <v>306</v>
      </c>
      <c r="J37" s="3">
        <v>835.8</v>
      </c>
    </row>
    <row r="38" spans="1:10">
      <c r="A38" s="3" t="s">
        <v>307</v>
      </c>
      <c r="B38" s="3" t="s">
        <v>308</v>
      </c>
      <c r="C38" s="3" t="s">
        <v>216</v>
      </c>
      <c r="D38" s="3" t="s">
        <v>309</v>
      </c>
      <c r="E38" s="4">
        <v>19</v>
      </c>
      <c r="F38" s="4">
        <v>222.7</v>
      </c>
      <c r="G38" s="4">
        <v>202.61</v>
      </c>
      <c r="H38" s="4">
        <v>425.31</v>
      </c>
      <c r="I38" s="3" t="s">
        <v>310</v>
      </c>
      <c r="J38" s="3">
        <v>862.05</v>
      </c>
    </row>
    <row r="39" spans="1:10">
      <c r="A39" s="3">
        <v>31</v>
      </c>
      <c r="B39" s="3" t="s">
        <v>311</v>
      </c>
      <c r="C39" s="3" t="s">
        <v>216</v>
      </c>
      <c r="D39" s="3" t="s">
        <v>327</v>
      </c>
      <c r="E39" s="4">
        <v>23</v>
      </c>
      <c r="F39" s="4">
        <v>166.5</v>
      </c>
      <c r="G39" s="4">
        <v>237.69</v>
      </c>
      <c r="H39" s="4">
        <v>404.19</v>
      </c>
      <c r="I39" s="3" t="s">
        <v>312</v>
      </c>
      <c r="J39" s="3">
        <v>74.5</v>
      </c>
    </row>
    <row r="40" spans="1:10">
      <c r="J40" s="3">
        <v>0</v>
      </c>
    </row>
    <row r="41" spans="1:10">
      <c r="A41" s="3">
        <v>31</v>
      </c>
      <c r="B41" s="3" t="s">
        <v>313</v>
      </c>
      <c r="C41" s="3" t="s">
        <v>246</v>
      </c>
      <c r="E41" s="4">
        <v>22</v>
      </c>
      <c r="F41" s="4">
        <v>6795</v>
      </c>
      <c r="G41" s="4">
        <v>322.39999999999998</v>
      </c>
      <c r="H41" s="4">
        <v>7117.4</v>
      </c>
      <c r="I41" s="3" t="s">
        <v>314</v>
      </c>
      <c r="J41" s="3">
        <v>78.540000000000006</v>
      </c>
    </row>
    <row r="42" spans="1:10">
      <c r="A42" s="3">
        <v>32</v>
      </c>
      <c r="B42" s="3" t="s">
        <v>315</v>
      </c>
      <c r="C42" s="3" t="s">
        <v>246</v>
      </c>
      <c r="E42" s="4">
        <v>22</v>
      </c>
      <c r="F42" s="4">
        <v>6595</v>
      </c>
      <c r="G42" s="4">
        <v>322.39999999999998</v>
      </c>
      <c r="H42" s="4">
        <v>6917.4</v>
      </c>
      <c r="I42" s="3" t="s">
        <v>316</v>
      </c>
      <c r="J42" s="3">
        <v>158.44999999999999</v>
      </c>
    </row>
    <row r="43" spans="1:10">
      <c r="A43" s="3">
        <v>33</v>
      </c>
      <c r="B43" s="3" t="s">
        <v>317</v>
      </c>
      <c r="C43" s="3" t="s">
        <v>318</v>
      </c>
      <c r="D43" s="3" t="s">
        <v>217</v>
      </c>
      <c r="E43" s="4">
        <v>10</v>
      </c>
      <c r="F43" s="4">
        <v>123.7</v>
      </c>
      <c r="G43" s="4">
        <v>78.599999999999994</v>
      </c>
      <c r="H43" s="4">
        <v>202.3</v>
      </c>
      <c r="I43" s="3" t="s">
        <v>319</v>
      </c>
      <c r="J43" s="3">
        <v>158.44999999999999</v>
      </c>
    </row>
    <row r="44" spans="1:10">
      <c r="A44" s="3">
        <v>34</v>
      </c>
      <c r="B44" s="3" t="s">
        <v>320</v>
      </c>
      <c r="C44" s="3" t="s">
        <v>318</v>
      </c>
      <c r="D44" s="3" t="s">
        <v>217</v>
      </c>
      <c r="E44" s="4">
        <v>10</v>
      </c>
      <c r="F44" s="4">
        <v>839</v>
      </c>
      <c r="G44" s="4">
        <v>114.5</v>
      </c>
      <c r="H44" s="4">
        <v>953.5</v>
      </c>
      <c r="I44" s="3" t="s">
        <v>321</v>
      </c>
      <c r="J44" s="3">
        <v>119.28</v>
      </c>
    </row>
    <row r="45" spans="1:10">
      <c r="A45" s="3">
        <v>35</v>
      </c>
      <c r="B45" s="3" t="s">
        <v>322</v>
      </c>
      <c r="E45" s="4">
        <v>22</v>
      </c>
      <c r="F45" s="4">
        <v>6595</v>
      </c>
      <c r="G45" s="4">
        <v>322.39999999999998</v>
      </c>
      <c r="H45" s="4">
        <v>6917.4</v>
      </c>
      <c r="I45" s="3" t="s">
        <v>323</v>
      </c>
      <c r="J45" s="3">
        <v>234.99</v>
      </c>
    </row>
    <row r="46" spans="1:10">
      <c r="A46" s="3">
        <v>36</v>
      </c>
      <c r="B46" s="3" t="s">
        <v>324</v>
      </c>
      <c r="C46" s="3" t="s">
        <v>216</v>
      </c>
      <c r="D46" s="3" t="s">
        <v>239</v>
      </c>
      <c r="E46" s="4">
        <v>34</v>
      </c>
      <c r="F46" s="4">
        <v>1312</v>
      </c>
      <c r="G46" s="4">
        <v>330.42</v>
      </c>
      <c r="H46" s="4">
        <v>1642.42</v>
      </c>
      <c r="I46" s="3" t="s">
        <v>325</v>
      </c>
      <c r="J46" s="3">
        <v>234.99</v>
      </c>
    </row>
    <row r="47" spans="1:10">
      <c r="A47" s="3">
        <v>37</v>
      </c>
      <c r="B47" s="3" t="s">
        <v>326</v>
      </c>
      <c r="C47" s="3" t="s">
        <v>216</v>
      </c>
      <c r="D47" s="3" t="s">
        <v>239</v>
      </c>
      <c r="E47" s="4">
        <v>34</v>
      </c>
      <c r="F47" s="4">
        <v>1312</v>
      </c>
      <c r="G47" s="4">
        <v>330.42</v>
      </c>
      <c r="H47" s="4">
        <v>1642.42</v>
      </c>
      <c r="J47" s="3">
        <v>0</v>
      </c>
    </row>
    <row r="48" spans="1:10">
      <c r="B48" s="3" t="s">
        <v>14</v>
      </c>
      <c r="C48" s="3" t="s">
        <v>14</v>
      </c>
      <c r="D48" s="3" t="s">
        <v>14</v>
      </c>
      <c r="E48" s="4" t="s">
        <v>14</v>
      </c>
      <c r="F48" s="4" t="s">
        <v>14</v>
      </c>
      <c r="G48" s="4" t="s">
        <v>14</v>
      </c>
      <c r="H48" s="4" t="s">
        <v>14</v>
      </c>
      <c r="I48" s="3" t="s">
        <v>14</v>
      </c>
      <c r="J48" s="3" t="s">
        <v>14</v>
      </c>
    </row>
  </sheetData>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sheetPr>
    <tabColor rgb="FFFF0000"/>
  </sheetPr>
  <dimension ref="A1:F245"/>
  <sheetViews>
    <sheetView workbookViewId="0">
      <selection activeCell="H17" sqref="H17"/>
    </sheetView>
  </sheetViews>
  <sheetFormatPr defaultRowHeight="14.25"/>
  <cols>
    <col min="1" max="2" width="9.140625" style="4"/>
    <col min="3" max="3" width="35.42578125" style="3" customWidth="1"/>
    <col min="4" max="5" width="9.140625" style="4"/>
    <col min="6" max="6" width="10.28515625" style="3" bestFit="1" customWidth="1"/>
    <col min="7" max="16384" width="9.140625" style="3"/>
  </cols>
  <sheetData>
    <row r="1" spans="1:6" s="5" customFormat="1">
      <c r="A1" s="23"/>
      <c r="B1" s="23"/>
      <c r="C1" s="5" t="s">
        <v>37</v>
      </c>
      <c r="D1" s="23"/>
      <c r="E1" s="23"/>
    </row>
    <row r="2" spans="1:6" s="5" customFormat="1">
      <c r="A2" s="23"/>
      <c r="B2" s="23"/>
      <c r="C2" s="5" t="s">
        <v>9</v>
      </c>
      <c r="D2" s="23"/>
      <c r="E2" s="23"/>
    </row>
    <row r="3" spans="1:6" s="5" customFormat="1">
      <c r="A3" s="23" t="s">
        <v>10</v>
      </c>
      <c r="B3" s="23" t="s">
        <v>11</v>
      </c>
      <c r="C3" s="5" t="s">
        <v>12</v>
      </c>
      <c r="D3" s="23"/>
      <c r="E3" s="23" t="s">
        <v>328</v>
      </c>
    </row>
    <row r="4" spans="1:6" s="5" customFormat="1">
      <c r="A4" s="23" t="s">
        <v>14</v>
      </c>
      <c r="B4" s="23" t="s">
        <v>14</v>
      </c>
      <c r="C4" s="5" t="s">
        <v>14</v>
      </c>
      <c r="D4" s="23" t="s">
        <v>14</v>
      </c>
      <c r="E4" s="23" t="s">
        <v>14</v>
      </c>
      <c r="F4" s="5" t="s">
        <v>14</v>
      </c>
    </row>
    <row r="5" spans="1:6" s="5" customFormat="1">
      <c r="A5" s="23" t="s">
        <v>15</v>
      </c>
      <c r="B5" s="23" t="s">
        <v>11</v>
      </c>
      <c r="C5" s="5" t="s">
        <v>16</v>
      </c>
      <c r="D5" s="23" t="s">
        <v>17</v>
      </c>
      <c r="E5" s="23" t="s">
        <v>18</v>
      </c>
      <c r="F5" s="5" t="s">
        <v>19</v>
      </c>
    </row>
    <row r="6" spans="1:6">
      <c r="A6" s="4" t="s">
        <v>14</v>
      </c>
      <c r="B6" s="4" t="s">
        <v>14</v>
      </c>
      <c r="C6" s="3" t="s">
        <v>14</v>
      </c>
      <c r="D6" s="4" t="s">
        <v>14</v>
      </c>
      <c r="E6" s="4" t="s">
        <v>14</v>
      </c>
      <c r="F6" s="3" t="s">
        <v>14</v>
      </c>
    </row>
    <row r="7" spans="1:6">
      <c r="B7" s="4" t="s">
        <v>20</v>
      </c>
      <c r="C7" s="3" t="s">
        <v>21</v>
      </c>
    </row>
    <row r="8" spans="1:6">
      <c r="C8" s="3" t="s">
        <v>14</v>
      </c>
    </row>
    <row r="9" spans="1:6">
      <c r="A9" s="4">
        <v>0.96</v>
      </c>
      <c r="B9" s="4" t="s">
        <v>22</v>
      </c>
      <c r="C9" s="3" t="s">
        <v>23</v>
      </c>
      <c r="D9" s="4">
        <v>6040</v>
      </c>
      <c r="E9" s="4" t="s">
        <v>22</v>
      </c>
      <c r="F9" s="3">
        <v>5798.4</v>
      </c>
    </row>
    <row r="10" spans="1:6">
      <c r="A10" s="4">
        <v>1</v>
      </c>
      <c r="B10" s="4" t="s">
        <v>24</v>
      </c>
      <c r="C10" s="3" t="s">
        <v>25</v>
      </c>
      <c r="D10" s="4">
        <v>1674.08</v>
      </c>
      <c r="E10" s="4" t="s">
        <v>24</v>
      </c>
      <c r="F10" s="3">
        <v>1674.08</v>
      </c>
    </row>
    <row r="11" spans="1:6">
      <c r="A11" s="4">
        <v>1</v>
      </c>
      <c r="B11" s="4" t="s">
        <v>24</v>
      </c>
      <c r="C11" s="3" t="s">
        <v>26</v>
      </c>
      <c r="D11" s="4">
        <v>121.8</v>
      </c>
      <c r="E11" s="4" t="s">
        <v>24</v>
      </c>
      <c r="F11" s="3">
        <v>121.8</v>
      </c>
    </row>
    <row r="12" spans="1:6">
      <c r="B12" s="4" t="s">
        <v>27</v>
      </c>
      <c r="C12" s="3" t="s">
        <v>28</v>
      </c>
      <c r="D12" s="4" t="s">
        <v>11</v>
      </c>
      <c r="E12" s="4" t="s">
        <v>27</v>
      </c>
      <c r="F12" s="3">
        <v>0</v>
      </c>
    </row>
    <row r="13" spans="1:6">
      <c r="F13" s="3" t="s">
        <v>14</v>
      </c>
    </row>
    <row r="14" spans="1:6">
      <c r="C14" s="3" t="s">
        <v>29</v>
      </c>
      <c r="F14" s="3">
        <v>7594.28</v>
      </c>
    </row>
    <row r="15" spans="1:6">
      <c r="F15" s="3" t="s">
        <v>14</v>
      </c>
    </row>
    <row r="16" spans="1:6">
      <c r="B16" s="4" t="s">
        <v>20</v>
      </c>
      <c r="C16" s="3" t="s">
        <v>30</v>
      </c>
    </row>
    <row r="17" spans="1:6">
      <c r="C17" s="3" t="s">
        <v>14</v>
      </c>
    </row>
    <row r="18" spans="1:6">
      <c r="A18" s="4">
        <v>0.72</v>
      </c>
      <c r="B18" s="4" t="s">
        <v>22</v>
      </c>
      <c r="C18" s="3" t="s">
        <v>23</v>
      </c>
      <c r="D18" s="4">
        <v>6040</v>
      </c>
      <c r="E18" s="4" t="s">
        <v>22</v>
      </c>
      <c r="F18" s="3">
        <v>4348.8</v>
      </c>
    </row>
    <row r="19" spans="1:6">
      <c r="A19" s="4">
        <v>1</v>
      </c>
      <c r="B19" s="4" t="s">
        <v>24</v>
      </c>
      <c r="C19" s="3" t="s">
        <v>25</v>
      </c>
      <c r="D19" s="4">
        <v>1674.08</v>
      </c>
      <c r="E19" s="4" t="s">
        <v>24</v>
      </c>
      <c r="F19" s="3">
        <v>1674.08</v>
      </c>
    </row>
    <row r="20" spans="1:6">
      <c r="A20" s="4">
        <v>1</v>
      </c>
      <c r="B20" s="4" t="s">
        <v>24</v>
      </c>
      <c r="C20" s="3" t="s">
        <v>26</v>
      </c>
      <c r="D20" s="4">
        <v>121.8</v>
      </c>
      <c r="E20" s="4" t="s">
        <v>24</v>
      </c>
      <c r="F20" s="3">
        <v>121.8</v>
      </c>
    </row>
    <row r="21" spans="1:6">
      <c r="B21" s="4" t="s">
        <v>27</v>
      </c>
      <c r="C21" s="3" t="s">
        <v>28</v>
      </c>
      <c r="D21" s="4" t="s">
        <v>11</v>
      </c>
      <c r="E21" s="4" t="s">
        <v>27</v>
      </c>
      <c r="F21" s="3">
        <v>0</v>
      </c>
    </row>
    <row r="22" spans="1:6">
      <c r="F22" s="3" t="s">
        <v>14</v>
      </c>
    </row>
    <row r="23" spans="1:6">
      <c r="C23" s="3" t="s">
        <v>29</v>
      </c>
      <c r="F23" s="3">
        <v>6144.68</v>
      </c>
    </row>
    <row r="24" spans="1:6">
      <c r="F24" s="3" t="s">
        <v>14</v>
      </c>
    </row>
    <row r="25" spans="1:6">
      <c r="B25" s="4" t="s">
        <v>20</v>
      </c>
      <c r="C25" s="3" t="s">
        <v>31</v>
      </c>
    </row>
    <row r="26" spans="1:6">
      <c r="C26" s="3" t="s">
        <v>14</v>
      </c>
    </row>
    <row r="27" spans="1:6">
      <c r="A27" s="4">
        <v>0.48</v>
      </c>
      <c r="B27" s="4" t="s">
        <v>22</v>
      </c>
      <c r="C27" s="3" t="s">
        <v>23</v>
      </c>
      <c r="D27" s="4">
        <v>6040</v>
      </c>
      <c r="E27" s="4" t="s">
        <v>22</v>
      </c>
      <c r="F27" s="3">
        <v>2899.2</v>
      </c>
    </row>
    <row r="28" spans="1:6">
      <c r="A28" s="4">
        <v>1</v>
      </c>
      <c r="B28" s="4" t="s">
        <v>24</v>
      </c>
      <c r="C28" s="3" t="s">
        <v>25</v>
      </c>
      <c r="D28" s="4">
        <v>1674.08</v>
      </c>
      <c r="E28" s="4" t="s">
        <v>24</v>
      </c>
      <c r="F28" s="3">
        <v>1674.08</v>
      </c>
    </row>
    <row r="29" spans="1:6">
      <c r="A29" s="4">
        <v>1</v>
      </c>
      <c r="B29" s="4" t="s">
        <v>24</v>
      </c>
      <c r="C29" s="3" t="s">
        <v>26</v>
      </c>
      <c r="D29" s="4">
        <v>121.8</v>
      </c>
      <c r="E29" s="4" t="s">
        <v>24</v>
      </c>
      <c r="F29" s="3">
        <v>121.8</v>
      </c>
    </row>
    <row r="30" spans="1:6">
      <c r="B30" s="4" t="s">
        <v>27</v>
      </c>
      <c r="C30" s="3" t="s">
        <v>28</v>
      </c>
      <c r="D30" s="4" t="s">
        <v>11</v>
      </c>
      <c r="E30" s="4" t="s">
        <v>27</v>
      </c>
      <c r="F30" s="3">
        <v>0</v>
      </c>
    </row>
    <row r="31" spans="1:6">
      <c r="F31" s="3" t="s">
        <v>14</v>
      </c>
    </row>
    <row r="32" spans="1:6">
      <c r="C32" s="3" t="s">
        <v>29</v>
      </c>
      <c r="F32" s="3">
        <v>4695.08</v>
      </c>
    </row>
    <row r="33" spans="1:6">
      <c r="F33" s="3" t="s">
        <v>14</v>
      </c>
    </row>
    <row r="34" spans="1:6">
      <c r="B34" s="4" t="s">
        <v>20</v>
      </c>
      <c r="C34" s="3" t="s">
        <v>32</v>
      </c>
    </row>
    <row r="35" spans="1:6">
      <c r="A35" s="4">
        <v>0.36</v>
      </c>
      <c r="B35" s="4" t="s">
        <v>22</v>
      </c>
      <c r="C35" s="3" t="s">
        <v>23</v>
      </c>
      <c r="D35" s="4">
        <v>6040</v>
      </c>
      <c r="E35" s="4" t="s">
        <v>22</v>
      </c>
      <c r="F35" s="3">
        <v>2174.4</v>
      </c>
    </row>
    <row r="36" spans="1:6">
      <c r="A36" s="4">
        <v>1</v>
      </c>
      <c r="B36" s="4" t="s">
        <v>24</v>
      </c>
      <c r="C36" s="3" t="s">
        <v>25</v>
      </c>
      <c r="D36" s="4">
        <v>1674.08</v>
      </c>
      <c r="E36" s="4" t="s">
        <v>24</v>
      </c>
      <c r="F36" s="3">
        <v>1674.08</v>
      </c>
    </row>
    <row r="37" spans="1:6">
      <c r="A37" s="4">
        <v>1</v>
      </c>
      <c r="B37" s="4" t="s">
        <v>24</v>
      </c>
      <c r="C37" s="3" t="s">
        <v>26</v>
      </c>
      <c r="D37" s="4">
        <v>121.8</v>
      </c>
      <c r="E37" s="4" t="s">
        <v>24</v>
      </c>
      <c r="F37" s="3">
        <v>121.8</v>
      </c>
    </row>
    <row r="38" spans="1:6">
      <c r="B38" s="4" t="s">
        <v>27</v>
      </c>
      <c r="C38" s="3" t="s">
        <v>28</v>
      </c>
      <c r="D38" s="4" t="s">
        <v>11</v>
      </c>
      <c r="E38" s="4" t="s">
        <v>27</v>
      </c>
      <c r="F38" s="3">
        <v>0</v>
      </c>
    </row>
    <row r="39" spans="1:6">
      <c r="F39" s="3" t="s">
        <v>14</v>
      </c>
    </row>
    <row r="40" spans="1:6">
      <c r="C40" s="3" t="s">
        <v>29</v>
      </c>
      <c r="F40" s="3">
        <v>3970.28</v>
      </c>
    </row>
    <row r="41" spans="1:6">
      <c r="F41" s="3" t="s">
        <v>14</v>
      </c>
    </row>
    <row r="42" spans="1:6">
      <c r="B42" s="4" t="s">
        <v>20</v>
      </c>
      <c r="C42" s="3" t="s">
        <v>33</v>
      </c>
    </row>
    <row r="43" spans="1:6">
      <c r="C43" s="3" t="s">
        <v>14</v>
      </c>
    </row>
    <row r="44" spans="1:6">
      <c r="A44" s="4">
        <v>0.28799999999999998</v>
      </c>
      <c r="B44" s="4" t="s">
        <v>22</v>
      </c>
      <c r="C44" s="3" t="s">
        <v>23</v>
      </c>
      <c r="D44" s="4">
        <v>6040</v>
      </c>
      <c r="E44" s="4" t="s">
        <v>22</v>
      </c>
      <c r="F44" s="3">
        <v>1739.52</v>
      </c>
    </row>
    <row r="45" spans="1:6">
      <c r="A45" s="4">
        <v>1</v>
      </c>
      <c r="B45" s="4" t="s">
        <v>24</v>
      </c>
      <c r="C45" s="3" t="s">
        <v>25</v>
      </c>
      <c r="D45" s="4">
        <v>1674.08</v>
      </c>
      <c r="E45" s="4" t="s">
        <v>24</v>
      </c>
      <c r="F45" s="3">
        <v>1674.08</v>
      </c>
    </row>
    <row r="46" spans="1:6">
      <c r="A46" s="4">
        <v>1</v>
      </c>
      <c r="B46" s="4" t="s">
        <v>24</v>
      </c>
      <c r="C46" s="3" t="s">
        <v>26</v>
      </c>
      <c r="D46" s="4">
        <v>121.8</v>
      </c>
      <c r="E46" s="4" t="s">
        <v>24</v>
      </c>
      <c r="F46" s="3">
        <v>121.8</v>
      </c>
    </row>
    <row r="47" spans="1:6">
      <c r="B47" s="4" t="s">
        <v>27</v>
      </c>
      <c r="C47" s="3" t="s">
        <v>28</v>
      </c>
      <c r="D47" s="4" t="s">
        <v>11</v>
      </c>
      <c r="E47" s="4" t="s">
        <v>27</v>
      </c>
      <c r="F47" s="3">
        <v>0</v>
      </c>
    </row>
    <row r="48" spans="1:6">
      <c r="F48" s="3" t="s">
        <v>14</v>
      </c>
    </row>
    <row r="49" spans="1:6">
      <c r="C49" s="3" t="s">
        <v>29</v>
      </c>
      <c r="F49" s="3">
        <v>3535.4</v>
      </c>
    </row>
    <row r="50" spans="1:6">
      <c r="F50" s="3" t="s">
        <v>14</v>
      </c>
    </row>
    <row r="51" spans="1:6">
      <c r="B51" s="4" t="s">
        <v>20</v>
      </c>
      <c r="C51" s="3" t="s">
        <v>34</v>
      </c>
    </row>
    <row r="52" spans="1:6">
      <c r="C52" s="3" t="s">
        <v>14</v>
      </c>
    </row>
    <row r="53" spans="1:6">
      <c r="A53" s="4">
        <v>0.24</v>
      </c>
      <c r="B53" s="4" t="s">
        <v>22</v>
      </c>
      <c r="C53" s="3" t="s">
        <v>23</v>
      </c>
      <c r="D53" s="4">
        <v>6040</v>
      </c>
      <c r="E53" s="4" t="s">
        <v>22</v>
      </c>
      <c r="F53" s="3">
        <v>1449.6</v>
      </c>
    </row>
    <row r="54" spans="1:6">
      <c r="A54" s="4">
        <v>1</v>
      </c>
      <c r="B54" s="4" t="s">
        <v>24</v>
      </c>
      <c r="C54" s="3" t="s">
        <v>25</v>
      </c>
      <c r="D54" s="4">
        <v>1674.08</v>
      </c>
      <c r="E54" s="4" t="s">
        <v>24</v>
      </c>
      <c r="F54" s="3">
        <v>1674.08</v>
      </c>
    </row>
    <row r="55" spans="1:6">
      <c r="A55" s="4">
        <v>1</v>
      </c>
      <c r="B55" s="4" t="s">
        <v>24</v>
      </c>
      <c r="C55" s="3" t="s">
        <v>26</v>
      </c>
      <c r="D55" s="4">
        <v>121.8</v>
      </c>
      <c r="E55" s="4" t="s">
        <v>24</v>
      </c>
      <c r="F55" s="3">
        <v>121.8</v>
      </c>
    </row>
    <row r="56" spans="1:6">
      <c r="B56" s="4" t="s">
        <v>27</v>
      </c>
      <c r="C56" s="3" t="s">
        <v>28</v>
      </c>
      <c r="D56" s="4" t="s">
        <v>11</v>
      </c>
      <c r="E56" s="4" t="s">
        <v>27</v>
      </c>
      <c r="F56" s="3">
        <v>0</v>
      </c>
    </row>
    <row r="57" spans="1:6">
      <c r="F57" s="3" t="s">
        <v>14</v>
      </c>
    </row>
    <row r="58" spans="1:6">
      <c r="C58" s="3" t="s">
        <v>29</v>
      </c>
      <c r="F58" s="3">
        <v>3245.48</v>
      </c>
    </row>
    <row r="59" spans="1:6">
      <c r="A59" s="4" t="s">
        <v>11</v>
      </c>
    </row>
    <row r="60" spans="1:6">
      <c r="F60" s="3" t="s">
        <v>14</v>
      </c>
    </row>
    <row r="61" spans="1:6">
      <c r="B61" s="4" t="s">
        <v>20</v>
      </c>
      <c r="C61" s="3" t="s">
        <v>35</v>
      </c>
    </row>
    <row r="62" spans="1:6">
      <c r="C62" s="3" t="s">
        <v>14</v>
      </c>
    </row>
    <row r="63" spans="1:6">
      <c r="A63" s="4">
        <v>0.20599999999999999</v>
      </c>
      <c r="B63" s="4" t="s">
        <v>22</v>
      </c>
      <c r="C63" s="3" t="s">
        <v>23</v>
      </c>
      <c r="D63" s="4">
        <v>6040</v>
      </c>
      <c r="E63" s="4" t="s">
        <v>22</v>
      </c>
      <c r="F63" s="3">
        <v>1244.24</v>
      </c>
    </row>
    <row r="64" spans="1:6">
      <c r="A64" s="4">
        <v>1</v>
      </c>
      <c r="B64" s="4" t="s">
        <v>24</v>
      </c>
      <c r="C64" s="3" t="s">
        <v>25</v>
      </c>
      <c r="D64" s="4">
        <v>1674.08</v>
      </c>
      <c r="E64" s="4" t="s">
        <v>24</v>
      </c>
      <c r="F64" s="3">
        <v>1674.08</v>
      </c>
    </row>
    <row r="65" spans="1:6">
      <c r="A65" s="4">
        <v>1</v>
      </c>
      <c r="B65" s="4" t="s">
        <v>24</v>
      </c>
      <c r="C65" s="3" t="s">
        <v>26</v>
      </c>
      <c r="D65" s="4">
        <v>121.8</v>
      </c>
      <c r="E65" s="4" t="s">
        <v>24</v>
      </c>
      <c r="F65" s="3">
        <v>121.8</v>
      </c>
    </row>
    <row r="66" spans="1:6">
      <c r="B66" s="4" t="s">
        <v>27</v>
      </c>
      <c r="C66" s="3" t="s">
        <v>28</v>
      </c>
      <c r="D66" s="4" t="s">
        <v>11</v>
      </c>
      <c r="E66" s="4" t="s">
        <v>27</v>
      </c>
      <c r="F66" s="3">
        <v>0</v>
      </c>
    </row>
    <row r="67" spans="1:6">
      <c r="F67" s="3" t="s">
        <v>14</v>
      </c>
    </row>
    <row r="68" spans="1:6">
      <c r="C68" s="3" t="s">
        <v>29</v>
      </c>
      <c r="F68" s="3">
        <v>3040.12</v>
      </c>
    </row>
    <row r="69" spans="1:6">
      <c r="F69" s="3" t="s">
        <v>14</v>
      </c>
    </row>
    <row r="70" spans="1:6">
      <c r="B70" s="4" t="s">
        <v>20</v>
      </c>
      <c r="C70" s="3" t="s">
        <v>36</v>
      </c>
    </row>
    <row r="71" spans="1:6">
      <c r="C71" s="3" t="s">
        <v>14</v>
      </c>
    </row>
    <row r="72" spans="1:6">
      <c r="A72" s="4">
        <v>0.18</v>
      </c>
      <c r="B72" s="4" t="s">
        <v>22</v>
      </c>
      <c r="C72" s="3" t="s">
        <v>23</v>
      </c>
      <c r="D72" s="4">
        <v>6040</v>
      </c>
      <c r="E72" s="4" t="s">
        <v>22</v>
      </c>
      <c r="F72" s="3">
        <v>1087.2</v>
      </c>
    </row>
    <row r="73" spans="1:6">
      <c r="A73" s="4">
        <v>1</v>
      </c>
      <c r="B73" s="4" t="s">
        <v>24</v>
      </c>
      <c r="C73" s="3" t="s">
        <v>25</v>
      </c>
      <c r="D73" s="4">
        <v>1674.08</v>
      </c>
      <c r="E73" s="4" t="s">
        <v>24</v>
      </c>
      <c r="F73" s="3">
        <v>1674.08</v>
      </c>
    </row>
    <row r="74" spans="1:6">
      <c r="A74" s="4">
        <v>1</v>
      </c>
      <c r="B74" s="4" t="s">
        <v>24</v>
      </c>
      <c r="C74" s="3" t="s">
        <v>26</v>
      </c>
      <c r="D74" s="4">
        <v>121.8</v>
      </c>
      <c r="E74" s="4" t="s">
        <v>24</v>
      </c>
      <c r="F74" s="3">
        <v>121.8</v>
      </c>
    </row>
    <row r="75" spans="1:6">
      <c r="B75" s="4" t="s">
        <v>27</v>
      </c>
      <c r="C75" s="3" t="s">
        <v>28</v>
      </c>
      <c r="D75" s="4" t="s">
        <v>11</v>
      </c>
      <c r="E75" s="4" t="s">
        <v>27</v>
      </c>
      <c r="F75" s="3">
        <v>0</v>
      </c>
    </row>
    <row r="76" spans="1:6">
      <c r="F76" s="3" t="s">
        <v>14</v>
      </c>
    </row>
    <row r="77" spans="1:6">
      <c r="C77" s="3" t="s">
        <v>29</v>
      </c>
      <c r="F77" s="3">
        <v>2883.08</v>
      </c>
    </row>
    <row r="78" spans="1:6">
      <c r="F78" s="3" t="s">
        <v>14</v>
      </c>
    </row>
    <row r="79" spans="1:6">
      <c r="C79" s="3" t="s">
        <v>38</v>
      </c>
    </row>
    <row r="81" spans="1:6">
      <c r="C81" s="3" t="s">
        <v>39</v>
      </c>
    </row>
    <row r="83" spans="1:6" ht="120.75" customHeight="1">
      <c r="C83" s="35" t="s">
        <v>40</v>
      </c>
      <c r="D83" s="35"/>
      <c r="E83" s="35"/>
      <c r="F83" s="35"/>
    </row>
    <row r="84" spans="1:6">
      <c r="A84" s="4">
        <v>90</v>
      </c>
      <c r="B84" s="4" t="s">
        <v>41</v>
      </c>
      <c r="C84" s="3" t="s">
        <v>42</v>
      </c>
      <c r="D84" s="4">
        <v>16.55</v>
      </c>
      <c r="E84" s="4" t="s">
        <v>43</v>
      </c>
      <c r="F84" s="3">
        <v>1489.5</v>
      </c>
    </row>
    <row r="85" spans="1:6">
      <c r="A85" s="4">
        <v>45</v>
      </c>
      <c r="B85" s="4" t="s">
        <v>41</v>
      </c>
      <c r="C85" s="3" t="s">
        <v>44</v>
      </c>
      <c r="D85" s="4">
        <v>20</v>
      </c>
      <c r="E85" s="4" t="s">
        <v>45</v>
      </c>
      <c r="F85" s="3">
        <v>900</v>
      </c>
    </row>
    <row r="86" spans="1:6">
      <c r="A86" s="4">
        <v>20</v>
      </c>
      <c r="B86" s="4" t="s">
        <v>46</v>
      </c>
      <c r="C86" s="3" t="s">
        <v>47</v>
      </c>
      <c r="D86" s="4">
        <v>3.15</v>
      </c>
      <c r="E86" s="4" t="s">
        <v>46</v>
      </c>
      <c r="F86" s="3">
        <v>63</v>
      </c>
    </row>
    <row r="87" spans="1:6">
      <c r="A87" s="4">
        <v>150</v>
      </c>
      <c r="B87" s="4" t="s">
        <v>46</v>
      </c>
      <c r="C87" s="3" t="s">
        <v>48</v>
      </c>
      <c r="D87" s="4">
        <v>287</v>
      </c>
      <c r="E87" s="4" t="s">
        <v>49</v>
      </c>
      <c r="F87" s="3">
        <v>43.05</v>
      </c>
    </row>
    <row r="88" spans="1:6">
      <c r="A88" s="4">
        <v>10</v>
      </c>
      <c r="B88" s="4" t="s">
        <v>46</v>
      </c>
      <c r="C88" s="3" t="s">
        <v>50</v>
      </c>
      <c r="D88" s="4">
        <v>1.34</v>
      </c>
      <c r="E88" s="4" t="s">
        <v>46</v>
      </c>
      <c r="F88" s="3">
        <v>13.4</v>
      </c>
    </row>
    <row r="89" spans="1:6">
      <c r="A89" s="4">
        <v>10</v>
      </c>
      <c r="B89" s="4" t="s">
        <v>46</v>
      </c>
      <c r="C89" s="3" t="s">
        <v>51</v>
      </c>
      <c r="D89" s="4">
        <v>43.25</v>
      </c>
      <c r="E89" s="4" t="s">
        <v>52</v>
      </c>
      <c r="F89" s="3">
        <v>36.04</v>
      </c>
    </row>
    <row r="90" spans="1:6">
      <c r="A90" s="4">
        <v>1.4999999999999999E-2</v>
      </c>
      <c r="B90" s="4" t="s">
        <v>53</v>
      </c>
      <c r="C90" s="3" t="s">
        <v>54</v>
      </c>
      <c r="D90" s="4">
        <v>661</v>
      </c>
      <c r="E90" s="4" t="s">
        <v>53</v>
      </c>
      <c r="F90" s="3">
        <v>9.92</v>
      </c>
    </row>
    <row r="91" spans="1:6">
      <c r="A91" s="4">
        <v>10</v>
      </c>
      <c r="B91" s="4" t="s">
        <v>46</v>
      </c>
      <c r="C91" s="3" t="s">
        <v>55</v>
      </c>
      <c r="D91" s="4">
        <v>16.21</v>
      </c>
      <c r="E91" s="4" t="s">
        <v>46</v>
      </c>
      <c r="F91" s="3">
        <v>162.1</v>
      </c>
    </row>
    <row r="92" spans="1:6">
      <c r="A92" s="4">
        <v>10</v>
      </c>
      <c r="B92" s="4" t="s">
        <v>46</v>
      </c>
      <c r="C92" s="3" t="s">
        <v>56</v>
      </c>
      <c r="D92" s="4">
        <v>13.8</v>
      </c>
      <c r="E92" s="4" t="s">
        <v>46</v>
      </c>
      <c r="F92" s="3">
        <v>138</v>
      </c>
    </row>
    <row r="93" spans="1:6">
      <c r="A93" s="4">
        <v>1</v>
      </c>
      <c r="B93" s="4" t="s">
        <v>57</v>
      </c>
      <c r="C93" s="3" t="s">
        <v>58</v>
      </c>
      <c r="D93" s="4">
        <v>69.400000000000006</v>
      </c>
      <c r="E93" s="4" t="s">
        <v>57</v>
      </c>
      <c r="F93" s="3">
        <v>69.400000000000006</v>
      </c>
    </row>
    <row r="94" spans="1:6">
      <c r="A94" s="4">
        <v>72</v>
      </c>
      <c r="B94" s="4" t="s">
        <v>46</v>
      </c>
      <c r="C94" s="3" t="s">
        <v>59</v>
      </c>
      <c r="D94" s="4">
        <v>47.7</v>
      </c>
      <c r="E94" s="4" t="s">
        <v>57</v>
      </c>
      <c r="F94" s="3">
        <v>23.85</v>
      </c>
    </row>
    <row r="95" spans="1:6">
      <c r="A95" s="4">
        <v>0.16666666666666666</v>
      </c>
      <c r="B95" s="4" t="s">
        <v>60</v>
      </c>
      <c r="C95" s="3" t="s">
        <v>61</v>
      </c>
      <c r="D95" s="4">
        <v>302</v>
      </c>
      <c r="E95" s="4" t="s">
        <v>60</v>
      </c>
      <c r="F95" s="3">
        <v>50.33</v>
      </c>
    </row>
    <row r="96" spans="1:6">
      <c r="A96" s="4">
        <v>10</v>
      </c>
      <c r="B96" s="4" t="s">
        <v>46</v>
      </c>
      <c r="C96" s="3" t="s">
        <v>62</v>
      </c>
      <c r="D96" s="4">
        <v>13.8</v>
      </c>
      <c r="E96" s="4" t="s">
        <v>46</v>
      </c>
      <c r="F96" s="3">
        <v>138</v>
      </c>
    </row>
    <row r="97" spans="1:6">
      <c r="A97" s="4">
        <v>1</v>
      </c>
      <c r="B97" s="4" t="s">
        <v>46</v>
      </c>
      <c r="C97" s="3" t="s">
        <v>63</v>
      </c>
      <c r="D97" s="4">
        <v>16.5</v>
      </c>
      <c r="E97" s="4" t="s">
        <v>46</v>
      </c>
      <c r="F97" s="3">
        <v>16.5</v>
      </c>
    </row>
    <row r="98" spans="1:6">
      <c r="A98" s="4">
        <v>0.1</v>
      </c>
      <c r="B98" s="4" t="s">
        <v>53</v>
      </c>
      <c r="C98" s="3" t="s">
        <v>64</v>
      </c>
      <c r="D98" s="4">
        <v>661</v>
      </c>
      <c r="E98" s="4" t="s">
        <v>53</v>
      </c>
      <c r="F98" s="3">
        <v>66.099999999999994</v>
      </c>
    </row>
    <row r="99" spans="1:6">
      <c r="A99" s="4">
        <v>45</v>
      </c>
      <c r="B99" s="4" t="s">
        <v>41</v>
      </c>
      <c r="C99" s="3" t="s">
        <v>65</v>
      </c>
      <c r="D99" s="4">
        <v>16.55</v>
      </c>
      <c r="E99" s="4" t="s">
        <v>66</v>
      </c>
      <c r="F99" s="3">
        <v>744.75</v>
      </c>
    </row>
    <row r="100" spans="1:6">
      <c r="A100" s="4">
        <v>0.5</v>
      </c>
      <c r="B100" s="4" t="s">
        <v>67</v>
      </c>
      <c r="C100" s="3" t="s">
        <v>68</v>
      </c>
      <c r="D100" s="4">
        <v>227.6</v>
      </c>
      <c r="E100" s="4" t="s">
        <v>67</v>
      </c>
      <c r="F100" s="3">
        <v>113.8</v>
      </c>
    </row>
    <row r="101" spans="1:6">
      <c r="A101" s="4">
        <v>10</v>
      </c>
      <c r="B101" s="4" t="s">
        <v>69</v>
      </c>
      <c r="C101" s="3" t="s">
        <v>70</v>
      </c>
      <c r="E101" s="4" t="s">
        <v>71</v>
      </c>
      <c r="F101" s="3">
        <v>5090</v>
      </c>
    </row>
    <row r="102" spans="1:6">
      <c r="A102" s="4" t="s">
        <v>71</v>
      </c>
      <c r="C102" s="3" t="s">
        <v>72</v>
      </c>
      <c r="E102" s="4" t="s">
        <v>71</v>
      </c>
      <c r="F102" s="3">
        <v>44.26</v>
      </c>
    </row>
    <row r="103" spans="1:6">
      <c r="C103" s="3" t="s">
        <v>73</v>
      </c>
      <c r="F103" s="3">
        <v>9212</v>
      </c>
    </row>
    <row r="104" spans="1:6">
      <c r="C104" s="3" t="s">
        <v>74</v>
      </c>
      <c r="F104" s="24">
        <v>921.2</v>
      </c>
    </row>
    <row r="106" spans="1:6">
      <c r="C106" s="3" t="s">
        <v>76</v>
      </c>
    </row>
    <row r="108" spans="1:6" ht="128.25" customHeight="1">
      <c r="C108" s="36" t="s">
        <v>77</v>
      </c>
      <c r="D108" s="36"/>
      <c r="E108" s="36"/>
      <c r="F108" s="36"/>
    </row>
    <row r="109" spans="1:6">
      <c r="C109" s="3" t="s">
        <v>78</v>
      </c>
      <c r="F109" s="3">
        <v>9167.74</v>
      </c>
    </row>
    <row r="110" spans="1:6">
      <c r="C110" s="3" t="s">
        <v>79</v>
      </c>
      <c r="F110" s="3">
        <v>138</v>
      </c>
    </row>
    <row r="111" spans="1:6">
      <c r="C111" s="3" t="s">
        <v>85</v>
      </c>
      <c r="F111" s="3">
        <v>166.5</v>
      </c>
    </row>
    <row r="112" spans="1:6">
      <c r="C112" s="3" t="s">
        <v>81</v>
      </c>
      <c r="F112" s="3">
        <v>35.76</v>
      </c>
    </row>
    <row r="113" spans="1:6">
      <c r="C113" s="3" t="s">
        <v>82</v>
      </c>
      <c r="F113" s="3">
        <v>9232</v>
      </c>
    </row>
    <row r="114" spans="1:6">
      <c r="C114" s="3" t="s">
        <v>83</v>
      </c>
      <c r="F114" s="5">
        <v>923.2</v>
      </c>
    </row>
    <row r="116" spans="1:6">
      <c r="C116" s="3" t="s">
        <v>86</v>
      </c>
    </row>
    <row r="117" spans="1:6">
      <c r="C117" s="3" t="s">
        <v>87</v>
      </c>
    </row>
    <row r="119" spans="1:6" ht="123" customHeight="1">
      <c r="C119" s="35" t="s">
        <v>88</v>
      </c>
      <c r="D119" s="35"/>
      <c r="E119" s="35"/>
      <c r="F119" s="35"/>
    </row>
    <row r="121" spans="1:6">
      <c r="A121" s="4">
        <v>5</v>
      </c>
      <c r="B121" s="4" t="s">
        <v>41</v>
      </c>
      <c r="C121" s="3" t="s">
        <v>42</v>
      </c>
      <c r="D121" s="4">
        <v>16.55</v>
      </c>
      <c r="E121" s="4" t="s">
        <v>45</v>
      </c>
      <c r="F121" s="3">
        <v>82.75</v>
      </c>
    </row>
    <row r="122" spans="1:6">
      <c r="A122" s="4">
        <v>2.5</v>
      </c>
      <c r="B122" s="4" t="s">
        <v>41</v>
      </c>
      <c r="C122" s="3" t="s">
        <v>44</v>
      </c>
      <c r="D122" s="4">
        <v>20</v>
      </c>
      <c r="E122" s="4" t="s">
        <v>41</v>
      </c>
      <c r="F122" s="3">
        <v>50</v>
      </c>
    </row>
    <row r="123" spans="1:6">
      <c r="A123" s="4">
        <v>1</v>
      </c>
      <c r="B123" s="4" t="s">
        <v>46</v>
      </c>
      <c r="C123" s="3" t="s">
        <v>89</v>
      </c>
      <c r="D123" s="4">
        <v>40.31</v>
      </c>
      <c r="E123" s="4" t="s">
        <v>46</v>
      </c>
      <c r="F123" s="3">
        <v>40.31</v>
      </c>
    </row>
    <row r="124" spans="1:6">
      <c r="C124" s="3" t="s">
        <v>70</v>
      </c>
      <c r="F124" s="3">
        <v>670.83</v>
      </c>
    </row>
    <row r="125" spans="1:6">
      <c r="C125" s="3" t="s">
        <v>81</v>
      </c>
      <c r="F125" s="3">
        <v>25.61</v>
      </c>
    </row>
    <row r="126" spans="1:6">
      <c r="C126" s="3" t="s">
        <v>90</v>
      </c>
      <c r="F126" s="5">
        <v>869.5</v>
      </c>
    </row>
    <row r="129" spans="1:6">
      <c r="C129" s="3" t="s">
        <v>91</v>
      </c>
    </row>
    <row r="130" spans="1:6">
      <c r="C130" s="3" t="s">
        <v>92</v>
      </c>
    </row>
    <row r="132" spans="1:6" ht="60.75" customHeight="1">
      <c r="C132" s="38" t="s">
        <v>93</v>
      </c>
      <c r="D132" s="38"/>
      <c r="E132" s="38"/>
      <c r="F132" s="38"/>
    </row>
    <row r="134" spans="1:6">
      <c r="A134" s="4">
        <v>1</v>
      </c>
      <c r="B134" s="4" t="s">
        <v>46</v>
      </c>
      <c r="C134" s="3" t="s">
        <v>94</v>
      </c>
      <c r="D134" s="4">
        <v>54.5</v>
      </c>
      <c r="E134" s="4" t="s">
        <v>46</v>
      </c>
      <c r="F134" s="3">
        <v>54.5</v>
      </c>
    </row>
    <row r="135" spans="1:6">
      <c r="A135" s="4">
        <v>1</v>
      </c>
      <c r="B135" s="4" t="s">
        <v>46</v>
      </c>
      <c r="C135" s="3" t="s">
        <v>95</v>
      </c>
      <c r="D135" s="4">
        <v>70.7</v>
      </c>
      <c r="E135" s="4" t="s">
        <v>46</v>
      </c>
      <c r="F135" s="3">
        <v>70.7</v>
      </c>
    </row>
    <row r="136" spans="1:6">
      <c r="A136" s="4">
        <v>1.4999999999999999E-2</v>
      </c>
      <c r="B136" s="4" t="s">
        <v>53</v>
      </c>
      <c r="C136" s="3" t="s">
        <v>96</v>
      </c>
      <c r="D136" s="4">
        <v>661</v>
      </c>
      <c r="E136" s="4" t="s">
        <v>53</v>
      </c>
      <c r="F136" s="3">
        <v>9.92</v>
      </c>
    </row>
    <row r="137" spans="1:6">
      <c r="A137" s="4" t="s">
        <v>71</v>
      </c>
      <c r="C137" s="3" t="s">
        <v>97</v>
      </c>
      <c r="F137" s="3">
        <v>14.88</v>
      </c>
    </row>
    <row r="138" spans="1:6">
      <c r="C138" s="3" t="s">
        <v>98</v>
      </c>
      <c r="F138" s="25">
        <v>150</v>
      </c>
    </row>
    <row r="141" spans="1:6">
      <c r="C141" s="3" t="s">
        <v>100</v>
      </c>
    </row>
    <row r="143" spans="1:6" ht="133.5" customHeight="1">
      <c r="C143" s="38" t="s">
        <v>101</v>
      </c>
      <c r="D143" s="38"/>
      <c r="E143" s="38"/>
      <c r="F143" s="38"/>
    </row>
    <row r="144" spans="1:6">
      <c r="A144" s="4">
        <v>90</v>
      </c>
      <c r="B144" s="4" t="s">
        <v>41</v>
      </c>
      <c r="C144" s="3" t="s">
        <v>42</v>
      </c>
      <c r="D144" s="4">
        <v>16.55</v>
      </c>
      <c r="E144" s="4" t="s">
        <v>41</v>
      </c>
      <c r="F144" s="3">
        <v>1489.5</v>
      </c>
    </row>
    <row r="145" spans="1:6">
      <c r="A145" s="4">
        <v>45</v>
      </c>
      <c r="B145" s="4" t="s">
        <v>41</v>
      </c>
      <c r="C145" s="3" t="s">
        <v>44</v>
      </c>
      <c r="D145" s="4">
        <v>20</v>
      </c>
      <c r="E145" s="4" t="s">
        <v>41</v>
      </c>
      <c r="F145" s="3">
        <v>900</v>
      </c>
    </row>
    <row r="146" spans="1:6">
      <c r="A146" s="4">
        <v>20</v>
      </c>
      <c r="B146" s="4" t="s">
        <v>46</v>
      </c>
      <c r="C146" s="3" t="s">
        <v>47</v>
      </c>
      <c r="D146" s="4">
        <v>3.15</v>
      </c>
      <c r="E146" s="4" t="s">
        <v>52</v>
      </c>
      <c r="F146" s="3">
        <v>63</v>
      </c>
    </row>
    <row r="147" spans="1:6">
      <c r="A147" s="4">
        <v>10</v>
      </c>
      <c r="B147" s="4" t="s">
        <v>46</v>
      </c>
      <c r="C147" s="3" t="s">
        <v>50</v>
      </c>
      <c r="D147" s="4">
        <v>1.34</v>
      </c>
      <c r="E147" s="4" t="s">
        <v>52</v>
      </c>
      <c r="F147" s="3">
        <v>13.4</v>
      </c>
    </row>
    <row r="148" spans="1:6">
      <c r="A148" s="4">
        <v>1</v>
      </c>
      <c r="B148" s="4" t="s">
        <v>46</v>
      </c>
      <c r="C148" s="3" t="s">
        <v>102</v>
      </c>
      <c r="D148" s="4">
        <v>70.7</v>
      </c>
      <c r="E148" s="4" t="s">
        <v>46</v>
      </c>
      <c r="F148" s="3">
        <v>70.7</v>
      </c>
    </row>
    <row r="149" spans="1:6">
      <c r="A149" s="4">
        <v>1.4999999999999999E-2</v>
      </c>
      <c r="B149" s="4" t="s">
        <v>53</v>
      </c>
      <c r="C149" s="3" t="s">
        <v>103</v>
      </c>
      <c r="D149" s="4">
        <v>661</v>
      </c>
      <c r="E149" s="4" t="s">
        <v>53</v>
      </c>
      <c r="F149" s="3">
        <v>9.92</v>
      </c>
    </row>
    <row r="150" spans="1:6">
      <c r="A150" s="4">
        <v>15</v>
      </c>
      <c r="B150" s="4" t="s">
        <v>46</v>
      </c>
      <c r="C150" s="3" t="s">
        <v>104</v>
      </c>
      <c r="D150" s="4">
        <v>40.31</v>
      </c>
      <c r="E150" s="4" t="s">
        <v>46</v>
      </c>
      <c r="F150" s="3">
        <v>604.65</v>
      </c>
    </row>
    <row r="151" spans="1:6">
      <c r="A151" s="4">
        <v>15</v>
      </c>
      <c r="B151" s="4" t="s">
        <v>46</v>
      </c>
      <c r="C151" s="3" t="s">
        <v>102</v>
      </c>
      <c r="D151" s="4">
        <v>70.7</v>
      </c>
      <c r="E151" s="4" t="s">
        <v>46</v>
      </c>
      <c r="F151" s="3">
        <v>1060.5</v>
      </c>
    </row>
    <row r="152" spans="1:6">
      <c r="A152" s="4">
        <v>0.22500000000000001</v>
      </c>
      <c r="B152" s="4" t="s">
        <v>53</v>
      </c>
      <c r="C152" s="3" t="s">
        <v>103</v>
      </c>
      <c r="D152" s="4">
        <v>661</v>
      </c>
      <c r="E152" s="4" t="s">
        <v>105</v>
      </c>
      <c r="F152" s="3">
        <v>148.72999999999999</v>
      </c>
    </row>
    <row r="153" spans="1:6">
      <c r="A153" s="4">
        <v>1.25</v>
      </c>
      <c r="B153" s="4" t="s">
        <v>60</v>
      </c>
      <c r="C153" s="3" t="s">
        <v>61</v>
      </c>
      <c r="D153" s="4">
        <v>302</v>
      </c>
      <c r="E153" s="4" t="s">
        <v>60</v>
      </c>
      <c r="F153" s="3">
        <v>377.5</v>
      </c>
    </row>
    <row r="154" spans="1:6">
      <c r="A154" s="4">
        <v>45</v>
      </c>
      <c r="B154" s="4" t="s">
        <v>53</v>
      </c>
      <c r="C154" s="3" t="s">
        <v>65</v>
      </c>
      <c r="D154" s="4">
        <v>16.55</v>
      </c>
      <c r="E154" s="4" t="s">
        <v>41</v>
      </c>
      <c r="F154" s="3">
        <v>744.75</v>
      </c>
    </row>
    <row r="155" spans="1:6">
      <c r="C155" s="3" t="s">
        <v>70</v>
      </c>
      <c r="F155" s="3">
        <v>5090</v>
      </c>
    </row>
    <row r="156" spans="1:6">
      <c r="C156" s="3" t="s">
        <v>81</v>
      </c>
      <c r="F156" s="3">
        <v>39.35</v>
      </c>
    </row>
    <row r="157" spans="1:6">
      <c r="C157" s="3" t="s">
        <v>106</v>
      </c>
      <c r="F157" s="3">
        <v>10612</v>
      </c>
    </row>
    <row r="158" spans="1:6">
      <c r="C158" s="3" t="s">
        <v>90</v>
      </c>
      <c r="F158" s="25">
        <v>707.47</v>
      </c>
    </row>
    <row r="159" spans="1:6">
      <c r="C159" s="3" t="s">
        <v>70</v>
      </c>
    </row>
    <row r="160" spans="1:6">
      <c r="A160" s="4">
        <v>1</v>
      </c>
      <c r="B160" s="4" t="s">
        <v>46</v>
      </c>
      <c r="C160" s="3" t="s">
        <v>329</v>
      </c>
      <c r="D160" s="4">
        <v>947</v>
      </c>
      <c r="E160" s="4" t="s">
        <v>46</v>
      </c>
      <c r="F160" s="3">
        <v>947</v>
      </c>
    </row>
    <row r="161" spans="1:6">
      <c r="A161" s="4">
        <v>2</v>
      </c>
      <c r="B161" s="4" t="s">
        <v>46</v>
      </c>
      <c r="C161" s="3" t="s">
        <v>330</v>
      </c>
      <c r="D161" s="4">
        <v>826</v>
      </c>
      <c r="E161" s="4" t="s">
        <v>46</v>
      </c>
      <c r="F161" s="3">
        <v>1652</v>
      </c>
    </row>
    <row r="162" spans="1:6">
      <c r="A162" s="4">
        <v>3</v>
      </c>
      <c r="B162" s="4" t="s">
        <v>46</v>
      </c>
      <c r="C162" s="3" t="s">
        <v>331</v>
      </c>
      <c r="D162" s="4">
        <v>820</v>
      </c>
      <c r="E162" s="4" t="s">
        <v>46</v>
      </c>
      <c r="F162" s="3">
        <v>2460</v>
      </c>
    </row>
    <row r="163" spans="1:6">
      <c r="A163" s="4">
        <v>4</v>
      </c>
      <c r="B163" s="4" t="s">
        <v>46</v>
      </c>
      <c r="C163" s="3" t="s">
        <v>332</v>
      </c>
      <c r="D163" s="4">
        <v>644</v>
      </c>
      <c r="E163" s="4" t="s">
        <v>46</v>
      </c>
      <c r="F163" s="3">
        <v>2576</v>
      </c>
    </row>
    <row r="164" spans="1:6">
      <c r="F164" s="3">
        <v>7635</v>
      </c>
    </row>
    <row r="166" spans="1:6">
      <c r="C166" s="3" t="s">
        <v>107</v>
      </c>
    </row>
    <row r="167" spans="1:6">
      <c r="A167" s="4">
        <v>1</v>
      </c>
      <c r="B167" s="4" t="s">
        <v>46</v>
      </c>
      <c r="C167" s="3" t="s">
        <v>108</v>
      </c>
      <c r="D167" s="4">
        <v>1366</v>
      </c>
      <c r="E167" s="4" t="s">
        <v>46</v>
      </c>
      <c r="F167" s="3">
        <v>1366</v>
      </c>
    </row>
    <row r="168" spans="1:6">
      <c r="A168" s="4">
        <v>1</v>
      </c>
      <c r="B168" s="4" t="s">
        <v>46</v>
      </c>
      <c r="C168" s="3" t="s">
        <v>109</v>
      </c>
      <c r="D168" s="4">
        <v>185.9</v>
      </c>
      <c r="E168" s="4" t="s">
        <v>46</v>
      </c>
      <c r="F168" s="3">
        <v>185.9</v>
      </c>
    </row>
    <row r="169" spans="1:6">
      <c r="C169" s="3" t="s">
        <v>110</v>
      </c>
      <c r="F169" s="25">
        <v>1552.7</v>
      </c>
    </row>
    <row r="172" spans="1:6">
      <c r="C172" s="3" t="s">
        <v>111</v>
      </c>
    </row>
    <row r="173" spans="1:6" ht="63" customHeight="1">
      <c r="C173" s="38" t="s">
        <v>112</v>
      </c>
      <c r="D173" s="38"/>
      <c r="E173" s="38"/>
      <c r="F173" s="38"/>
    </row>
    <row r="175" spans="1:6">
      <c r="A175" s="4">
        <v>1</v>
      </c>
      <c r="B175" s="4" t="s">
        <v>41</v>
      </c>
      <c r="C175" s="3" t="s">
        <v>113</v>
      </c>
      <c r="D175" s="4">
        <v>914.1</v>
      </c>
      <c r="E175" s="4" t="s">
        <v>114</v>
      </c>
      <c r="F175" s="3">
        <v>9.14</v>
      </c>
    </row>
    <row r="176" spans="1:6">
      <c r="C176" s="3" t="s">
        <v>115</v>
      </c>
      <c r="F176" s="3">
        <v>586.79999999999995</v>
      </c>
    </row>
    <row r="177" spans="1:6">
      <c r="C177" s="3" t="s">
        <v>116</v>
      </c>
      <c r="F177" s="3">
        <v>5.26</v>
      </c>
    </row>
    <row r="178" spans="1:6">
      <c r="C178" s="3" t="s">
        <v>117</v>
      </c>
      <c r="D178" s="4" t="s">
        <v>98</v>
      </c>
      <c r="F178" s="25">
        <v>601.20000000000005</v>
      </c>
    </row>
    <row r="183" spans="1:6">
      <c r="A183" s="40" t="s">
        <v>133</v>
      </c>
      <c r="B183" s="40"/>
      <c r="C183" s="40"/>
      <c r="D183" s="40"/>
      <c r="E183" s="40"/>
      <c r="F183" s="40"/>
    </row>
    <row r="184" spans="1:6">
      <c r="A184" s="39" t="s">
        <v>134</v>
      </c>
      <c r="B184" s="39"/>
      <c r="C184" s="39"/>
      <c r="D184" s="39"/>
      <c r="E184" s="39"/>
      <c r="F184" s="39"/>
    </row>
    <row r="186" spans="1:6">
      <c r="A186" s="4">
        <v>1.5</v>
      </c>
      <c r="B186" s="4" t="s">
        <v>41</v>
      </c>
      <c r="C186" s="3" t="s">
        <v>135</v>
      </c>
      <c r="D186" s="4">
        <v>128</v>
      </c>
      <c r="E186" s="4" t="s">
        <v>41</v>
      </c>
      <c r="F186" s="3">
        <v>192</v>
      </c>
    </row>
    <row r="187" spans="1:6">
      <c r="A187" s="4">
        <v>2</v>
      </c>
      <c r="B187" s="4" t="s">
        <v>136</v>
      </c>
      <c r="C187" s="3" t="s">
        <v>137</v>
      </c>
      <c r="D187" s="4">
        <v>35</v>
      </c>
      <c r="E187" s="4" t="s">
        <v>136</v>
      </c>
      <c r="F187" s="3">
        <v>70</v>
      </c>
    </row>
    <row r="190" spans="1:6">
      <c r="A190" s="4">
        <v>8</v>
      </c>
      <c r="B190" s="4" t="s">
        <v>41</v>
      </c>
      <c r="C190" s="3" t="s">
        <v>138</v>
      </c>
      <c r="D190" s="4">
        <v>25.75</v>
      </c>
      <c r="E190" s="4" t="s">
        <v>66</v>
      </c>
      <c r="F190" s="3">
        <v>206</v>
      </c>
    </row>
    <row r="191" spans="1:6">
      <c r="A191" s="4">
        <v>1</v>
      </c>
      <c r="B191" s="4" t="s">
        <v>46</v>
      </c>
      <c r="C191" s="3" t="s">
        <v>139</v>
      </c>
      <c r="D191" s="4">
        <v>1781.67</v>
      </c>
      <c r="E191" s="4" t="s">
        <v>140</v>
      </c>
      <c r="F191" s="3">
        <v>1781.67</v>
      </c>
    </row>
    <row r="192" spans="1:6">
      <c r="C192" s="3" t="s">
        <v>141</v>
      </c>
      <c r="D192" s="4" t="s">
        <v>71</v>
      </c>
      <c r="F192" s="3">
        <v>16</v>
      </c>
    </row>
    <row r="193" spans="1:6">
      <c r="C193" s="3" t="s">
        <v>142</v>
      </c>
      <c r="F193" s="25">
        <v>2265.67</v>
      </c>
    </row>
    <row r="195" spans="1:6">
      <c r="C195" s="3" t="s">
        <v>153</v>
      </c>
    </row>
    <row r="197" spans="1:6" ht="96.75" customHeight="1">
      <c r="C197" s="36" t="s">
        <v>154</v>
      </c>
      <c r="D197" s="36"/>
      <c r="E197" s="36"/>
      <c r="F197" s="36"/>
    </row>
    <row r="199" spans="1:6">
      <c r="C199" s="3" t="s">
        <v>155</v>
      </c>
      <c r="F199" s="3">
        <v>11800</v>
      </c>
    </row>
    <row r="200" spans="1:6">
      <c r="A200" s="4">
        <v>180</v>
      </c>
      <c r="B200" s="4" t="s">
        <v>41</v>
      </c>
      <c r="C200" s="3" t="s">
        <v>156</v>
      </c>
      <c r="D200" s="4">
        <v>25.75</v>
      </c>
      <c r="E200" s="4" t="s">
        <v>41</v>
      </c>
      <c r="F200" s="3">
        <v>4635</v>
      </c>
    </row>
    <row r="201" spans="1:6">
      <c r="A201" s="4">
        <v>180</v>
      </c>
      <c r="B201" s="4" t="s">
        <v>41</v>
      </c>
      <c r="C201" s="3" t="s">
        <v>157</v>
      </c>
      <c r="D201" s="4">
        <v>16.55</v>
      </c>
      <c r="E201" s="4" t="s">
        <v>43</v>
      </c>
      <c r="F201" s="3">
        <v>2979</v>
      </c>
    </row>
    <row r="202" spans="1:6">
      <c r="C202" s="3" t="s">
        <v>81</v>
      </c>
    </row>
    <row r="203" spans="1:6">
      <c r="C203" s="3" t="s">
        <v>158</v>
      </c>
      <c r="F203" s="3">
        <v>13456</v>
      </c>
    </row>
    <row r="204" spans="1:6">
      <c r="C204" s="3" t="s">
        <v>159</v>
      </c>
      <c r="F204" s="25">
        <v>149.51</v>
      </c>
    </row>
    <row r="206" spans="1:6" ht="129.75" customHeight="1">
      <c r="C206" s="36" t="s">
        <v>333</v>
      </c>
      <c r="D206" s="36"/>
      <c r="E206" s="36"/>
      <c r="F206" s="36"/>
    </row>
    <row r="210" spans="1:6">
      <c r="C210" s="3" t="s">
        <v>78</v>
      </c>
      <c r="F210" s="3">
        <v>9167.74</v>
      </c>
    </row>
    <row r="211" spans="1:6">
      <c r="C211" s="3" t="s">
        <v>334</v>
      </c>
      <c r="F211" s="3">
        <v>138</v>
      </c>
    </row>
    <row r="212" spans="1:6">
      <c r="C212" s="3" t="s">
        <v>179</v>
      </c>
      <c r="F212" s="3">
        <v>66.099999999999994</v>
      </c>
    </row>
    <row r="213" spans="1:6">
      <c r="C213" s="3" t="s">
        <v>335</v>
      </c>
      <c r="F213" s="3">
        <v>699</v>
      </c>
    </row>
    <row r="214" spans="1:6">
      <c r="C214" s="3" t="s">
        <v>336</v>
      </c>
      <c r="F214" s="3">
        <v>396.6</v>
      </c>
    </row>
    <row r="215" spans="1:6">
      <c r="C215" s="3" t="s">
        <v>182</v>
      </c>
      <c r="F215" s="3">
        <v>22.76</v>
      </c>
    </row>
    <row r="216" spans="1:6">
      <c r="C216" s="3" t="s">
        <v>82</v>
      </c>
      <c r="F216" s="3">
        <v>10082</v>
      </c>
    </row>
    <row r="217" spans="1:6">
      <c r="C217" s="3" t="s">
        <v>83</v>
      </c>
      <c r="F217" s="25">
        <v>1008.2</v>
      </c>
    </row>
    <row r="220" spans="1:6">
      <c r="C220" s="3" t="s">
        <v>195</v>
      </c>
    </row>
    <row r="221" spans="1:6">
      <c r="A221" s="4">
        <v>1</v>
      </c>
      <c r="B221" s="4" t="s">
        <v>46</v>
      </c>
      <c r="C221" s="3" t="s">
        <v>197</v>
      </c>
      <c r="D221" s="4">
        <v>391</v>
      </c>
      <c r="E221" s="4" t="s">
        <v>46</v>
      </c>
      <c r="F221" s="3">
        <v>391</v>
      </c>
    </row>
    <row r="222" spans="1:6">
      <c r="E222" s="4" t="s">
        <v>46</v>
      </c>
      <c r="F222" s="3">
        <v>0</v>
      </c>
    </row>
    <row r="223" spans="1:6">
      <c r="C223" s="3" t="s">
        <v>198</v>
      </c>
      <c r="F223" s="3">
        <v>312.93</v>
      </c>
    </row>
    <row r="224" spans="1:6">
      <c r="C224" s="3" t="s">
        <v>81</v>
      </c>
      <c r="F224" s="3">
        <v>1.07</v>
      </c>
    </row>
    <row r="225" spans="1:6">
      <c r="C225" s="3" t="s">
        <v>110</v>
      </c>
      <c r="F225" s="25">
        <v>705</v>
      </c>
    </row>
    <row r="227" spans="1:6">
      <c r="C227" s="3" t="s">
        <v>337</v>
      </c>
      <c r="E227" s="4" t="s">
        <v>338</v>
      </c>
    </row>
    <row r="230" spans="1:6">
      <c r="A230" s="4">
        <v>10</v>
      </c>
      <c r="B230" s="4" t="s">
        <v>120</v>
      </c>
      <c r="C230" s="3" t="s">
        <v>339</v>
      </c>
      <c r="D230" s="4">
        <v>421.3</v>
      </c>
      <c r="E230" s="4" t="s">
        <v>120</v>
      </c>
      <c r="F230" s="3">
        <v>4213</v>
      </c>
    </row>
    <row r="231" spans="1:6">
      <c r="A231" s="4">
        <v>0.21</v>
      </c>
      <c r="B231" s="4" t="s">
        <v>24</v>
      </c>
      <c r="C231" s="3" t="s">
        <v>121</v>
      </c>
      <c r="D231" s="4">
        <v>4695.08</v>
      </c>
      <c r="E231" s="4" t="s">
        <v>24</v>
      </c>
      <c r="F231" s="3">
        <v>985.97</v>
      </c>
    </row>
    <row r="232" spans="1:6">
      <c r="A232" s="4">
        <v>1.1000000000000001</v>
      </c>
      <c r="B232" s="4" t="s">
        <v>122</v>
      </c>
      <c r="C232" s="3" t="s">
        <v>123</v>
      </c>
      <c r="D232" s="4">
        <v>1048.95</v>
      </c>
      <c r="E232" s="4" t="s">
        <v>122</v>
      </c>
      <c r="F232" s="3">
        <v>1153.8499999999999</v>
      </c>
    </row>
    <row r="233" spans="1:6">
      <c r="A233" s="4">
        <v>1.1000000000000001</v>
      </c>
      <c r="B233" s="4" t="s">
        <v>122</v>
      </c>
      <c r="C233" s="3" t="s">
        <v>124</v>
      </c>
      <c r="D233" s="4">
        <v>978.6</v>
      </c>
      <c r="E233" s="4" t="s">
        <v>122</v>
      </c>
      <c r="F233" s="3">
        <v>1076.46</v>
      </c>
    </row>
    <row r="234" spans="1:6">
      <c r="A234" s="4">
        <v>2.2000000000000002</v>
      </c>
      <c r="B234" s="4" t="s">
        <v>122</v>
      </c>
      <c r="C234" s="3" t="s">
        <v>125</v>
      </c>
      <c r="D234" s="4">
        <v>683.55</v>
      </c>
      <c r="E234" s="4" t="s">
        <v>122</v>
      </c>
      <c r="F234" s="3">
        <v>1503.81</v>
      </c>
    </row>
    <row r="235" spans="1:6">
      <c r="A235" s="4">
        <v>2.2000000000000002</v>
      </c>
      <c r="B235" s="4" t="s">
        <v>122</v>
      </c>
      <c r="C235" s="3" t="s">
        <v>126</v>
      </c>
      <c r="D235" s="4">
        <v>560.70000000000005</v>
      </c>
      <c r="E235" s="4" t="s">
        <v>122</v>
      </c>
      <c r="F235" s="3">
        <v>1233.54</v>
      </c>
    </row>
    <row r="236" spans="1:6">
      <c r="A236" s="4">
        <v>20</v>
      </c>
      <c r="B236" s="4" t="s">
        <v>127</v>
      </c>
      <c r="C236" s="3" t="s">
        <v>23</v>
      </c>
      <c r="D236" s="4">
        <v>6040</v>
      </c>
      <c r="E236" s="4" t="s">
        <v>22</v>
      </c>
      <c r="F236" s="3">
        <v>120.8</v>
      </c>
    </row>
    <row r="237" spans="1:6">
      <c r="A237" s="4">
        <v>2</v>
      </c>
      <c r="B237" s="4" t="s">
        <v>127</v>
      </c>
      <c r="C237" s="3" t="s">
        <v>128</v>
      </c>
      <c r="D237" s="4">
        <v>36.1</v>
      </c>
      <c r="E237" s="4" t="s">
        <v>127</v>
      </c>
      <c r="F237" s="3">
        <v>72.2</v>
      </c>
    </row>
    <row r="238" spans="1:6">
      <c r="A238" s="4">
        <v>1.6</v>
      </c>
      <c r="B238" s="4" t="s">
        <v>122</v>
      </c>
      <c r="C238" s="3" t="s">
        <v>124</v>
      </c>
      <c r="D238" s="4">
        <v>978.6</v>
      </c>
      <c r="E238" s="4" t="s">
        <v>122</v>
      </c>
      <c r="F238" s="3">
        <v>1565.76</v>
      </c>
    </row>
    <row r="239" spans="1:6">
      <c r="A239" s="4">
        <v>0.5</v>
      </c>
      <c r="B239" s="4" t="s">
        <v>122</v>
      </c>
      <c r="C239" s="3" t="s">
        <v>125</v>
      </c>
      <c r="D239" s="4">
        <v>683.55</v>
      </c>
      <c r="E239" s="4" t="s">
        <v>122</v>
      </c>
      <c r="F239" s="3">
        <v>341.78</v>
      </c>
    </row>
    <row r="240" spans="1:6">
      <c r="A240" s="4">
        <v>1.1000000000000001</v>
      </c>
      <c r="B240" s="4" t="s">
        <v>122</v>
      </c>
      <c r="C240" s="3" t="s">
        <v>126</v>
      </c>
      <c r="D240" s="4">
        <v>560.70000000000005</v>
      </c>
      <c r="E240" s="4" t="s">
        <v>122</v>
      </c>
      <c r="F240" s="3">
        <v>616.77</v>
      </c>
    </row>
    <row r="241" spans="1:6">
      <c r="B241" s="4" t="s">
        <v>27</v>
      </c>
      <c r="C241" s="3" t="s">
        <v>28</v>
      </c>
      <c r="E241" s="4" t="s">
        <v>27</v>
      </c>
      <c r="F241" s="3">
        <v>0</v>
      </c>
    </row>
    <row r="242" spans="1:6">
      <c r="A242" s="4">
        <v>465</v>
      </c>
    </row>
    <row r="243" spans="1:6">
      <c r="C243" s="3" t="s">
        <v>129</v>
      </c>
      <c r="F243" s="3">
        <v>12883.94</v>
      </c>
    </row>
    <row r="244" spans="1:6">
      <c r="F244" s="3" t="s">
        <v>14</v>
      </c>
    </row>
    <row r="245" spans="1:6">
      <c r="C245" s="3" t="s">
        <v>130</v>
      </c>
      <c r="F245" s="25">
        <v>1288.3900000000001</v>
      </c>
    </row>
  </sheetData>
  <mergeCells count="10">
    <mergeCell ref="C83:F83"/>
    <mergeCell ref="C108:F108"/>
    <mergeCell ref="C119:F119"/>
    <mergeCell ref="C132:F132"/>
    <mergeCell ref="C143:F143"/>
    <mergeCell ref="C173:F173"/>
    <mergeCell ref="A184:F184"/>
    <mergeCell ref="A183:F183"/>
    <mergeCell ref="C197:F197"/>
    <mergeCell ref="C206:F206"/>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sheetPr>
    <tabColor rgb="FFFF0000"/>
    <pageSetUpPr fitToPage="1"/>
  </sheetPr>
  <dimension ref="A1:J48"/>
  <sheetViews>
    <sheetView tabSelected="1" workbookViewId="0">
      <selection activeCell="I15" sqref="I15"/>
    </sheetView>
  </sheetViews>
  <sheetFormatPr defaultRowHeight="15.75"/>
  <cols>
    <col min="1" max="1" width="6.28515625" style="26" customWidth="1"/>
    <col min="2" max="2" width="47" style="26" customWidth="1"/>
    <col min="3" max="3" width="9.140625" style="26"/>
    <col min="4" max="4" width="13.42578125" style="26" bestFit="1" customWidth="1"/>
    <col min="5" max="8" width="9.140625" style="26"/>
    <col min="9" max="9" width="31.7109375" style="26" customWidth="1"/>
    <col min="10" max="10" width="10.7109375" style="26" customWidth="1"/>
    <col min="11" max="16384" width="9.140625" style="26"/>
  </cols>
  <sheetData>
    <row r="1" spans="1:10">
      <c r="B1" s="26" t="s">
        <v>200</v>
      </c>
      <c r="D1" s="26" t="s">
        <v>11</v>
      </c>
    </row>
    <row r="2" spans="1:10">
      <c r="B2" s="26" t="s">
        <v>201</v>
      </c>
    </row>
    <row r="3" spans="1:10">
      <c r="A3" s="26" t="s">
        <v>10</v>
      </c>
      <c r="B3" s="26" t="s">
        <v>12</v>
      </c>
      <c r="D3" s="26" t="s">
        <v>328</v>
      </c>
    </row>
    <row r="4" spans="1:10">
      <c r="B4" s="26" t="s">
        <v>11</v>
      </c>
      <c r="D4" s="26" t="s">
        <v>11</v>
      </c>
      <c r="E4" s="26" t="s">
        <v>202</v>
      </c>
      <c r="H4" s="26" t="s">
        <v>11</v>
      </c>
    </row>
    <row r="5" spans="1:10">
      <c r="B5" s="26" t="s">
        <v>14</v>
      </c>
      <c r="C5" s="26" t="s">
        <v>14</v>
      </c>
      <c r="D5" s="26" t="s">
        <v>14</v>
      </c>
      <c r="E5" s="26" t="s">
        <v>14</v>
      </c>
      <c r="F5" s="26" t="s">
        <v>14</v>
      </c>
      <c r="G5" s="26" t="s">
        <v>14</v>
      </c>
      <c r="H5" s="26" t="s">
        <v>14</v>
      </c>
      <c r="I5" s="26" t="s">
        <v>14</v>
      </c>
      <c r="J5" s="26" t="s">
        <v>14</v>
      </c>
    </row>
    <row r="6" spans="1:10">
      <c r="A6" s="26" t="s">
        <v>203</v>
      </c>
      <c r="B6" s="26" t="s">
        <v>204</v>
      </c>
      <c r="C6" s="26" t="s">
        <v>205</v>
      </c>
      <c r="D6" s="26" t="s">
        <v>206</v>
      </c>
      <c r="E6" s="26" t="s">
        <v>174</v>
      </c>
      <c r="F6" s="26" t="s">
        <v>207</v>
      </c>
      <c r="G6" s="26" t="s">
        <v>208</v>
      </c>
      <c r="H6" s="26" t="s">
        <v>209</v>
      </c>
      <c r="I6" s="26" t="s">
        <v>210</v>
      </c>
    </row>
    <row r="7" spans="1:10">
      <c r="E7" s="26" t="s">
        <v>211</v>
      </c>
      <c r="F7" s="26" t="s">
        <v>209</v>
      </c>
      <c r="G7" s="26" t="s">
        <v>212</v>
      </c>
      <c r="H7" s="26" t="s">
        <v>213</v>
      </c>
    </row>
    <row r="8" spans="1:10">
      <c r="A8" s="26" t="s">
        <v>14</v>
      </c>
      <c r="B8" s="26" t="s">
        <v>14</v>
      </c>
      <c r="C8" s="26" t="s">
        <v>14</v>
      </c>
      <c r="D8" s="26" t="s">
        <v>14</v>
      </c>
      <c r="E8" s="26" t="s">
        <v>14</v>
      </c>
      <c r="F8" s="26" t="s">
        <v>14</v>
      </c>
      <c r="G8" s="26" t="s">
        <v>14</v>
      </c>
      <c r="H8" s="26" t="s">
        <v>14</v>
      </c>
      <c r="I8" s="26" t="s">
        <v>14</v>
      </c>
      <c r="J8" s="26" t="s">
        <v>14</v>
      </c>
    </row>
    <row r="9" spans="1:10">
      <c r="A9" s="26" t="s">
        <v>214</v>
      </c>
      <c r="B9" s="26" t="s">
        <v>340</v>
      </c>
      <c r="C9" s="26" t="s">
        <v>216</v>
      </c>
      <c r="D9" s="26" t="s">
        <v>217</v>
      </c>
      <c r="E9" s="26">
        <v>10</v>
      </c>
      <c r="F9" s="26">
        <v>449.4</v>
      </c>
      <c r="G9" s="26">
        <v>116.5</v>
      </c>
      <c r="H9" s="26">
        <v>565.9</v>
      </c>
      <c r="I9" s="26" t="s">
        <v>341</v>
      </c>
      <c r="J9" s="26">
        <v>1048.95</v>
      </c>
    </row>
    <row r="10" spans="1:10">
      <c r="A10" s="26" t="s">
        <v>219</v>
      </c>
      <c r="B10" s="26" t="s">
        <v>342</v>
      </c>
      <c r="C10" s="26" t="s">
        <v>216</v>
      </c>
      <c r="D10" s="26" t="s">
        <v>217</v>
      </c>
      <c r="E10" s="26">
        <v>10</v>
      </c>
      <c r="F10" s="26">
        <v>648.4</v>
      </c>
      <c r="G10" s="26">
        <v>116.5</v>
      </c>
      <c r="H10" s="26">
        <v>764.9</v>
      </c>
      <c r="I10" s="26" t="s">
        <v>343</v>
      </c>
      <c r="J10" s="26">
        <v>978.6</v>
      </c>
    </row>
    <row r="11" spans="1:10">
      <c r="A11" s="26" t="s">
        <v>222</v>
      </c>
      <c r="B11" s="26" t="s">
        <v>344</v>
      </c>
      <c r="C11" s="26" t="s">
        <v>216</v>
      </c>
      <c r="D11" s="26" t="s">
        <v>217</v>
      </c>
      <c r="E11" s="26">
        <v>10</v>
      </c>
      <c r="F11" s="26">
        <v>773.67</v>
      </c>
      <c r="G11" s="26">
        <v>116.5</v>
      </c>
      <c r="H11" s="26">
        <v>890.17</v>
      </c>
      <c r="I11" s="26" t="s">
        <v>345</v>
      </c>
      <c r="J11" s="26">
        <v>683.55</v>
      </c>
    </row>
    <row r="12" spans="1:10">
      <c r="A12" s="26" t="s">
        <v>225</v>
      </c>
      <c r="B12" s="26" t="s">
        <v>226</v>
      </c>
      <c r="C12" s="26" t="s">
        <v>216</v>
      </c>
      <c r="D12" s="26" t="s">
        <v>217</v>
      </c>
      <c r="E12" s="26">
        <v>10</v>
      </c>
      <c r="F12" s="26">
        <v>1016</v>
      </c>
      <c r="G12" s="26">
        <v>116.5</v>
      </c>
      <c r="H12" s="26">
        <v>1132.5</v>
      </c>
      <c r="I12" s="26" t="s">
        <v>346</v>
      </c>
      <c r="J12" s="26">
        <v>560.70000000000005</v>
      </c>
    </row>
    <row r="13" spans="1:10">
      <c r="A13" s="26" t="s">
        <v>228</v>
      </c>
      <c r="B13" s="26" t="s">
        <v>229</v>
      </c>
      <c r="C13" s="26" t="s">
        <v>216</v>
      </c>
      <c r="D13" s="26" t="s">
        <v>217</v>
      </c>
      <c r="E13" s="26">
        <v>10</v>
      </c>
      <c r="F13" s="26">
        <v>1382</v>
      </c>
      <c r="G13" s="26">
        <v>116.5</v>
      </c>
      <c r="H13" s="26">
        <v>1498.5</v>
      </c>
      <c r="I13" s="26" t="s">
        <v>347</v>
      </c>
      <c r="J13" s="26">
        <v>836.85</v>
      </c>
    </row>
    <row r="14" spans="1:10">
      <c r="A14" s="26" t="s">
        <v>231</v>
      </c>
      <c r="B14" s="26" t="s">
        <v>232</v>
      </c>
      <c r="C14" s="26" t="s">
        <v>216</v>
      </c>
      <c r="D14" s="26" t="s">
        <v>217</v>
      </c>
      <c r="E14" s="26">
        <v>10</v>
      </c>
      <c r="F14" s="26">
        <v>1489</v>
      </c>
      <c r="G14" s="26">
        <v>116.5</v>
      </c>
      <c r="H14" s="26">
        <v>1605.5</v>
      </c>
      <c r="I14" s="26" t="s">
        <v>348</v>
      </c>
      <c r="J14" s="26">
        <v>810.6</v>
      </c>
    </row>
    <row r="15" spans="1:10">
      <c r="A15" s="26" t="s">
        <v>234</v>
      </c>
      <c r="B15" s="26" t="s">
        <v>235</v>
      </c>
      <c r="C15" s="26" t="s">
        <v>216</v>
      </c>
      <c r="D15" s="26" t="s">
        <v>217</v>
      </c>
      <c r="E15" s="26">
        <v>10</v>
      </c>
      <c r="F15" s="26">
        <v>1069.8</v>
      </c>
      <c r="G15" s="26">
        <v>116.5</v>
      </c>
      <c r="H15" s="26">
        <v>1186.3</v>
      </c>
      <c r="I15" s="26" t="s">
        <v>349</v>
      </c>
      <c r="J15" s="26">
        <v>909.3</v>
      </c>
    </row>
    <row r="16" spans="1:10">
      <c r="A16" s="26" t="s">
        <v>237</v>
      </c>
      <c r="B16" s="26" t="s">
        <v>238</v>
      </c>
      <c r="C16" s="26" t="s">
        <v>216</v>
      </c>
      <c r="D16" s="26" t="s">
        <v>239</v>
      </c>
      <c r="E16" s="26">
        <v>34</v>
      </c>
      <c r="F16" s="26">
        <v>1338</v>
      </c>
      <c r="G16" s="26">
        <v>336.08</v>
      </c>
      <c r="H16" s="26">
        <v>1674.08</v>
      </c>
      <c r="I16" s="26" t="s">
        <v>350</v>
      </c>
      <c r="J16" s="26">
        <v>880.95</v>
      </c>
    </row>
    <row r="17" spans="1:10">
      <c r="A17" s="26" t="s">
        <v>241</v>
      </c>
      <c r="B17" s="26" t="s">
        <v>351</v>
      </c>
      <c r="C17" s="26" t="s">
        <v>216</v>
      </c>
      <c r="D17" s="26" t="s">
        <v>239</v>
      </c>
      <c r="E17" s="26">
        <v>34</v>
      </c>
      <c r="F17" s="26">
        <v>1338</v>
      </c>
      <c r="G17" s="26">
        <v>336.08</v>
      </c>
      <c r="H17" s="26">
        <v>1674.08</v>
      </c>
      <c r="I17" s="26" t="s">
        <v>352</v>
      </c>
      <c r="J17" s="26">
        <v>925.05</v>
      </c>
    </row>
    <row r="18" spans="1:10">
      <c r="A18" s="26" t="s">
        <v>244</v>
      </c>
      <c r="B18" s="26" t="s">
        <v>353</v>
      </c>
      <c r="C18" s="26" t="s">
        <v>246</v>
      </c>
      <c r="D18" s="26" t="s">
        <v>247</v>
      </c>
      <c r="E18" s="26">
        <v>6</v>
      </c>
      <c r="F18" s="26">
        <v>5709</v>
      </c>
      <c r="G18" s="26">
        <v>58.92</v>
      </c>
      <c r="H18" s="26">
        <v>5767.92</v>
      </c>
      <c r="I18" s="26" t="s">
        <v>354</v>
      </c>
      <c r="J18" s="26">
        <v>898.8</v>
      </c>
    </row>
    <row r="19" spans="1:10">
      <c r="A19" s="26" t="s">
        <v>249</v>
      </c>
      <c r="B19" s="26" t="s">
        <v>355</v>
      </c>
      <c r="C19" s="26" t="s">
        <v>24</v>
      </c>
      <c r="D19" s="26" t="s">
        <v>247</v>
      </c>
      <c r="E19" s="26">
        <v>6</v>
      </c>
      <c r="F19" s="26">
        <v>705</v>
      </c>
      <c r="G19" s="26">
        <v>47.94</v>
      </c>
      <c r="H19" s="26">
        <v>752.94</v>
      </c>
      <c r="I19" s="26" t="s">
        <v>356</v>
      </c>
      <c r="J19" s="26">
        <v>1024.8</v>
      </c>
    </row>
    <row r="20" spans="1:10">
      <c r="A20" s="26" t="s">
        <v>252</v>
      </c>
      <c r="B20" s="26" t="s">
        <v>253</v>
      </c>
      <c r="C20" s="26" t="s">
        <v>24</v>
      </c>
      <c r="D20" s="26" t="s">
        <v>247</v>
      </c>
      <c r="E20" s="26">
        <v>6</v>
      </c>
      <c r="F20" s="26">
        <v>786</v>
      </c>
      <c r="G20" s="26">
        <v>47.94</v>
      </c>
      <c r="H20" s="26">
        <v>833.94</v>
      </c>
      <c r="I20" s="26" t="s">
        <v>357</v>
      </c>
      <c r="J20" s="26">
        <v>978.6</v>
      </c>
    </row>
    <row r="21" spans="1:10">
      <c r="A21" s="26" t="s">
        <v>255</v>
      </c>
      <c r="B21" s="26" t="s">
        <v>358</v>
      </c>
      <c r="C21" s="26" t="s">
        <v>246</v>
      </c>
      <c r="D21" s="26" t="s">
        <v>359</v>
      </c>
      <c r="E21" s="26">
        <v>0</v>
      </c>
      <c r="F21" s="26">
        <v>16106</v>
      </c>
      <c r="G21" s="26">
        <v>0</v>
      </c>
      <c r="H21" s="26">
        <v>16106</v>
      </c>
      <c r="I21" s="26" t="s">
        <v>360</v>
      </c>
      <c r="J21" s="26">
        <v>804.3</v>
      </c>
    </row>
    <row r="22" spans="1:10">
      <c r="A22" s="26" t="s">
        <v>258</v>
      </c>
      <c r="B22" s="26" t="s">
        <v>361</v>
      </c>
      <c r="C22" s="26" t="s">
        <v>216</v>
      </c>
      <c r="D22" s="26" t="s">
        <v>359</v>
      </c>
      <c r="F22" s="26">
        <v>1348</v>
      </c>
      <c r="H22" s="26">
        <v>1348</v>
      </c>
      <c r="I22" s="26" t="s">
        <v>362</v>
      </c>
      <c r="J22" s="26">
        <v>774.9</v>
      </c>
    </row>
    <row r="23" spans="1:10">
      <c r="A23" s="26" t="s">
        <v>261</v>
      </c>
      <c r="B23" s="26" t="s">
        <v>262</v>
      </c>
      <c r="C23" s="26" t="s">
        <v>216</v>
      </c>
      <c r="D23" s="26" t="s">
        <v>359</v>
      </c>
      <c r="E23" s="26">
        <v>0</v>
      </c>
      <c r="F23" s="26">
        <v>993</v>
      </c>
      <c r="G23" s="26">
        <v>0</v>
      </c>
      <c r="H23" s="26">
        <v>993</v>
      </c>
      <c r="I23" s="26" t="s">
        <v>363</v>
      </c>
      <c r="J23" s="26">
        <v>807.45</v>
      </c>
    </row>
    <row r="24" spans="1:10">
      <c r="A24" s="26" t="s">
        <v>265</v>
      </c>
      <c r="B24" s="26" t="s">
        <v>266</v>
      </c>
      <c r="C24" s="26" t="s">
        <v>216</v>
      </c>
      <c r="D24" s="26" t="s">
        <v>364</v>
      </c>
      <c r="E24" s="26">
        <v>0</v>
      </c>
      <c r="F24" s="26">
        <v>34300</v>
      </c>
      <c r="G24" s="26">
        <v>0</v>
      </c>
      <c r="H24" s="26">
        <v>34300</v>
      </c>
      <c r="I24" s="26" t="s">
        <v>365</v>
      </c>
      <c r="J24" s="26">
        <v>121.8</v>
      </c>
    </row>
    <row r="25" spans="1:10">
      <c r="A25" s="26" t="s">
        <v>268</v>
      </c>
      <c r="B25" s="26" t="s">
        <v>269</v>
      </c>
      <c r="C25" s="26" t="s">
        <v>216</v>
      </c>
      <c r="D25" s="26" t="s">
        <v>364</v>
      </c>
      <c r="E25" s="26">
        <v>0</v>
      </c>
      <c r="F25" s="26">
        <v>39400</v>
      </c>
      <c r="G25" s="26">
        <v>0</v>
      </c>
      <c r="H25" s="26">
        <v>39400</v>
      </c>
      <c r="I25" s="26" t="s">
        <v>270</v>
      </c>
      <c r="J25" s="26">
        <v>98.91</v>
      </c>
    </row>
    <row r="26" spans="1:10">
      <c r="A26" s="26" t="s">
        <v>271</v>
      </c>
      <c r="B26" s="26" t="s">
        <v>272</v>
      </c>
      <c r="C26" s="26" t="s">
        <v>216</v>
      </c>
      <c r="D26" s="26" t="s">
        <v>364</v>
      </c>
      <c r="E26" s="26">
        <v>0</v>
      </c>
      <c r="F26" s="26">
        <v>111600</v>
      </c>
      <c r="G26" s="26">
        <v>0</v>
      </c>
      <c r="H26" s="26">
        <v>111600</v>
      </c>
      <c r="I26" s="26" t="s">
        <v>366</v>
      </c>
      <c r="J26" s="26">
        <v>73.290000000000006</v>
      </c>
    </row>
    <row r="27" spans="1:10">
      <c r="A27" s="26" t="s">
        <v>274</v>
      </c>
      <c r="B27" s="26" t="s">
        <v>275</v>
      </c>
      <c r="C27" s="26" t="s">
        <v>216</v>
      </c>
      <c r="D27" s="26" t="s">
        <v>364</v>
      </c>
      <c r="E27" s="26">
        <v>0</v>
      </c>
      <c r="F27" s="26">
        <v>99400</v>
      </c>
      <c r="G27" s="26">
        <v>0</v>
      </c>
      <c r="H27" s="26">
        <v>99400</v>
      </c>
      <c r="I27" s="26" t="s">
        <v>367</v>
      </c>
      <c r="J27" s="26">
        <v>35.909999999999997</v>
      </c>
    </row>
    <row r="28" spans="1:10">
      <c r="A28" s="26" t="s">
        <v>277</v>
      </c>
      <c r="B28" s="26" t="s">
        <v>278</v>
      </c>
      <c r="C28" s="26" t="s">
        <v>216</v>
      </c>
      <c r="D28" s="26" t="s">
        <v>364</v>
      </c>
      <c r="E28" s="26">
        <v>0</v>
      </c>
      <c r="F28" s="26">
        <v>95000</v>
      </c>
      <c r="G28" s="26">
        <v>0</v>
      </c>
      <c r="H28" s="26">
        <v>95000</v>
      </c>
      <c r="I28" s="26" t="s">
        <v>368</v>
      </c>
      <c r="J28" s="26">
        <v>40.9</v>
      </c>
    </row>
    <row r="29" spans="1:10">
      <c r="A29" s="26" t="s">
        <v>280</v>
      </c>
      <c r="B29" s="26" t="s">
        <v>369</v>
      </c>
      <c r="C29" s="26" t="s">
        <v>246</v>
      </c>
      <c r="D29" s="26" t="s">
        <v>247</v>
      </c>
      <c r="E29" s="26">
        <v>6</v>
      </c>
      <c r="F29" s="26">
        <v>4299</v>
      </c>
      <c r="G29" s="26">
        <v>58.92</v>
      </c>
      <c r="H29" s="26">
        <v>4357.92</v>
      </c>
      <c r="I29" s="26" t="s">
        <v>282</v>
      </c>
      <c r="J29" s="26">
        <v>117.65</v>
      </c>
    </row>
    <row r="30" spans="1:10">
      <c r="A30" s="26" t="s">
        <v>283</v>
      </c>
      <c r="B30" s="26" t="s">
        <v>284</v>
      </c>
      <c r="C30" s="26" t="s">
        <v>246</v>
      </c>
      <c r="D30" s="26" t="s">
        <v>364</v>
      </c>
      <c r="F30" s="26">
        <v>11907</v>
      </c>
      <c r="H30" s="26">
        <v>11907</v>
      </c>
      <c r="I30" s="26" t="s">
        <v>285</v>
      </c>
      <c r="J30" s="26">
        <v>1613.85</v>
      </c>
    </row>
    <row r="31" spans="1:10">
      <c r="A31" s="26" t="s">
        <v>286</v>
      </c>
      <c r="B31" s="26" t="s">
        <v>287</v>
      </c>
      <c r="C31" s="26" t="s">
        <v>22</v>
      </c>
      <c r="D31" s="26" t="s">
        <v>364</v>
      </c>
      <c r="E31" s="26">
        <v>0</v>
      </c>
      <c r="F31" s="26">
        <v>6040</v>
      </c>
      <c r="G31" s="26">
        <v>0</v>
      </c>
      <c r="H31" s="26">
        <v>6040</v>
      </c>
      <c r="I31" s="26" t="s">
        <v>288</v>
      </c>
      <c r="J31" s="26">
        <v>1345.05</v>
      </c>
    </row>
    <row r="32" spans="1:10">
      <c r="A32" s="26" t="s">
        <v>289</v>
      </c>
      <c r="B32" s="26" t="s">
        <v>290</v>
      </c>
      <c r="C32" s="26" t="s">
        <v>22</v>
      </c>
      <c r="D32" s="26" t="s">
        <v>359</v>
      </c>
      <c r="E32" s="26">
        <v>0</v>
      </c>
      <c r="F32" s="26">
        <v>58000</v>
      </c>
      <c r="G32" s="26">
        <v>0</v>
      </c>
      <c r="H32" s="26">
        <v>58000</v>
      </c>
      <c r="I32" s="26" t="s">
        <v>291</v>
      </c>
      <c r="J32" s="26">
        <v>1507.8</v>
      </c>
    </row>
    <row r="33" spans="1:10">
      <c r="A33" s="26" t="s">
        <v>292</v>
      </c>
      <c r="B33" s="26" t="s">
        <v>293</v>
      </c>
      <c r="C33" s="26" t="s">
        <v>22</v>
      </c>
      <c r="D33" s="26" t="s">
        <v>359</v>
      </c>
      <c r="E33" s="26">
        <v>0</v>
      </c>
      <c r="F33" s="26">
        <v>58000</v>
      </c>
      <c r="G33" s="26">
        <v>0</v>
      </c>
      <c r="H33" s="26">
        <v>58000</v>
      </c>
      <c r="I33" s="26" t="s">
        <v>294</v>
      </c>
      <c r="J33" s="26">
        <v>14374.5</v>
      </c>
    </row>
    <row r="34" spans="1:10">
      <c r="A34" s="26" t="s">
        <v>295</v>
      </c>
      <c r="B34" s="26" t="s">
        <v>296</v>
      </c>
      <c r="C34" s="26" t="s">
        <v>246</v>
      </c>
      <c r="D34" s="26" t="s">
        <v>247</v>
      </c>
      <c r="E34" s="26">
        <v>6</v>
      </c>
      <c r="F34" s="26">
        <v>4299</v>
      </c>
      <c r="G34" s="26">
        <v>58.92</v>
      </c>
      <c r="H34" s="26">
        <v>4357.92</v>
      </c>
      <c r="I34" s="26" t="s">
        <v>370</v>
      </c>
      <c r="J34" s="26">
        <v>1256.8499999999999</v>
      </c>
    </row>
    <row r="35" spans="1:10">
      <c r="A35" s="26" t="s">
        <v>298</v>
      </c>
      <c r="B35" s="26" t="s">
        <v>371</v>
      </c>
      <c r="C35" s="26" t="s">
        <v>216</v>
      </c>
      <c r="D35" s="26" t="s">
        <v>217</v>
      </c>
      <c r="E35" s="26">
        <v>10</v>
      </c>
      <c r="F35" s="26">
        <v>961</v>
      </c>
      <c r="G35" s="26">
        <v>116.5</v>
      </c>
      <c r="H35" s="26">
        <v>1077.5</v>
      </c>
      <c r="I35" s="26" t="s">
        <v>300</v>
      </c>
      <c r="J35" s="26">
        <v>1125.5999999999999</v>
      </c>
    </row>
    <row r="36" spans="1:10">
      <c r="A36" s="26" t="s">
        <v>301</v>
      </c>
      <c r="B36" s="26" t="s">
        <v>302</v>
      </c>
      <c r="C36" s="26" t="s">
        <v>216</v>
      </c>
      <c r="D36" s="26" t="s">
        <v>217</v>
      </c>
      <c r="E36" s="26">
        <v>10</v>
      </c>
      <c r="F36" s="26">
        <v>1082.5</v>
      </c>
      <c r="G36" s="26">
        <v>116.5</v>
      </c>
      <c r="H36" s="26">
        <v>1199</v>
      </c>
      <c r="I36" s="26" t="s">
        <v>303</v>
      </c>
      <c r="J36" s="26">
        <v>175.25</v>
      </c>
    </row>
    <row r="37" spans="1:10">
      <c r="A37" s="26" t="s">
        <v>304</v>
      </c>
      <c r="B37" s="26" t="s">
        <v>305</v>
      </c>
      <c r="C37" s="26" t="s">
        <v>216</v>
      </c>
      <c r="D37" s="26" t="s">
        <v>217</v>
      </c>
      <c r="E37" s="26">
        <v>10</v>
      </c>
      <c r="F37" s="26">
        <v>915.45</v>
      </c>
      <c r="G37" s="26">
        <v>116.5</v>
      </c>
      <c r="H37" s="26">
        <v>1031.95</v>
      </c>
      <c r="I37" s="26" t="s">
        <v>306</v>
      </c>
      <c r="J37" s="26">
        <v>880.95</v>
      </c>
    </row>
    <row r="38" spans="1:10">
      <c r="A38" s="26" t="s">
        <v>307</v>
      </c>
      <c r="B38" s="26" t="s">
        <v>372</v>
      </c>
      <c r="C38" s="26" t="s">
        <v>216</v>
      </c>
      <c r="D38" s="26" t="s">
        <v>373</v>
      </c>
      <c r="E38" s="26">
        <v>19</v>
      </c>
      <c r="F38" s="26">
        <v>222.7</v>
      </c>
      <c r="G38" s="26">
        <v>206.14</v>
      </c>
      <c r="H38" s="26">
        <v>428.84</v>
      </c>
      <c r="I38" s="26" t="s">
        <v>374</v>
      </c>
      <c r="J38" s="26">
        <v>909.3</v>
      </c>
    </row>
    <row r="39" spans="1:10">
      <c r="A39" s="26">
        <v>31</v>
      </c>
      <c r="B39" s="26" t="s">
        <v>375</v>
      </c>
      <c r="C39" s="26" t="s">
        <v>216</v>
      </c>
      <c r="D39" s="26" t="s">
        <v>327</v>
      </c>
      <c r="E39" s="26">
        <v>23</v>
      </c>
      <c r="F39" s="26">
        <v>166.5</v>
      </c>
      <c r="G39" s="26">
        <v>241.81</v>
      </c>
      <c r="H39" s="26">
        <v>408.31</v>
      </c>
      <c r="I39" s="26" t="s">
        <v>312</v>
      </c>
      <c r="J39" s="26">
        <v>78.59</v>
      </c>
    </row>
    <row r="40" spans="1:10">
      <c r="D40" s="26" t="s">
        <v>14</v>
      </c>
      <c r="J40" s="26">
        <v>0</v>
      </c>
    </row>
    <row r="41" spans="1:10">
      <c r="B41" s="26" t="s">
        <v>376</v>
      </c>
      <c r="C41" s="26" t="s">
        <v>246</v>
      </c>
      <c r="D41" s="26" t="s">
        <v>247</v>
      </c>
      <c r="E41" s="26">
        <v>0</v>
      </c>
      <c r="F41" s="26">
        <v>6595</v>
      </c>
      <c r="G41" s="26">
        <v>0</v>
      </c>
      <c r="H41" s="26">
        <v>6595</v>
      </c>
      <c r="I41" s="26" t="s">
        <v>377</v>
      </c>
      <c r="J41" s="26">
        <v>82.85</v>
      </c>
    </row>
    <row r="42" spans="1:10">
      <c r="B42" s="26" t="s">
        <v>378</v>
      </c>
      <c r="C42" s="26" t="s">
        <v>246</v>
      </c>
      <c r="D42" s="26" t="s">
        <v>247</v>
      </c>
      <c r="E42" s="26">
        <v>0</v>
      </c>
      <c r="F42" s="26">
        <v>6795</v>
      </c>
      <c r="G42" s="26">
        <v>0</v>
      </c>
      <c r="H42" s="26">
        <v>6795</v>
      </c>
      <c r="I42" s="26" t="s">
        <v>316</v>
      </c>
      <c r="J42" s="26">
        <v>167.16</v>
      </c>
    </row>
    <row r="43" spans="1:10">
      <c r="B43" s="26" t="s">
        <v>379</v>
      </c>
      <c r="C43" s="26" t="s">
        <v>318</v>
      </c>
      <c r="D43" s="26" t="s">
        <v>217</v>
      </c>
      <c r="E43" s="26">
        <v>10</v>
      </c>
      <c r="F43" s="26">
        <v>123.7</v>
      </c>
      <c r="G43" s="26">
        <v>79.900000000000006</v>
      </c>
      <c r="H43" s="26">
        <v>203.6</v>
      </c>
      <c r="I43" s="26" t="s">
        <v>319</v>
      </c>
      <c r="J43" s="26">
        <v>167.16</v>
      </c>
    </row>
    <row r="44" spans="1:10">
      <c r="B44" s="26" t="s">
        <v>380</v>
      </c>
      <c r="C44" s="26" t="s">
        <v>318</v>
      </c>
      <c r="D44" s="26" t="s">
        <v>217</v>
      </c>
      <c r="E44" s="26">
        <v>10</v>
      </c>
      <c r="F44" s="26">
        <v>851.5</v>
      </c>
      <c r="G44" s="26">
        <v>116.5</v>
      </c>
      <c r="H44" s="26">
        <v>968</v>
      </c>
      <c r="I44" s="26" t="s">
        <v>381</v>
      </c>
      <c r="J44" s="26">
        <v>125.84</v>
      </c>
    </row>
    <row r="45" spans="1:10">
      <c r="B45" s="26" t="s">
        <v>382</v>
      </c>
      <c r="D45" s="26" t="s">
        <v>247</v>
      </c>
      <c r="E45" s="26">
        <v>0</v>
      </c>
      <c r="F45" s="26">
        <v>6595</v>
      </c>
      <c r="G45" s="26">
        <v>0</v>
      </c>
      <c r="H45" s="26">
        <v>6595</v>
      </c>
      <c r="I45" s="26" t="s">
        <v>323</v>
      </c>
      <c r="J45" s="26">
        <v>247.91</v>
      </c>
    </row>
    <row r="46" spans="1:10">
      <c r="B46" s="26" t="s">
        <v>324</v>
      </c>
      <c r="C46" s="26" t="s">
        <v>216</v>
      </c>
      <c r="E46" s="26">
        <v>34</v>
      </c>
      <c r="F46" s="26">
        <v>1338</v>
      </c>
      <c r="G46" s="26">
        <v>336.08</v>
      </c>
      <c r="H46" s="26">
        <v>1674.08</v>
      </c>
      <c r="I46" s="26" t="s">
        <v>325</v>
      </c>
      <c r="J46" s="26">
        <v>247.91</v>
      </c>
    </row>
    <row r="47" spans="1:10">
      <c r="B47" s="26" t="s">
        <v>326</v>
      </c>
      <c r="C47" s="26" t="s">
        <v>216</v>
      </c>
      <c r="E47" s="26">
        <v>34</v>
      </c>
      <c r="F47" s="26">
        <v>1338</v>
      </c>
      <c r="G47" s="26">
        <v>336.08</v>
      </c>
      <c r="H47" s="26">
        <v>1674.08</v>
      </c>
      <c r="J47" s="26">
        <v>0</v>
      </c>
    </row>
    <row r="48" spans="1:10">
      <c r="B48" s="26" t="s">
        <v>14</v>
      </c>
      <c r="C48" s="26" t="s">
        <v>14</v>
      </c>
      <c r="D48" s="26" t="s">
        <v>14</v>
      </c>
      <c r="E48" s="26" t="s">
        <v>14</v>
      </c>
      <c r="F48" s="26" t="s">
        <v>14</v>
      </c>
      <c r="G48" s="26" t="s">
        <v>14</v>
      </c>
      <c r="H48" s="26" t="s">
        <v>14</v>
      </c>
      <c r="I48" s="26" t="s">
        <v>14</v>
      </c>
      <c r="J48" s="26">
        <v>0</v>
      </c>
    </row>
  </sheetData>
  <pageMargins left="0.7" right="0.7" top="0.75" bottom="0.75" header="0.3" footer="0.3"/>
  <pageSetup paperSize="9" scale="84" fitToHeight="2"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Abstract</vt:lpstr>
      <vt:lpstr>Data</vt:lpstr>
      <vt:lpstr>Detail</vt:lpstr>
      <vt:lpstr>Lead</vt:lpstr>
      <vt:lpstr>Data f</vt:lpstr>
      <vt:lpstr>Lead f</vt:lpstr>
      <vt:lpstr>'Data f'!Print_Area</vt:lpstr>
      <vt:lpstr>Detail!Print_Area</vt:lpstr>
      <vt:lpstr>'Lead f'!Print_Area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2023-05-22T14:04:19Z</dcterms:modified>
</cp:coreProperties>
</file>