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120" windowWidth="16215" windowHeight="5640" activeTab="9"/>
  </bookViews>
  <sheets>
    <sheet name="Detailed" sheetId="1" r:id="rId1"/>
    <sheet name="abstract" sheetId="4" state="hidden" r:id="rId2"/>
    <sheet name="dATA" sheetId="2" state="hidden" r:id="rId3"/>
    <sheet name="Sheet3" sheetId="3" state="hidden" r:id="rId4"/>
    <sheet name=" xata" sheetId="5" state="hidden" r:id="rId5"/>
    <sheet name=" lead" sheetId="7" state="hidden" r:id="rId6"/>
    <sheet name=" Detiled 1" sheetId="8" state="hidden" r:id="rId7"/>
    <sheet name=" abs 1" sheetId="9" state="hidden" r:id="rId8"/>
    <sheet name=" Data" sheetId="10" state="hidden" r:id="rId9"/>
    <sheet name="Abs-22-23" sheetId="14" r:id="rId10"/>
    <sheet name="data 22-23" sheetId="15" r:id="rId11"/>
    <sheet name="lead" sheetId="16" r:id="rId12"/>
  </sheets>
  <definedNames>
    <definedName name="_xlnm.Print_Area" localSheetId="0">Detailed!$A$1:$I$732</definedName>
  </definedName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95" i="14"/>
  <c r="F191"/>
  <c r="F193"/>
  <c r="F192"/>
  <c r="H142" i="1"/>
  <c r="H141"/>
  <c r="D131" i="14"/>
  <c r="F131" s="1"/>
  <c r="C131" l="1"/>
  <c r="D182"/>
  <c r="F182" s="1"/>
  <c r="H147" i="1"/>
  <c r="H145"/>
  <c r="H143"/>
  <c r="H724"/>
  <c r="H723"/>
  <c r="H146"/>
  <c r="H144"/>
  <c r="H722"/>
  <c r="H721"/>
  <c r="H720"/>
  <c r="H725" s="1"/>
  <c r="D155" i="14"/>
  <c r="D185"/>
  <c r="D179"/>
  <c r="D176"/>
  <c r="D173"/>
  <c r="D170"/>
  <c r="D167"/>
  <c r="D164"/>
  <c r="D161"/>
  <c r="D158"/>
  <c r="D149"/>
  <c r="D146"/>
  <c r="D143"/>
  <c r="D140"/>
  <c r="D137"/>
  <c r="D134"/>
  <c r="D128"/>
  <c r="D125"/>
  <c r="D122"/>
  <c r="D116"/>
  <c r="D113"/>
  <c r="D110"/>
  <c r="D107"/>
  <c r="D105"/>
  <c r="D103"/>
  <c r="D99"/>
  <c r="D97"/>
  <c r="D94"/>
  <c r="D91"/>
  <c r="D88"/>
  <c r="D85"/>
  <c r="D82"/>
  <c r="D78"/>
  <c r="D76"/>
  <c r="D72"/>
  <c r="D69"/>
  <c r="D66"/>
  <c r="D62"/>
  <c r="D59"/>
  <c r="D55"/>
  <c r="D52"/>
  <c r="D49"/>
  <c r="D45"/>
  <c r="D42"/>
  <c r="D39"/>
  <c r="D36"/>
  <c r="D33"/>
  <c r="D29"/>
  <c r="D26"/>
  <c r="D20"/>
  <c r="D23"/>
  <c r="D16"/>
  <c r="D13"/>
  <c r="D10"/>
  <c r="B179"/>
  <c r="F179" s="1"/>
  <c r="B170"/>
  <c r="F170" s="1"/>
  <c r="B167"/>
  <c r="F167" s="1"/>
  <c r="B158"/>
  <c r="F158" s="1"/>
  <c r="B42"/>
  <c r="C7"/>
  <c r="C185"/>
  <c r="C182"/>
  <c r="C179"/>
  <c r="C176"/>
  <c r="C173"/>
  <c r="C170"/>
  <c r="C167"/>
  <c r="C164"/>
  <c r="C161"/>
  <c r="C158"/>
  <c r="C155"/>
  <c r="C152"/>
  <c r="C149"/>
  <c r="C146"/>
  <c r="C143"/>
  <c r="C140"/>
  <c r="C137"/>
  <c r="C134"/>
  <c r="C128"/>
  <c r="C125"/>
  <c r="C122"/>
  <c r="C119"/>
  <c r="C116"/>
  <c r="C113"/>
  <c r="C110"/>
  <c r="C107"/>
  <c r="C105"/>
  <c r="C103"/>
  <c r="C102"/>
  <c r="C99"/>
  <c r="C97"/>
  <c r="C94"/>
  <c r="C91"/>
  <c r="C88"/>
  <c r="C85"/>
  <c r="C82"/>
  <c r="C81"/>
  <c r="C78"/>
  <c r="C76"/>
  <c r="C75"/>
  <c r="C72"/>
  <c r="C69"/>
  <c r="C66"/>
  <c r="C65"/>
  <c r="C62"/>
  <c r="C61"/>
  <c r="C59"/>
  <c r="C58"/>
  <c r="C55"/>
  <c r="C52"/>
  <c r="C49"/>
  <c r="C45"/>
  <c r="C42"/>
  <c r="C39"/>
  <c r="C36"/>
  <c r="C33"/>
  <c r="C32"/>
  <c r="C29"/>
  <c r="C26"/>
  <c r="C23"/>
  <c r="C20"/>
  <c r="C19"/>
  <c r="C16"/>
  <c r="C13"/>
  <c r="C10"/>
  <c r="C5"/>
  <c r="C4"/>
  <c r="A1"/>
  <c r="F42" l="1"/>
  <c r="H9" i="1"/>
  <c r="H10"/>
  <c r="H11"/>
  <c r="H12"/>
  <c r="H13"/>
  <c r="H14"/>
  <c r="H15"/>
  <c r="H16"/>
  <c r="H17"/>
  <c r="H18"/>
  <c r="H19"/>
  <c r="H20"/>
  <c r="H21"/>
  <c r="H22"/>
  <c r="H23"/>
  <c r="H24"/>
  <c r="H25"/>
  <c r="H26"/>
  <c r="H27"/>
  <c r="H28"/>
  <c r="H29"/>
  <c r="H30"/>
  <c r="H31"/>
  <c r="H32"/>
  <c r="E33"/>
  <c r="H33" s="1"/>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E99"/>
  <c r="H99" s="1"/>
  <c r="H100"/>
  <c r="H101"/>
  <c r="H102"/>
  <c r="H103"/>
  <c r="E104"/>
  <c r="H104" s="1"/>
  <c r="E105"/>
  <c r="H105" s="1"/>
  <c r="E106"/>
  <c r="H106" s="1"/>
  <c r="H107"/>
  <c r="H108"/>
  <c r="H109"/>
  <c r="H110"/>
  <c r="H111"/>
  <c r="H112"/>
  <c r="E113"/>
  <c r="H113" s="1"/>
  <c r="H114"/>
  <c r="H115"/>
  <c r="H116"/>
  <c r="H117"/>
  <c r="H118"/>
  <c r="H119"/>
  <c r="E120"/>
  <c r="H120" s="1"/>
  <c r="H121"/>
  <c r="H122"/>
  <c r="E123"/>
  <c r="H123" s="1"/>
  <c r="H124"/>
  <c r="E125"/>
  <c r="H125" s="1"/>
  <c r="H126"/>
  <c r="H127"/>
  <c r="H128"/>
  <c r="H129"/>
  <c r="H130"/>
  <c r="H131"/>
  <c r="H132"/>
  <c r="H133"/>
  <c r="H134"/>
  <c r="H135"/>
  <c r="H136"/>
  <c r="H137"/>
  <c r="H148"/>
  <c r="H152"/>
  <c r="H153" s="1"/>
  <c r="H156"/>
  <c r="H157" s="1"/>
  <c r="B13" i="14" s="1"/>
  <c r="F13" s="1"/>
  <c r="H161" i="1"/>
  <c r="H162" s="1"/>
  <c r="H166"/>
  <c r="H167"/>
  <c r="H172"/>
  <c r="H173" s="1"/>
  <c r="H176"/>
  <c r="H177" s="1"/>
  <c r="B26" i="14" s="1"/>
  <c r="F26" s="1"/>
  <c r="H180" i="1"/>
  <c r="H181"/>
  <c r="H182"/>
  <c r="H183"/>
  <c r="H184"/>
  <c r="H185"/>
  <c r="H191"/>
  <c r="H192"/>
  <c r="H193"/>
  <c r="H194"/>
  <c r="H195"/>
  <c r="H196"/>
  <c r="H197"/>
  <c r="H202"/>
  <c r="H203" s="1"/>
  <c r="H206"/>
  <c r="H207" s="1"/>
  <c r="H253"/>
  <c r="E215" s="1"/>
  <c r="H215" s="1"/>
  <c r="H223"/>
  <c r="H224"/>
  <c r="F52" i="14"/>
  <c r="H246" i="1"/>
  <c r="E247"/>
  <c r="H247" s="1"/>
  <c r="H254"/>
  <c r="B59" i="14" s="1"/>
  <c r="F59" s="1"/>
  <c r="H258" i="1"/>
  <c r="H259"/>
  <c r="H264"/>
  <c r="H265"/>
  <c r="H266"/>
  <c r="H267"/>
  <c r="H271"/>
  <c r="H272"/>
  <c r="H273"/>
  <c r="H274"/>
  <c r="H279"/>
  <c r="H280"/>
  <c r="H281" s="1"/>
  <c r="H282" s="1"/>
  <c r="H285"/>
  <c r="H286"/>
  <c r="H287"/>
  <c r="H291"/>
  <c r="H292"/>
  <c r="H297"/>
  <c r="H298"/>
  <c r="H299"/>
  <c r="H302"/>
  <c r="H303"/>
  <c r="H307"/>
  <c r="H308"/>
  <c r="H312"/>
  <c r="H313"/>
  <c r="H314"/>
  <c r="H319"/>
  <c r="H320"/>
  <c r="H324"/>
  <c r="B97" i="14" s="1"/>
  <c r="F97" s="1"/>
  <c r="H328" i="1"/>
  <c r="H329"/>
  <c r="H334"/>
  <c r="H335"/>
  <c r="H336"/>
  <c r="H337"/>
  <c r="H338"/>
  <c r="H339"/>
  <c r="H340"/>
  <c r="H344"/>
  <c r="H345"/>
  <c r="H346"/>
  <c r="H351"/>
  <c r="H352"/>
  <c r="H353"/>
  <c r="H354"/>
  <c r="H358"/>
  <c r="H359"/>
  <c r="H360"/>
  <c r="H361"/>
  <c r="H365"/>
  <c r="H366"/>
  <c r="H367"/>
  <c r="H368"/>
  <c r="H372"/>
  <c r="H373"/>
  <c r="H374"/>
  <c r="H375"/>
  <c r="H376"/>
  <c r="H377"/>
  <c r="H378"/>
  <c r="H382"/>
  <c r="H383"/>
  <c r="H384"/>
  <c r="H385"/>
  <c r="H386"/>
  <c r="H390"/>
  <c r="H391"/>
  <c r="H392"/>
  <c r="H393"/>
  <c r="H397"/>
  <c r="H398"/>
  <c r="H399"/>
  <c r="H400"/>
  <c r="H401"/>
  <c r="H405"/>
  <c r="H406"/>
  <c r="H407"/>
  <c r="H408"/>
  <c r="H409"/>
  <c r="H410"/>
  <c r="H411"/>
  <c r="H412"/>
  <c r="H413"/>
  <c r="H414"/>
  <c r="H415"/>
  <c r="H420"/>
  <c r="H421"/>
  <c r="H426"/>
  <c r="H427"/>
  <c r="H428"/>
  <c r="H429"/>
  <c r="H430"/>
  <c r="H434"/>
  <c r="H435"/>
  <c r="H439"/>
  <c r="H440"/>
  <c r="H441"/>
  <c r="H442"/>
  <c r="H446"/>
  <c r="H447"/>
  <c r="H448"/>
  <c r="H449"/>
  <c r="H450"/>
  <c r="H451"/>
  <c r="H452"/>
  <c r="H453"/>
  <c r="H454"/>
  <c r="H455"/>
  <c r="H456"/>
  <c r="H457"/>
  <c r="H458"/>
  <c r="H459"/>
  <c r="H460"/>
  <c r="H461"/>
  <c r="H462"/>
  <c r="H466"/>
  <c r="H467"/>
  <c r="H468"/>
  <c r="H469"/>
  <c r="H474"/>
  <c r="H475"/>
  <c r="H476"/>
  <c r="H477"/>
  <c r="H478"/>
  <c r="H479"/>
  <c r="H480"/>
  <c r="H481"/>
  <c r="H482"/>
  <c r="H483"/>
  <c r="H484"/>
  <c r="H485"/>
  <c r="H486"/>
  <c r="H487"/>
  <c r="H488"/>
  <c r="H489"/>
  <c r="H490"/>
  <c r="H491"/>
  <c r="H492"/>
  <c r="H493"/>
  <c r="H494"/>
  <c r="H495"/>
  <c r="H496"/>
  <c r="H497"/>
  <c r="E498"/>
  <c r="H498" s="1"/>
  <c r="H499"/>
  <c r="H500"/>
  <c r="H501"/>
  <c r="H502"/>
  <c r="H503"/>
  <c r="H504"/>
  <c r="H505"/>
  <c r="H506"/>
  <c r="H507"/>
  <c r="H508"/>
  <c r="H509"/>
  <c r="H510"/>
  <c r="H511"/>
  <c r="H512"/>
  <c r="H513"/>
  <c r="H514"/>
  <c r="H515"/>
  <c r="H516"/>
  <c r="H517"/>
  <c r="H518"/>
  <c r="H519"/>
  <c r="H520"/>
  <c r="H521"/>
  <c r="H522"/>
  <c r="H523"/>
  <c r="H524"/>
  <c r="H525"/>
  <c r="H526"/>
  <c r="H527"/>
  <c r="H528"/>
  <c r="H529"/>
  <c r="H530"/>
  <c r="H531"/>
  <c r="H532"/>
  <c r="H533"/>
  <c r="H534"/>
  <c r="H535"/>
  <c r="H536"/>
  <c r="H537"/>
  <c r="H538"/>
  <c r="H539"/>
  <c r="B29" i="4" s="1"/>
  <c r="F29" s="1"/>
  <c r="H540" i="1"/>
  <c r="H541"/>
  <c r="H542"/>
  <c r="H543"/>
  <c r="H544"/>
  <c r="H545"/>
  <c r="H546"/>
  <c r="H547"/>
  <c r="H548"/>
  <c r="H549"/>
  <c r="H550"/>
  <c r="H551"/>
  <c r="H552"/>
  <c r="H553"/>
  <c r="H554"/>
  <c r="H555"/>
  <c r="H556"/>
  <c r="H557"/>
  <c r="H558"/>
  <c r="H559"/>
  <c r="H560"/>
  <c r="H561"/>
  <c r="H562"/>
  <c r="H563"/>
  <c r="E564"/>
  <c r="H564" s="1"/>
  <c r="H565"/>
  <c r="H566"/>
  <c r="H567"/>
  <c r="B44" i="4" s="1"/>
  <c r="F44" s="1"/>
  <c r="H568" i="1"/>
  <c r="E569"/>
  <c r="H569" s="1"/>
  <c r="E570"/>
  <c r="H570" s="1"/>
  <c r="E571"/>
  <c r="H571" s="1"/>
  <c r="H572"/>
  <c r="H573"/>
  <c r="H574"/>
  <c r="H575"/>
  <c r="H576"/>
  <c r="H577"/>
  <c r="E578"/>
  <c r="H578" s="1"/>
  <c r="H579"/>
  <c r="H580"/>
  <c r="H581"/>
  <c r="H582"/>
  <c r="H583"/>
  <c r="H584"/>
  <c r="E585"/>
  <c r="H585" s="1"/>
  <c r="H586"/>
  <c r="H587"/>
  <c r="E588"/>
  <c r="H588" s="1"/>
  <c r="H589"/>
  <c r="E590"/>
  <c r="H590" s="1"/>
  <c r="H591"/>
  <c r="H592"/>
  <c r="H593"/>
  <c r="H594"/>
  <c r="H595"/>
  <c r="H596"/>
  <c r="H597"/>
  <c r="H598"/>
  <c r="H599"/>
  <c r="H600"/>
  <c r="H601"/>
  <c r="H602"/>
  <c r="H607"/>
  <c r="H608"/>
  <c r="H609"/>
  <c r="H610"/>
  <c r="E611"/>
  <c r="H611" s="1"/>
  <c r="H612"/>
  <c r="H613"/>
  <c r="H614"/>
  <c r="H615"/>
  <c r="H616"/>
  <c r="H617"/>
  <c r="H618"/>
  <c r="H619"/>
  <c r="H620"/>
  <c r="H621"/>
  <c r="H622"/>
  <c r="H623"/>
  <c r="H624"/>
  <c r="H625"/>
  <c r="H626"/>
  <c r="H627"/>
  <c r="H628"/>
  <c r="H629"/>
  <c r="H630"/>
  <c r="H631"/>
  <c r="H632"/>
  <c r="H633"/>
  <c r="H634"/>
  <c r="H635"/>
  <c r="H636"/>
  <c r="H640"/>
  <c r="H641"/>
  <c r="H642"/>
  <c r="H661"/>
  <c r="H662"/>
  <c r="H664"/>
  <c r="H665"/>
  <c r="H666"/>
  <c r="H667"/>
  <c r="H668"/>
  <c r="H669"/>
  <c r="H670"/>
  <c r="H671"/>
  <c r="H676"/>
  <c r="H677"/>
  <c r="H678"/>
  <c r="H679"/>
  <c r="H705"/>
  <c r="H706"/>
  <c r="H710"/>
  <c r="H711"/>
  <c r="H729"/>
  <c r="H730"/>
  <c r="B19" i="4"/>
  <c r="F19" s="1"/>
  <c r="B21"/>
  <c r="F21" s="1"/>
  <c r="M170" i="1"/>
  <c r="H210"/>
  <c r="H716"/>
  <c r="H715"/>
  <c r="L251"/>
  <c r="H694"/>
  <c r="H695"/>
  <c r="H696"/>
  <c r="H697"/>
  <c r="H698"/>
  <c r="H699"/>
  <c r="H700"/>
  <c r="H684"/>
  <c r="H685"/>
  <c r="H686"/>
  <c r="H687"/>
  <c r="H688"/>
  <c r="H649"/>
  <c r="H650"/>
  <c r="H651"/>
  <c r="H652"/>
  <c r="H653"/>
  <c r="H654"/>
  <c r="H655"/>
  <c r="H648"/>
  <c r="D64" i="4"/>
  <c r="D56"/>
  <c r="D46"/>
  <c r="C25"/>
  <c r="D9" i="9"/>
  <c r="D7"/>
  <c r="D5"/>
  <c r="H30" i="8"/>
  <c r="H29"/>
  <c r="H31"/>
  <c r="H32"/>
  <c r="B13" i="9"/>
  <c r="F13"/>
  <c r="H26" i="8"/>
  <c r="H27"/>
  <c r="B11" i="9"/>
  <c r="F11"/>
  <c r="H23" i="8"/>
  <c r="H24"/>
  <c r="B9" i="9"/>
  <c r="H20" i="8"/>
  <c r="H21"/>
  <c r="B7" i="9"/>
  <c r="H16" i="8"/>
  <c r="H15"/>
  <c r="H14"/>
  <c r="H13"/>
  <c r="H12"/>
  <c r="H11"/>
  <c r="H9"/>
  <c r="H8"/>
  <c r="H7"/>
  <c r="D41" i="4"/>
  <c r="D48"/>
  <c r="D58"/>
  <c r="D60"/>
  <c r="D54"/>
  <c r="D52"/>
  <c r="D50"/>
  <c r="D44"/>
  <c r="D39"/>
  <c r="D37"/>
  <c r="D34"/>
  <c r="D32"/>
  <c r="D29"/>
  <c r="D27"/>
  <c r="D25"/>
  <c r="D23"/>
  <c r="D21"/>
  <c r="D19"/>
  <c r="D17"/>
  <c r="C60"/>
  <c r="C58"/>
  <c r="C56"/>
  <c r="B60"/>
  <c r="F60" s="1"/>
  <c r="B34"/>
  <c r="C54"/>
  <c r="C52"/>
  <c r="C50"/>
  <c r="C48"/>
  <c r="C46"/>
  <c r="C44"/>
  <c r="C43"/>
  <c r="C41"/>
  <c r="C39"/>
  <c r="C37"/>
  <c r="C36"/>
  <c r="C34"/>
  <c r="C32"/>
  <c r="C31"/>
  <c r="C29"/>
  <c r="C27"/>
  <c r="C23"/>
  <c r="C21"/>
  <c r="C19"/>
  <c r="C16"/>
  <c r="C5"/>
  <c r="A2"/>
  <c r="B41"/>
  <c r="B10"/>
  <c r="F10" s="1"/>
  <c r="H17" i="8"/>
  <c r="H18"/>
  <c r="B5" i="9"/>
  <c r="F5"/>
  <c r="F7"/>
  <c r="F9"/>
  <c r="B62" i="4"/>
  <c r="F62" s="1"/>
  <c r="B66"/>
  <c r="F66" s="1"/>
  <c r="B68"/>
  <c r="F68" s="1"/>
  <c r="B70"/>
  <c r="F70" s="1"/>
  <c r="B56"/>
  <c r="F56" s="1"/>
  <c r="B64"/>
  <c r="F64" s="1"/>
  <c r="B58"/>
  <c r="F58" s="1"/>
  <c r="B8"/>
  <c r="F8" s="1"/>
  <c r="F41"/>
  <c r="F34"/>
  <c r="B23"/>
  <c r="F23" s="1"/>
  <c r="B17"/>
  <c r="F17" s="1"/>
  <c r="B52"/>
  <c r="F52" s="1"/>
  <c r="B54"/>
  <c r="F54" s="1"/>
  <c r="B50"/>
  <c r="F50" s="1"/>
  <c r="B48"/>
  <c r="F48" s="1"/>
  <c r="B27"/>
  <c r="F27" s="1"/>
  <c r="B14"/>
  <c r="F14" s="1"/>
  <c r="B32"/>
  <c r="F32" s="1"/>
  <c r="B39"/>
  <c r="F39" s="1"/>
  <c r="B37"/>
  <c r="F37" s="1"/>
  <c r="B12"/>
  <c r="F12" s="1"/>
  <c r="F15" i="9"/>
  <c r="F17"/>
  <c r="B46" i="4"/>
  <c r="F46" s="1"/>
  <c r="F16" i="9"/>
  <c r="F18"/>
  <c r="F20"/>
  <c r="F19"/>
  <c r="F21"/>
  <c r="F22"/>
  <c r="H216" i="1" l="1"/>
  <c r="H268"/>
  <c r="B66" i="14" s="1"/>
  <c r="F66" s="1"/>
  <c r="H330" i="1"/>
  <c r="H275"/>
  <c r="B69" i="14" s="1"/>
  <c r="F69" s="1"/>
  <c r="H315" i="1"/>
  <c r="B91" i="14" s="1"/>
  <c r="F91" s="1"/>
  <c r="H304" i="1"/>
  <c r="H260"/>
  <c r="B62" i="14" s="1"/>
  <c r="F62" s="1"/>
  <c r="H387" i="1"/>
  <c r="B119" i="14" s="1"/>
  <c r="F119" s="1"/>
  <c r="H321" i="1"/>
  <c r="B94" i="14" s="1"/>
  <c r="F94" s="1"/>
  <c r="H656" i="1"/>
  <c r="H689"/>
  <c r="H701"/>
  <c r="H731"/>
  <c r="H732" s="1"/>
  <c r="B185" i="14" s="1"/>
  <c r="F185" s="1"/>
  <c r="H416" i="1"/>
  <c r="H417" s="1"/>
  <c r="H186"/>
  <c r="H187" s="1"/>
  <c r="H436"/>
  <c r="H437" s="1"/>
  <c r="H198"/>
  <c r="H199" s="1"/>
  <c r="B33" i="14" s="1"/>
  <c r="F33" s="1"/>
  <c r="H637" i="1"/>
  <c r="H638" s="1"/>
  <c r="H672"/>
  <c r="H673" s="1"/>
  <c r="B161" i="14" s="1"/>
  <c r="F161" s="1"/>
  <c r="H394" i="1"/>
  <c r="B122" i="14" s="1"/>
  <c r="F122" s="1"/>
  <c r="H362" i="1"/>
  <c r="B110" i="14" s="1"/>
  <c r="F110" s="1"/>
  <c r="H347" i="1"/>
  <c r="B105" i="14" s="1"/>
  <c r="F105" s="1"/>
  <c r="H288" i="1"/>
  <c r="B76" i="14" s="1"/>
  <c r="F76" s="1"/>
  <c r="H712" i="1"/>
  <c r="H643"/>
  <c r="H644" s="1"/>
  <c r="B155" i="14" s="1"/>
  <c r="F155" s="1"/>
  <c r="H463" i="1"/>
  <c r="H464" s="1"/>
  <c r="H369"/>
  <c r="B113" i="14" s="1"/>
  <c r="F113" s="1"/>
  <c r="H355" i="1"/>
  <c r="B107" i="14" s="1"/>
  <c r="F107" s="1"/>
  <c r="H293" i="1"/>
  <c r="B78" i="14" s="1"/>
  <c r="F78" s="1"/>
  <c r="H707" i="1"/>
  <c r="B173" i="14" s="1"/>
  <c r="F173" s="1"/>
  <c r="H443" i="1"/>
  <c r="H444" s="1"/>
  <c r="H422"/>
  <c r="H423" s="1"/>
  <c r="H402"/>
  <c r="B125" i="14" s="1"/>
  <c r="F125" s="1"/>
  <c r="H379" i="1"/>
  <c r="B116" i="14" s="1"/>
  <c r="F116" s="1"/>
  <c r="H309" i="1"/>
  <c r="B88" i="14" s="1"/>
  <c r="F88" s="1"/>
  <c r="H300" i="1"/>
  <c r="H225"/>
  <c r="H226" s="1"/>
  <c r="B49" i="14" s="1"/>
  <c r="F49" s="1"/>
  <c r="H168" i="1"/>
  <c r="H169" s="1"/>
  <c r="H680"/>
  <c r="B164" i="14" s="1"/>
  <c r="F164" s="1"/>
  <c r="H470" i="1"/>
  <c r="H471" s="1"/>
  <c r="H431"/>
  <c r="H432" s="1"/>
  <c r="B134" i="14" s="1"/>
  <c r="F134" s="1"/>
  <c r="H341" i="1"/>
  <c r="B103" i="14" s="1"/>
  <c r="F103" s="1"/>
  <c r="H248" i="1"/>
  <c r="H249" s="1"/>
  <c r="B143" i="14"/>
  <c r="F143" s="1"/>
  <c r="B82"/>
  <c r="F82" s="1"/>
  <c r="B23"/>
  <c r="F23" s="1"/>
  <c r="B20"/>
  <c r="F20" s="1"/>
  <c r="B10"/>
  <c r="F10" s="1"/>
  <c r="H138" i="1"/>
  <c r="H139" s="1"/>
  <c r="B176" i="14"/>
  <c r="F176" s="1"/>
  <c r="B152"/>
  <c r="F152" s="1"/>
  <c r="H603" i="1"/>
  <c r="H604" s="1"/>
  <c r="B25" i="4"/>
  <c r="F25" s="1"/>
  <c r="B146" i="14"/>
  <c r="F146" s="1"/>
  <c r="B137"/>
  <c r="F137" s="1"/>
  <c r="B128"/>
  <c r="F128" s="1"/>
  <c r="B99"/>
  <c r="F99" s="1"/>
  <c r="B85"/>
  <c r="F85" s="1"/>
  <c r="B72"/>
  <c r="F72" s="1"/>
  <c r="B55"/>
  <c r="F55" s="1"/>
  <c r="B39"/>
  <c r="F39" s="1"/>
  <c r="B36"/>
  <c r="F36" s="1"/>
  <c r="B16"/>
  <c r="F16" s="1"/>
  <c r="B7"/>
  <c r="F7" s="1"/>
  <c r="B140" l="1"/>
  <c r="F140" s="1"/>
  <c r="H217" i="1"/>
  <c r="H218" s="1"/>
  <c r="H219" s="1"/>
  <c r="H220" s="1"/>
  <c r="B29" i="14"/>
  <c r="F29" s="1"/>
  <c r="B5"/>
  <c r="F5" s="1"/>
  <c r="B6" i="4"/>
  <c r="F6" s="1"/>
  <c r="F71" s="1"/>
  <c r="B149" i="14"/>
  <c r="F149" s="1"/>
  <c r="B45" l="1"/>
  <c r="F45" s="1"/>
  <c r="F186" s="1"/>
  <c r="F74" i="4"/>
  <c r="F72"/>
  <c r="F73"/>
  <c r="F188" i="14" l="1"/>
  <c r="F187"/>
  <c r="F75" i="4"/>
  <c r="F77"/>
  <c r="F78" s="1"/>
  <c r="F76"/>
  <c r="F189" i="14" l="1"/>
</calcChain>
</file>

<file path=xl/sharedStrings.xml><?xml version="1.0" encoding="utf-8"?>
<sst xmlns="http://schemas.openxmlformats.org/spreadsheetml/2006/main" count="5677" uniqueCount="1204">
  <si>
    <t>Sl.No</t>
  </si>
  <si>
    <t>Description of Work</t>
  </si>
  <si>
    <t>Nos</t>
  </si>
  <si>
    <t>L</t>
  </si>
  <si>
    <t>B</t>
  </si>
  <si>
    <t>D</t>
  </si>
  <si>
    <t>Contents</t>
  </si>
  <si>
    <t>DETAILED ESTIMATE</t>
  </si>
  <si>
    <t xml:space="preserve"> </t>
  </si>
  <si>
    <t>Say</t>
  </si>
  <si>
    <t>Sqm</t>
  </si>
  <si>
    <t>No</t>
  </si>
  <si>
    <t>Rmt</t>
  </si>
  <si>
    <t>ABSTRACT</t>
  </si>
  <si>
    <t>Qty</t>
  </si>
  <si>
    <t>Rate</t>
  </si>
  <si>
    <t>Per</t>
  </si>
  <si>
    <t>Total</t>
  </si>
  <si>
    <t>EARTH WORK EXCAVATION  for open foundationEXCLUDING REFILLING</t>
  </si>
  <si>
    <t>CUM</t>
  </si>
  <si>
    <t>EARTH WORK EXCAVATION IN SS20B</t>
  </si>
  <si>
    <t xml:space="preserve"> 1/3REFILLING CHARGES</t>
  </si>
  <si>
    <t>L.S</t>
  </si>
  <si>
    <t>SUNDRIES</t>
  </si>
  <si>
    <t>-</t>
  </si>
  <si>
    <t>TOTAL FOR 10 CUM</t>
  </si>
  <si>
    <t>RATE PER CUM EXCLUDING REFILLING</t>
  </si>
  <si>
    <t>0 TO 2M</t>
  </si>
  <si>
    <t>2 TO 3M</t>
  </si>
  <si>
    <t>2.1</t>
  </si>
  <si>
    <t>*</t>
  </si>
  <si>
    <t>FILLING IN FOUNDATION AND</t>
  </si>
  <si>
    <t>BASEMENT  WITH  FILLING SAND</t>
  </si>
  <si>
    <t>COST OF FILLINGSAND</t>
  </si>
  <si>
    <t>LABOUR CHARGES FOR FILLING</t>
  </si>
  <si>
    <t>TOTAL FOR 1.0 CUM</t>
  </si>
  <si>
    <t>3.1</t>
  </si>
  <si>
    <t>CEMENT CONCRETE(1:5:10) USING</t>
  </si>
  <si>
    <t>40mm HBSTONE METEL</t>
  </si>
  <si>
    <t xml:space="preserve">  H.B.STONEJELLY 40mm</t>
  </si>
  <si>
    <t>CEMENT MORTAR(1:5)</t>
  </si>
  <si>
    <t>NO.</t>
  </si>
  <si>
    <t>MASON II</t>
  </si>
  <si>
    <t>MAZDOOR I</t>
  </si>
  <si>
    <t>MAZDOOR II</t>
  </si>
  <si>
    <t>RATE PER CUM</t>
  </si>
  <si>
    <t>=</t>
  </si>
  <si>
    <t>3.2</t>
  </si>
  <si>
    <t>CEMENT CONCRETE PCC (1:2:4) USING</t>
  </si>
  <si>
    <t>20mm HBSTONE METEL</t>
  </si>
  <si>
    <t xml:space="preserve">  H.B.STONEJELLY 20mm</t>
  </si>
  <si>
    <t>CEMENT MORTAR(1:2)</t>
  </si>
  <si>
    <t>FINISHING TOP OF ROOF WITH</t>
  </si>
  <si>
    <t>ONE  COURSE OF PRESSED TILES</t>
  </si>
  <si>
    <t>OVER A BED OF C.M(1:3),</t>
  </si>
  <si>
    <t>12mmTHICK MIXED WITH WATER PROOF COMPOUND</t>
  </si>
  <si>
    <t>AT 2% BY WEIGHT OF CEMENT</t>
  </si>
  <si>
    <t>NOS</t>
  </si>
  <si>
    <t>1000 Nos</t>
  </si>
  <si>
    <t>C.M(1:3)</t>
  </si>
  <si>
    <t>SQM</t>
  </si>
  <si>
    <t>POINTING WITH C.M(1:3)</t>
  </si>
  <si>
    <t>Kg</t>
  </si>
  <si>
    <t>WPC</t>
  </si>
  <si>
    <t>NO</t>
  </si>
  <si>
    <t>MASON I</t>
  </si>
  <si>
    <t>TOTAL FOR 10 SQM</t>
  </si>
  <si>
    <t>RATE PER SQM</t>
  </si>
  <si>
    <t>56.1.</t>
  </si>
  <si>
    <t>SUPPLYING AND FIXING OF I.W.C</t>
  </si>
  <si>
    <t>20"WITH TOP LEFT ROUGH TO RECEIVE</t>
  </si>
  <si>
    <t xml:space="preserve">FLOOR FINISH </t>
  </si>
  <si>
    <t xml:space="preserve"> IN G.FLOOR.</t>
  </si>
  <si>
    <t xml:space="preserve"> I.W.C 20"SIZE(Orissa pan)</t>
  </si>
  <si>
    <t xml:space="preserve">E.W EXCAVATION </t>
  </si>
  <si>
    <t>REFILLING</t>
  </si>
  <si>
    <t>BRICK JELLY CONCRETE USING 40mm(1:8:16)</t>
  </si>
  <si>
    <t>PLUMBER I</t>
  </si>
  <si>
    <t>TOTAL FOR ONE NUMBER</t>
  </si>
  <si>
    <t>SUPPLY AND FIXING OF E.W.C.   18" SIZE (WHITE)</t>
  </si>
  <si>
    <t>WITH DOUBLE FLAPPED PLASTIC SEAT COVER</t>
  </si>
  <si>
    <t>LOW LEVEL FLUSHING CISTERN 10 LIT.</t>
  </si>
  <si>
    <t>SET</t>
  </si>
  <si>
    <t>EUROPEAN WATER CLOSET WITH "P" OR "S" TRAP WITH DOUBLE FLAPPED SEAT AND SEAT COVER WITH BRASS HINGES AND 10LIT CAPACITY PVC L;OW LEVEL FLUSHING TANK WITH ALL INTERNAL FITTINGS</t>
  </si>
  <si>
    <t>LABOUR FOR FIXING OF EWC</t>
  </si>
  <si>
    <t>LABOUR FOR FIXING OF FLUSHING TANK</t>
  </si>
  <si>
    <t>33.</t>
  </si>
  <si>
    <t>PLASTERING C.M(1:5) 12mmTHICK</t>
  </si>
  <si>
    <t>PAINTING TWO COATS OVER NEW           (as per PWD Standard Data)</t>
  </si>
  <si>
    <t xml:space="preserve">PLASTERED SURFACE WITH </t>
  </si>
  <si>
    <t>OBD</t>
  </si>
  <si>
    <t xml:space="preserve">PAINTER I </t>
  </si>
  <si>
    <t>SUNDRIES FOR BRUSHES,ETC</t>
  </si>
  <si>
    <t>PAINTING ONE COATS OVER OLD</t>
  </si>
  <si>
    <t>WOOD WORKS WITH IIND CLASS</t>
  </si>
  <si>
    <t>SYNTHETIC ENAMEL PAINT</t>
  </si>
  <si>
    <t>Lit</t>
  </si>
  <si>
    <t>READY MIXED IIND CLASS PAINT</t>
  </si>
  <si>
    <t>nos</t>
  </si>
  <si>
    <t xml:space="preserve">SUNDRIES </t>
  </si>
  <si>
    <t>LS</t>
  </si>
  <si>
    <t>IRON WORKS WITH IIND CLASS</t>
  </si>
  <si>
    <t>***</t>
  </si>
  <si>
    <t>ELECTRICAL ARRANGEMENT:- BOARD APPROVED RATES</t>
  </si>
  <si>
    <t>================================================</t>
  </si>
  <si>
    <t>WIRING WITH 1.5SQMM COPPER WIRE  CONCEALED</t>
  </si>
  <si>
    <t>64.a.</t>
  </si>
  <si>
    <t>TYPE FOR LIGHT POINT WITH CEILING ROSE</t>
  </si>
  <si>
    <t>64.b</t>
  </si>
  <si>
    <t>---DO---FOR LIGHT POINT WITH BATTERN HODER</t>
  </si>
  <si>
    <t>64.c</t>
  </si>
  <si>
    <t xml:space="preserve"> ---DO---FOR CALLING BELL POINT </t>
  </si>
  <si>
    <t xml:space="preserve"> ---DO---FOR FAN POINT </t>
  </si>
  <si>
    <t xml:space="preserve"> ---DO---FOR STAIR CASE LIGHT POINT </t>
  </si>
  <si>
    <t xml:space="preserve"> --DO--FOR 5AMP 5PIN PLUG AT SWITCH BOARD</t>
  </si>
  <si>
    <t xml:space="preserve"> --DO--FOR 5AMP 5PIN PLUG AT CONVENTENT PLACE</t>
  </si>
  <si>
    <t xml:space="preserve"> --DO--FOR 15AMP POWER PLUG</t>
  </si>
  <si>
    <t>70.1</t>
  </si>
  <si>
    <t>S/F OF BULK HEAD FITTING</t>
  </si>
  <si>
    <t>70.2</t>
  </si>
  <si>
    <t>S/F OF SLIM TUBELIGHT FITTING WITH ELECTRONICS BALLAST.</t>
  </si>
  <si>
    <t>70.3</t>
  </si>
  <si>
    <t>S/F OF 40W/60W BULB</t>
  </si>
  <si>
    <t>70.4</t>
  </si>
  <si>
    <t>S/F OF PLASTIC SHADE</t>
  </si>
  <si>
    <t>S/F OF DOUBLE POLE MAIN SWITCH</t>
  </si>
  <si>
    <t>S/F of Fibre Fan Hook</t>
  </si>
  <si>
    <t>73.1</t>
  </si>
  <si>
    <t>S/F OF 6 WAY D.B</t>
  </si>
  <si>
    <t>73.2</t>
  </si>
  <si>
    <t>S/F OF 4 WAY D.B</t>
  </si>
  <si>
    <t>LABOUR CHARGE FOR FIXING FAN</t>
  </si>
  <si>
    <t>75(a)</t>
  </si>
  <si>
    <t>SUPPLY AND DELIVERY OF FAN 48"SWEEP with ordinary regulator.</t>
  </si>
  <si>
    <t>75(b)</t>
  </si>
  <si>
    <t>SUPPLY AND DELIVERY OF FAN 42"SWEEP</t>
  </si>
  <si>
    <t>SUPPLY AND FIXING EXSAUST FAN 300MM SWEEP</t>
  </si>
  <si>
    <t>S/F OF 8SWG G.I WIRE</t>
  </si>
  <si>
    <t>RUN OF MAIN WITH 2NO OF 1.50sq.mm WIRE</t>
  </si>
  <si>
    <t xml:space="preserve">RUN OF 2 WIRES OF 4 SQMM WITH CONTINUOUS EARTHING BY MEANS OF 2.5SQMM FOR A/C </t>
  </si>
  <si>
    <t>SUPPLYING AND FIXING OF A/C METAL CLAD</t>
  </si>
  <si>
    <t>SUPPLYING AND FIXING OF TV/TELEPHONE LINE SOCKET</t>
  </si>
  <si>
    <t>EARTHING STATION AS PER ISI</t>
  </si>
  <si>
    <t>S/F OF 375mmX300mmX20mmT.W.PLANK FOR S.C.</t>
  </si>
  <si>
    <t>S/F OF METRE CUPBOARD</t>
  </si>
  <si>
    <t>S/F OF STREET LIGHTS.</t>
  </si>
  <si>
    <t>PROVIDING ELCB WITH MCB IN MS BOX</t>
  </si>
  <si>
    <t>S &amp; F of Exsaust Fan 225mm dia</t>
  </si>
  <si>
    <t>M.S. Angle</t>
  </si>
  <si>
    <t xml:space="preserve"> Rmt</t>
  </si>
  <si>
    <t>1 Rmt</t>
  </si>
  <si>
    <t>Bag</t>
  </si>
  <si>
    <t>Cement</t>
  </si>
  <si>
    <t>90 Rmt</t>
  </si>
  <si>
    <t>Labour charges</t>
  </si>
  <si>
    <t>Sundries</t>
  </si>
  <si>
    <t>Total for 10 Points</t>
  </si>
  <si>
    <t>Rate for 1 Point</t>
  </si>
  <si>
    <t>Tube light -  Patty type</t>
  </si>
  <si>
    <t>Labour charges (as per Data 22 )</t>
  </si>
  <si>
    <t xml:space="preserve">Rate for each </t>
  </si>
  <si>
    <t>36 W CFL Street light Fittings (single)</t>
  </si>
  <si>
    <t>Rate for Each</t>
  </si>
  <si>
    <t>Compact Fluoresent Lamp (CFL)</t>
  </si>
  <si>
    <t>a. 14W for Bath &amp; WC</t>
  </si>
  <si>
    <t>Each</t>
  </si>
  <si>
    <t>b. 18W for Bulkhead fittings</t>
  </si>
  <si>
    <t>Supply of ceiling fan 1200mm</t>
  </si>
  <si>
    <t>SUPPLYING AND LAYING THE FOLLOWING PVC</t>
  </si>
  <si>
    <t>PIPES WITH NECESSARY SPECIALS ELBOWS,</t>
  </si>
  <si>
    <t>TEE,REDUCE ,PLUG,UNION,BEND,COUPLE,</t>
  </si>
  <si>
    <t>NIPPLE,GATE VLVE,CHECK AND WHEEL VALVE</t>
  </si>
  <si>
    <t>WHEREVER NECESSARY INCLUDING LABOUR BELOW</t>
  </si>
  <si>
    <t>GROUND LEVEL(OR) FIXING ON WALLS  TO THE</t>
  </si>
  <si>
    <t>PROPER GRADIENT AND ALIGNMENT ETC.ALL</t>
  </si>
  <si>
    <t>COMPLETE AS DIRECTED BY DEPT. OFFICERS.</t>
  </si>
  <si>
    <t>ASTM-D SCHEDULE- 40 THREADED PVC PIPE</t>
  </si>
  <si>
    <t>WITH NECESSARY PVC-GI SPECIALS</t>
  </si>
  <si>
    <t>c.</t>
  </si>
  <si>
    <t xml:space="preserve"> 20MM DIA PVC PIPE ABOVE G.L:-</t>
  </si>
  <si>
    <t xml:space="preserve">COST OF 20MM DIA PVC PIPE </t>
  </si>
  <si>
    <t>ADD 70% FOR PVC/GI SPECIALS</t>
  </si>
  <si>
    <t>LABOUR FOR LAYING &amp; FIXING</t>
  </si>
  <si>
    <t>TOTAL FOR 1 RMT</t>
  </si>
  <si>
    <t>b.</t>
  </si>
  <si>
    <t xml:space="preserve"> 25MM DIA PVC PIPE ABOVE G.L:-</t>
  </si>
  <si>
    <t xml:space="preserve">COST OF 25MM DIA PVC PIPE </t>
  </si>
  <si>
    <t>ADD 40% FOR PVC/GI SPECIALS</t>
  </si>
  <si>
    <t>a.</t>
  </si>
  <si>
    <t xml:space="preserve"> 32MM DIA PVC PIPE ABOVE G.L:-</t>
  </si>
  <si>
    <t xml:space="preserve">COST OF 32MM DIA PVC PIPE </t>
  </si>
  <si>
    <t>ADD 20% FOR PVC/GI SPECIALS</t>
  </si>
  <si>
    <t xml:space="preserve"> 50MM DIA PVC PIPE ABOVE G.L:-</t>
  </si>
  <si>
    <t xml:space="preserve">COST OF 50MM DIA PVC PIPE </t>
  </si>
  <si>
    <t>Vertified tile flooring IVORY</t>
  </si>
  <si>
    <t>d448</t>
  </si>
  <si>
    <t>COST OF Vertified TILES  qtn</t>
  </si>
  <si>
    <t>CEMENT</t>
  </si>
  <si>
    <t>M.T</t>
  </si>
  <si>
    <t>Grout joint filler</t>
  </si>
  <si>
    <t>Suppling and laying White/Plain colour</t>
  </si>
  <si>
    <t xml:space="preserve">Glazed tiles in C.M(1:2)  </t>
  </si>
  <si>
    <t>COST OF GLAZED  TILES</t>
  </si>
  <si>
    <t>Grout</t>
  </si>
  <si>
    <t>C.M(1:2)</t>
  </si>
  <si>
    <t>Mazdoor-I</t>
  </si>
  <si>
    <t>TOTAL FOR 1.860 SQM</t>
  </si>
  <si>
    <t>Providing White/Color ceramic floor tiles (Anti-skid)of</t>
  </si>
  <si>
    <t>any size 0f 6mm T.K including pointing etc.,</t>
  </si>
  <si>
    <t>as directed by the Dept.Officers.</t>
  </si>
  <si>
    <t>COST OF CERAMIC FLOOR TILES</t>
  </si>
  <si>
    <t>LABOUR FOR LAYING &amp; POINTING</t>
  </si>
  <si>
    <t>Plastic Emulsion PAINT</t>
  </si>
  <si>
    <t>LIT</t>
  </si>
  <si>
    <t>58.1(a)</t>
  </si>
  <si>
    <t>SUPPLY AND FIXING P.V.C.SOIL</t>
  </si>
  <si>
    <t>PIPESPECIALS OF FOLLOWING DIA:-</t>
  </si>
  <si>
    <t>A.</t>
  </si>
  <si>
    <t>SUPPLY AND FIXING OF PVC soil PIPE</t>
  </si>
  <si>
    <t xml:space="preserve">110MM DIA OF PVC SWR PIPE INCLUDING </t>
  </si>
  <si>
    <t>PACKING THE JOINTS WITH RUBBER</t>
  </si>
  <si>
    <t>LUBRICANT AND FIXING IN TO</t>
  </si>
  <si>
    <t>WALL WITH WOODEN PLUGS</t>
  </si>
  <si>
    <t>SCREWSHOLDING CLAMPSETC</t>
  </si>
  <si>
    <t>COMPLETE  type 'B'.</t>
  </si>
  <si>
    <t>RMT</t>
  </si>
  <si>
    <t>P.V.C. PIPE 110mm DIA</t>
  </si>
  <si>
    <t>P.V.C BEND WITH DOOR 110MM</t>
  </si>
  <si>
    <t>EACH</t>
  </si>
  <si>
    <t>P.V.C COWL 110MM</t>
  </si>
  <si>
    <t>P.V.C DOOR TEE 110MM p-61 D-c</t>
  </si>
  <si>
    <t>COST OF RUBBER</t>
  </si>
  <si>
    <t>LUBRICANTT.W.PLUGS AND</t>
  </si>
  <si>
    <t>C.I.CLAMPS ETC</t>
  </si>
  <si>
    <t>SUNDERS</t>
  </si>
  <si>
    <t>TOTAL FOR 3 RMT</t>
  </si>
  <si>
    <t>RATE PER RMT</t>
  </si>
  <si>
    <t>58.1(b)</t>
  </si>
  <si>
    <t>B.</t>
  </si>
  <si>
    <t>SUPPLY AND FIXING OF PVC PIPE</t>
  </si>
  <si>
    <t xml:space="preserve">75MM DIA OF PVC SWR PIPE INCLUDING </t>
  </si>
  <si>
    <t>LUBERICANT AND FIXING IN TO</t>
  </si>
  <si>
    <t>WALL WITH WOODEN PLUGES</t>
  </si>
  <si>
    <t>P.V.C. PIPE 75mm DIA</t>
  </si>
  <si>
    <t>P.V.C BEND WITH DOOR</t>
  </si>
  <si>
    <t>P.V.C COWL</t>
  </si>
  <si>
    <t>P.V.C DOOR TEE</t>
  </si>
  <si>
    <t>STGST - 6%</t>
  </si>
  <si>
    <t>CGST - 6%</t>
  </si>
  <si>
    <t>Labour Welfare Fund @ 1%</t>
  </si>
  <si>
    <t>Supervision Charges @ 7.5%</t>
  </si>
  <si>
    <t>SUB TOTAL - I</t>
  </si>
  <si>
    <t>SUB TOTAL - II</t>
  </si>
  <si>
    <t>TOTAL</t>
  </si>
  <si>
    <t xml:space="preserve">5 AMPS 5 PIN PLUG SOCKET POINT AT SWITCH BOARD ITSELF </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</si>
  <si>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SWITCH BOARD ITSELF including citcuit mains, cost of all materials, specials, etc., all complete,</t>
  </si>
  <si>
    <t>1.5 sqmm copper PVC insulated unsheathed single core cable</t>
  </si>
  <si>
    <t>PVC rigid conduit pipe 19 mm / 20mm heavy duty with ISI mark</t>
  </si>
  <si>
    <t>Rate for 1 point</t>
  </si>
  <si>
    <t>15 AMPS POWER PLUG</t>
  </si>
  <si>
    <t>Supplying and fixing of 15 Amps 3 pin flush type plug socket on suitable MS box of 16g thick concealed and covered with 3 mm thick laminated hylem sheet inclusive of all materials, etc., all complete.</t>
  </si>
  <si>
    <t xml:space="preserve">MS box 150 x 100 x 75mm </t>
  </si>
  <si>
    <t xml:space="preserve">3 mm thick laminated hulem sheet </t>
  </si>
  <si>
    <t>Labour charges and sundries such as cement, screws etc.,</t>
  </si>
  <si>
    <t>SLACKED SHELL LIME</t>
  </si>
  <si>
    <t>SUNDRIES FOR BRUSH ETC</t>
  </si>
  <si>
    <t>TOTAL FOR 100 SQM</t>
  </si>
  <si>
    <t>Deduct rate for "P" &amp; "S" trap</t>
  </si>
  <si>
    <t xml:space="preserve">Add rate for PVC SWR "P" &amp; "S" trap </t>
  </si>
  <si>
    <t>Grout ( qtn)</t>
  </si>
  <si>
    <t>Dismantling, Clearing away and carefully stacking the materials for re use for any thickness of walls.</t>
  </si>
  <si>
    <t>Cum</t>
  </si>
  <si>
    <t>PAINTING TWO COATS OVER NEW</t>
  </si>
  <si>
    <t>50.2</t>
  </si>
  <si>
    <t>**</t>
  </si>
  <si>
    <t>PRECAST Plain cement concrete P.C.C</t>
  </si>
  <si>
    <t>KERB STONE 450x300x150mm</t>
  </si>
  <si>
    <t>C.C. 1:3:6 using 20mm HBS</t>
  </si>
  <si>
    <t xml:space="preserve"> 'including Transporting charges</t>
  </si>
  <si>
    <t>Total for 9 m</t>
  </si>
  <si>
    <t>Rate per M</t>
  </si>
  <si>
    <t>51.</t>
  </si>
  <si>
    <t>PVC WATER TANK OF 700 LITRE CAPACITY p64 /207</t>
  </si>
  <si>
    <t>Ex. free board with ISI mark</t>
  </si>
  <si>
    <t>Tamil Nadu Police Housing Corparation Ltd.</t>
  </si>
  <si>
    <t>==========================================================</t>
  </si>
  <si>
    <t>PLACE:-</t>
  </si>
  <si>
    <t xml:space="preserve">  </t>
  </si>
  <si>
    <t>SL.NO</t>
  </si>
  <si>
    <t>DESCRIPTION OF MATERIALS</t>
  </si>
  <si>
    <t>UNIT</t>
  </si>
  <si>
    <t>SOURCE</t>
  </si>
  <si>
    <t xml:space="preserve">COST OF </t>
  </si>
  <si>
    <t>LEAD</t>
  </si>
  <si>
    <t xml:space="preserve">Add 10% </t>
  </si>
  <si>
    <t>UN LO-</t>
  </si>
  <si>
    <t>MATERIAL</t>
  </si>
  <si>
    <t>LABOUR RATE</t>
  </si>
  <si>
    <t>Lead</t>
  </si>
  <si>
    <t>CHARGE</t>
  </si>
  <si>
    <t>for quarry at</t>
  </si>
  <si>
    <t>ADING</t>
  </si>
  <si>
    <t>COST @ SITE</t>
  </si>
  <si>
    <t xml:space="preserve">Thuvakudi </t>
  </si>
  <si>
    <t>1.</t>
  </si>
  <si>
    <t>CUM.</t>
  </si>
  <si>
    <t>Thattaparai</t>
  </si>
  <si>
    <t>MASON-I Brick / Stone work</t>
  </si>
  <si>
    <t>2.</t>
  </si>
  <si>
    <t>MASON-II Brick / Stone work</t>
  </si>
  <si>
    <t>3.</t>
  </si>
  <si>
    <t>HARD BROKEN STONE JELLY 3mm To 10mm p-18</t>
  </si>
  <si>
    <t>MAZDOOR-I</t>
  </si>
  <si>
    <t>4.</t>
  </si>
  <si>
    <t>HARD BROKEN STONE JELLY 10mm</t>
  </si>
  <si>
    <t>MAZDOOR-II</t>
  </si>
  <si>
    <t>5.</t>
  </si>
  <si>
    <t>HARD BROKEN STONE JELLY 12mm</t>
  </si>
  <si>
    <t>PAINTER-I</t>
  </si>
  <si>
    <t>6.</t>
  </si>
  <si>
    <t>HARD BROKEN STONE JELLY 20mm</t>
  </si>
  <si>
    <t>PAINTER-II</t>
  </si>
  <si>
    <t>7.</t>
  </si>
  <si>
    <t>HARD BROKEN STONE JELLY 40mm</t>
  </si>
  <si>
    <t>PLUMBER-I</t>
  </si>
  <si>
    <t>8.</t>
  </si>
  <si>
    <t>PLUMBER-II</t>
  </si>
  <si>
    <t>9.</t>
  </si>
  <si>
    <t>FITTER-I</t>
  </si>
  <si>
    <t>10.</t>
  </si>
  <si>
    <t>1000nos.</t>
  </si>
  <si>
    <t>Mukkani</t>
  </si>
  <si>
    <t>FITTER-II</t>
  </si>
  <si>
    <t>11.</t>
  </si>
  <si>
    <t>CARPENTER-I</t>
  </si>
  <si>
    <t>12.</t>
  </si>
  <si>
    <t>BRICK JELLY 20mmGAUGE</t>
  </si>
  <si>
    <t>CARPENTER-II</t>
  </si>
  <si>
    <t>13.</t>
  </si>
  <si>
    <t>Local</t>
  </si>
  <si>
    <t>STONE CUTTER-I</t>
  </si>
  <si>
    <t>14.</t>
  </si>
  <si>
    <t>STONE CUTTER-II</t>
  </si>
  <si>
    <t>15.</t>
  </si>
  <si>
    <t>FLOOR POLISHER</t>
  </si>
  <si>
    <t>16.</t>
  </si>
  <si>
    <t>local</t>
  </si>
  <si>
    <t>17.</t>
  </si>
  <si>
    <t>C.W. PLANK UPTO 40mmTHICK UPTO 30 Cm WIDTH</t>
  </si>
  <si>
    <t>18.</t>
  </si>
  <si>
    <t>Vibrat-charges(P.C.C) sl.102</t>
  </si>
  <si>
    <t>19.</t>
  </si>
  <si>
    <t>20.</t>
  </si>
  <si>
    <t>21.</t>
  </si>
  <si>
    <t>22.</t>
  </si>
  <si>
    <t>23.</t>
  </si>
  <si>
    <t>CEMENT (supply at site)</t>
  </si>
  <si>
    <t>24.</t>
  </si>
  <si>
    <t>R.T.S. / M.S upto 16mm</t>
  </si>
  <si>
    <t>25.</t>
  </si>
  <si>
    <t>M.S./ R.T.S above 16mm</t>
  </si>
  <si>
    <t>26.</t>
  </si>
  <si>
    <t>Country BricksKiln Burnt  SIZE 22x11x5Cm</t>
  </si>
  <si>
    <t>27.</t>
  </si>
  <si>
    <t>HBSJ 11.2mm IRC metal (High W ay SR16-17)</t>
  </si>
  <si>
    <t>28.</t>
  </si>
  <si>
    <t>HBSJ 37.5mm to 26.5mm IRC metal</t>
  </si>
  <si>
    <t>29.</t>
  </si>
  <si>
    <t>HBSJ 63mm to 45mm IRC metal</t>
  </si>
  <si>
    <t>30.</t>
  </si>
  <si>
    <t>Perurani</t>
  </si>
  <si>
    <t>Pudukottai</t>
  </si>
  <si>
    <t>CERTIFIED THAT THE LEAD PARTICULARS FURNISHED HERE ARE FOUND CORRECT UPTO BEST OF MY KNOWLEDGE</t>
  </si>
  <si>
    <t>J.E / A.E</t>
  </si>
  <si>
    <t>A.E.E</t>
  </si>
  <si>
    <t>Data 2019 - 2020</t>
  </si>
  <si>
    <t>PRESSED TILES 23X23X2cm P-15</t>
  </si>
  <si>
    <t>OBD p-50 sl.129</t>
  </si>
  <si>
    <t>Thorouh scrapping (p-31 slno.112)</t>
  </si>
  <si>
    <t>Thorouh scrapping (p-31 slno.357 d)</t>
  </si>
  <si>
    <t>Open wiring for Light point with ceiling rose for flats/ houses</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</si>
  <si>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LIGHT POINT WITH CEILING ROSE controlled by 5 amps flush type switch including citcuit mains, cost of all materials, specials, etc., all complete,(Open wiring)</t>
  </si>
  <si>
    <t>19 mm PVC rigid bends</t>
  </si>
  <si>
    <t>Tw Plugs (p 91 p J e)</t>
  </si>
  <si>
    <t>1000 nos</t>
  </si>
  <si>
    <t>19 mm PVC rigid tees</t>
  </si>
  <si>
    <t xml:space="preserve">PVC joint box ( Part- I ,p 128  6b) </t>
  </si>
  <si>
    <t>Dozen</t>
  </si>
  <si>
    <t xml:space="preserve">Hylem sheet 3 mm thick with lamination </t>
  </si>
  <si>
    <t>5 amps flush type switch</t>
  </si>
  <si>
    <t>Ceiling rose</t>
  </si>
  <si>
    <t>Gross</t>
  </si>
  <si>
    <t>Brass screws 40mm p 130 L 1c</t>
  </si>
  <si>
    <t>19 mm MS clamp</t>
  </si>
  <si>
    <t>TW switch  box  100 x 100 x 75 mm p 129 jd</t>
  </si>
  <si>
    <t>TW junction  box  150 x 100 x 75 mm p-129 j c</t>
  </si>
  <si>
    <t>3 mm thick laminated Hylem sheet (10X0.1X0.1)</t>
  </si>
  <si>
    <t>1.5 sqmm copper PVC insulated unsheathed single core cable for continuous earth connection</t>
  </si>
  <si>
    <t>Litre</t>
  </si>
  <si>
    <t>Paint SEP p-44 it-117</t>
  </si>
  <si>
    <t>Points</t>
  </si>
  <si>
    <t>Sundries 1% on materials</t>
  </si>
  <si>
    <t>CFL Tube light fittings with Lamp p-112  14- item k/ lower end</t>
  </si>
  <si>
    <t>1200mm A.C ceiling fan (without regulator)( Part- B 1 a p-115</t>
  </si>
  <si>
    <t>Cost of electronic regulator( Part- B 1 d p-116</t>
  </si>
  <si>
    <t>15mm dia half turn CP tap</t>
  </si>
  <si>
    <t>Sub-Data</t>
  </si>
  <si>
    <t>Labour charge</t>
  </si>
  <si>
    <t>Fitter I class</t>
  </si>
  <si>
    <t xml:space="preserve">Nos </t>
  </si>
  <si>
    <t>Mazdoor I</t>
  </si>
  <si>
    <t>gram</t>
  </si>
  <si>
    <t>Shellac p-54/156</t>
  </si>
  <si>
    <t>100 gms</t>
  </si>
  <si>
    <t>Thread ball p-54/158</t>
  </si>
  <si>
    <t>Total/1 No</t>
  </si>
  <si>
    <t>Main Data</t>
  </si>
  <si>
    <t>Long body</t>
  </si>
  <si>
    <t>short body</t>
  </si>
  <si>
    <t>Cost of Tap</t>
  </si>
  <si>
    <t>Labour</t>
  </si>
  <si>
    <t>Plastic Emulsion PAINT two coat for old wall</t>
  </si>
  <si>
    <t>Painter I</t>
  </si>
  <si>
    <t>Thorouh scrapping p28/108</t>
  </si>
  <si>
    <t>ls</t>
  </si>
  <si>
    <t>5 A 5 pin non - inter locking switch and plug ( flush type ) part - c (I a) + part - d (I a)( Rs. 188.90/12 + 23.50) p-117 +122 part d a</t>
  </si>
  <si>
    <t>15 Amps 3 pin flush type plug socket Part-D1 b p-122</t>
  </si>
  <si>
    <t>WHITE WASHING TWO COAT</t>
  </si>
  <si>
    <t>4' tube light fitting with \electronic ballast p-111 it-20 c</t>
  </si>
  <si>
    <t>slim tube light 36 w P-110 4 c</t>
  </si>
  <si>
    <t xml:space="preserve">Thoothukudi </t>
  </si>
  <si>
    <t>2019-2020</t>
  </si>
  <si>
    <t>ROUGH STONE sl.38  p18</t>
  </si>
  <si>
    <t>BOND STONE sl.57 p18</t>
  </si>
  <si>
    <t>Crushed Stone SAND FOR MORTAR sl.98/58C p20</t>
  </si>
  <si>
    <t>Padmanabamangalam</t>
  </si>
  <si>
    <t>Crushed Stone SAND FOR FILLING</t>
  </si>
  <si>
    <t>Kiln Burnt Country Bricks  SIZE 22x11x7Cm p-16 it-5a</t>
  </si>
  <si>
    <t>BRICK JELLY 40mmGAUGE p-17 it-17 a</t>
  </si>
  <si>
    <t>MACHINE PRESSED TILES 23x 23x 2 Cm p-17 It-20</t>
  </si>
  <si>
    <t>SLACKED SHELL LIME sl.106 p20</t>
  </si>
  <si>
    <t>SLACKED &amp;SREENED LIME STONE sl107/67</t>
  </si>
  <si>
    <t>C.W SCANTLING UPTO 4M LONG p-21 it-127</t>
  </si>
  <si>
    <t>Mortar mix charges manual  sl.165(Ann3 p-34)</t>
  </si>
  <si>
    <t>Vibrat-charges(R.C.C) sl.103/2 p30</t>
  </si>
  <si>
    <t>T.W SCANTLING 2M TO 3M LONG 112/73 p-21</t>
  </si>
  <si>
    <t>T.W.SCANTLING BELOW 2M LONG 113/74 p-21</t>
  </si>
  <si>
    <t>Sand filling charges sl.75 p-28</t>
  </si>
  <si>
    <t>T.W.PLANKS 15TO30cm WIDTH &amp; 12to25mm Thick it-119 p-21</t>
  </si>
  <si>
    <t>Earth filling charges sl.76 p-28</t>
  </si>
  <si>
    <t>Country BricksKiln Burnt of SIZE 22x11x5Cm (7c)p-16</t>
  </si>
  <si>
    <t>E.W.  61/62 p-27</t>
  </si>
  <si>
    <t>MOSAIC TILES GRAY 25X25X2cm.it-30 p-17</t>
  </si>
  <si>
    <t>L.C.T.W.Door- 144/2 p-32</t>
  </si>
  <si>
    <t>L.C.marine doors-145/3 p-32</t>
  </si>
  <si>
    <t>TW glazed window 149/8 p-33</t>
  </si>
  <si>
    <t>Wrought&amp;putup 143/1 p-32</t>
  </si>
  <si>
    <t>Ventilator 153/14 p-33</t>
  </si>
  <si>
    <t>Meter- Cupboard Weldmesh 158/23 p-34</t>
  </si>
  <si>
    <t>E.W (SDR) 62/67 p-27</t>
  </si>
  <si>
    <t>FITTER-II (Pipe &amp; Bar Bend) 69/20a p-14</t>
  </si>
  <si>
    <t xml:space="preserve"> Gravel p20  92/57</t>
  </si>
  <si>
    <t>FITTER-I (Pipe &amp; Bar Bend) 19/20 p-12</t>
  </si>
  <si>
    <t xml:space="preserve"> Well Gravel p20  It93/57a</t>
  </si>
  <si>
    <t>E.W  loose soil p-26 SS20B/55/50</t>
  </si>
  <si>
    <t>Chamber Burnt Bricks of size 23x11.2x7Cm p16/4b</t>
  </si>
  <si>
    <t>Chamber Burnt Bricks  of size 23x11.4x7.5Cmp16 /3a</t>
  </si>
  <si>
    <t>Stone dust p20 96-58a</t>
  </si>
  <si>
    <t>6mmto 10mm HBG metal p-19 it-83+84/2</t>
  </si>
  <si>
    <t>Fly Ash Bricks  it-3A/8a p-16</t>
  </si>
  <si>
    <t>a. Dismantling and Removal of Brick Work.</t>
  </si>
  <si>
    <t xml:space="preserve"> C. Dismantling Pressed Tiles</t>
  </si>
  <si>
    <t xml:space="preserve"> d . Dismantling Ceramic Tiles</t>
  </si>
  <si>
    <t xml:space="preserve">Scraping the old plastered Surface </t>
  </si>
  <si>
    <t>sqm</t>
  </si>
  <si>
    <t>MT</t>
  </si>
  <si>
    <t>b. Dismantling the RCC Concrete.</t>
  </si>
  <si>
    <t>In foundation and basement</t>
  </si>
  <si>
    <t xml:space="preserve">cum </t>
  </si>
  <si>
    <t>cum</t>
  </si>
  <si>
    <t>rmt</t>
  </si>
  <si>
    <t>Mt</t>
  </si>
  <si>
    <t xml:space="preserve">sqm </t>
  </si>
  <si>
    <t>MASON-I Brick / Stone work p12 /29</t>
  </si>
  <si>
    <t>MASON-II Brick / Stone work p14/72</t>
  </si>
  <si>
    <t>MAZDOOR-I p14/74</t>
  </si>
  <si>
    <t>MAZDOOR-II p15/101</t>
  </si>
  <si>
    <t>PAINTER-I p12/36</t>
  </si>
  <si>
    <t>PAINTER-II p14/78</t>
  </si>
  <si>
    <t>PLUMBER-I p12/38</t>
  </si>
  <si>
    <t>SAND FOR MORTAR sl.100  p20</t>
  </si>
  <si>
    <t>PLUMBER-II p14/79</t>
  </si>
  <si>
    <t>SAND FOR FILLING</t>
  </si>
  <si>
    <t>FITTER-I  p12/18</t>
  </si>
  <si>
    <t>FITTER-II p13/68</t>
  </si>
  <si>
    <t>CARPENTER-I p12/16</t>
  </si>
  <si>
    <t>CARPENTER-II p13/64</t>
  </si>
  <si>
    <t>STONE CUTTER-I p12/41</t>
  </si>
  <si>
    <t>STONE CUTTER-II p14/83</t>
  </si>
  <si>
    <t>FLOOR POLISHER p12/20</t>
  </si>
  <si>
    <t>LIFT CHARGES FOR B.W IN G.F  * it-94 p-29</t>
  </si>
  <si>
    <t>LIFT CHARGES FOR B.W IN F.F  *</t>
  </si>
  <si>
    <t>LIFT CHARGES FOR B.W IN S.F  *</t>
  </si>
  <si>
    <t>LIFT CHARGES FOR CONCRETE IN G.F  *it-92 p-29</t>
  </si>
  <si>
    <t>LIFT CHARGES FOR CONCRETE IN F.F  *</t>
  </si>
  <si>
    <t>LIFT CHARGES FOR CONCRETE IN S.F  *</t>
  </si>
  <si>
    <t>JE / AE</t>
  </si>
  <si>
    <t>AEE</t>
  </si>
  <si>
    <t>EE</t>
  </si>
  <si>
    <t>TAMIL NADU POLICE HOUSING CORPORATION</t>
  </si>
  <si>
    <t>======================================</t>
  </si>
  <si>
    <t>QTY</t>
  </si>
  <si>
    <t>COST OF MATERIALS</t>
  </si>
  <si>
    <t>RATE</t>
  </si>
  <si>
    <t>PER</t>
  </si>
  <si>
    <t>AMOUNT</t>
  </si>
  <si>
    <t>CEMENT MORTAR(1:1.5)</t>
  </si>
  <si>
    <t>SAND</t>
  </si>
  <si>
    <t>MIXING OF MORTAR</t>
  </si>
  <si>
    <t>TOTAL FOR 1 CUM</t>
  </si>
  <si>
    <t>CEMENT MORTAR(1:3)</t>
  </si>
  <si>
    <t>CEMENT MORTAR(1:4)</t>
  </si>
  <si>
    <t>CEMENT MORTAR(1:6)</t>
  </si>
  <si>
    <t>CEMENT MORTAR(1:7)</t>
  </si>
  <si>
    <t>CEMENT MORTAR(1:8)</t>
  </si>
  <si>
    <t>NOS.</t>
  </si>
  <si>
    <t xml:space="preserve"> 1000NO.</t>
  </si>
  <si>
    <t>G.F</t>
  </si>
  <si>
    <t>F.F</t>
  </si>
  <si>
    <t>S.F</t>
  </si>
  <si>
    <t>T.F</t>
  </si>
  <si>
    <t>Forth floor</t>
  </si>
  <si>
    <t>SUPPLYING AND FABRICATING AND</t>
  </si>
  <si>
    <t>QUTL</t>
  </si>
  <si>
    <t>R.T.S RODS/M.S.RODS UPTO 16MM DIA</t>
  </si>
  <si>
    <t>BINDING WIRE</t>
  </si>
  <si>
    <t>FITTER I</t>
  </si>
  <si>
    <t>TOTTAL FOR 1 QTL</t>
  </si>
  <si>
    <t>14.II</t>
  </si>
  <si>
    <t xml:space="preserve">standardised concrete mix M20 </t>
  </si>
  <si>
    <t>TOTAL FOR 0.743 SQM</t>
  </si>
  <si>
    <t>RATE PER SQM (Foundation and basement)</t>
  </si>
  <si>
    <t xml:space="preserve"> P.C.C,R.C.C SLAB OF40mm THICK using standardised concrete mix of M20 grade</t>
  </si>
  <si>
    <t xml:space="preserve">Supplying and Delivery of  3.5 core 70 sqmm Pvc armaulated LTUG cable </t>
  </si>
  <si>
    <t xml:space="preserve">Laying of Ug Cable Below Ground level Including earthwork excavation </t>
  </si>
  <si>
    <t>Supplying and Fixing Of cable cland suitable for 3.5 core of 70 sqmm</t>
  </si>
  <si>
    <t>Supplying and Fixing Of Altug Gripping (aluminium lug)</t>
  </si>
  <si>
    <t>Rate for 1 Rmt</t>
  </si>
  <si>
    <t>Labour Charges</t>
  </si>
  <si>
    <t>Wiremen Grade I</t>
  </si>
  <si>
    <t>Helper</t>
  </si>
  <si>
    <t>Wiremen Grade II</t>
  </si>
  <si>
    <t>Name of Work : Special Repair Works to AR Administrative Building at miller puram  in Thoothukudi District.</t>
  </si>
  <si>
    <t xml:space="preserve">Amount </t>
  </si>
  <si>
    <t>Run Off 2 wires Of 4 Sqmm (open wiring)</t>
  </si>
  <si>
    <t>2 X 4 Sq mm in fully concealed PVC conduit (open wiring)</t>
  </si>
  <si>
    <t xml:space="preserve">Total as per Data No. </t>
  </si>
  <si>
    <t>Add 180 mt 4 Sqmm copper PVC insulated unsheathed S.C. cable p-86 2c</t>
  </si>
  <si>
    <t>Deduct 1.5 Sqmm copper PVC insulated unsheathed S.C. cable</t>
  </si>
  <si>
    <t>Total for 90 metres</t>
  </si>
  <si>
    <t>G.floor</t>
  </si>
  <si>
    <t>Main Db to Corridor Mcb 1</t>
  </si>
  <si>
    <t>Main Db to corridor Mcb 2</t>
  </si>
  <si>
    <t xml:space="preserve">Main Db to Corridor Mcb 3 </t>
  </si>
  <si>
    <t>Run Off 4 Wires of 4 Sqmm (open Wiring)</t>
  </si>
  <si>
    <t>4 X 6 Sq mm in fully concealed PVC conduit (open wiring)</t>
  </si>
  <si>
    <t>Add 180 mt 6  Sqmm copper PVC insulated unsheathed S.C. cable part E-2 -e p-124</t>
  </si>
  <si>
    <t>4 X 4 Sq mm in fully concealed PVC conduit (open wiring)</t>
  </si>
  <si>
    <t>Add 180 mt 4  Sqmm copper PVC insulated unsheathed S.C. cable part E-2 -e p-124</t>
  </si>
  <si>
    <t>Run off 4 wires Of 6 Sqmm (open Wiring )</t>
  </si>
  <si>
    <t xml:space="preserve">G.floor Lobby main To Canteen </t>
  </si>
  <si>
    <t xml:space="preserve">F.floor </t>
  </si>
  <si>
    <t>Main Db To Corridor Mcb 1</t>
  </si>
  <si>
    <t>Main Db To Corridor Mcb 2</t>
  </si>
  <si>
    <t>Main Db To Corridor mcb 3</t>
  </si>
  <si>
    <t xml:space="preserve">Mcb 1 to A.C Point </t>
  </si>
  <si>
    <t>Mcb 3 to A.C Point</t>
  </si>
  <si>
    <t>Mcb 2 to A.C point</t>
  </si>
  <si>
    <t xml:space="preserve">G.floor Lobby main To F.floor Main Db </t>
  </si>
  <si>
    <t xml:space="preserve">Supplying and Fixing of 63 amps  4 Pole Change Over Switch </t>
  </si>
  <si>
    <t xml:space="preserve">Supplying and Fixing of 3 Phase 4 Way Distribution Board </t>
  </si>
  <si>
    <t>G.f Lobby</t>
  </si>
  <si>
    <t>F.floor Corridor</t>
  </si>
  <si>
    <t>G.floor Corridor</t>
  </si>
  <si>
    <t>Run off mains with 2 wires of 6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</si>
  <si>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Run off mains with 2 wires of 4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</si>
  <si>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Pwd Sr P 134 (20-21)</t>
  </si>
  <si>
    <t>Pwd Sr P 120 (20-21)</t>
  </si>
  <si>
    <t>Data</t>
  </si>
  <si>
    <t>2021-2022</t>
  </si>
  <si>
    <t>Scrapping door, wood p31 /112</t>
  </si>
  <si>
    <t>Scrapping Structural steel work p31 /114</t>
  </si>
  <si>
    <t>SCRAPING THE OLD PLASTER SURFACE * p30/108/338</t>
  </si>
  <si>
    <t>WASHING PLASTERED AREA WITH SOAP&amp;SODA WATER *p30/109/339</t>
  </si>
  <si>
    <t>Scrapping iron work p31 /115</t>
  </si>
  <si>
    <t>Clean removal of Cement plaster</t>
  </si>
  <si>
    <t>Labour wrought and put up in position Flush shutters Single leaf shutter</t>
  </si>
  <si>
    <t>Double leave shutters</t>
  </si>
  <si>
    <t>RATE PER M.T</t>
  </si>
  <si>
    <t>Sr p 23 (21-22)</t>
  </si>
  <si>
    <t>Sr p 22 (21-22)</t>
  </si>
  <si>
    <t>Sr p 26 (21-22)</t>
  </si>
  <si>
    <t xml:space="preserve">Laying testing Commisioning of thec 1.1 Kv grade 3.5 core 70 Sqmm </t>
  </si>
  <si>
    <t>Sr p 25 (21-22)</t>
  </si>
  <si>
    <t>Hall Portion</t>
  </si>
  <si>
    <t>Skirting Tiles</t>
  </si>
  <si>
    <t>Circle Ins Room Ceiling</t>
  </si>
  <si>
    <t>Side Alaround</t>
  </si>
  <si>
    <t>Outer Alaround</t>
  </si>
  <si>
    <t>A/f Hall Portion</t>
  </si>
  <si>
    <t>Parapet top portion</t>
  </si>
  <si>
    <t>Parapet Top Portion in Hall Area</t>
  </si>
  <si>
    <t>Parapet Inner</t>
  </si>
  <si>
    <t>Parapet Inner in Hall Portion</t>
  </si>
  <si>
    <t>A/F Elevation Side Projection</t>
  </si>
  <si>
    <t>D/F Window (W)</t>
  </si>
  <si>
    <t>D/F Window (W1)</t>
  </si>
  <si>
    <t>D/F Ventilator (V1)</t>
  </si>
  <si>
    <t>D/F Ventilator (V2)</t>
  </si>
  <si>
    <t>D/F Ventilator (V3)</t>
  </si>
  <si>
    <t>D/F Ventilator (V4)</t>
  </si>
  <si>
    <t>D/F Ventilator (V5)</t>
  </si>
  <si>
    <t>D/F CG</t>
  </si>
  <si>
    <t>A/F Jams</t>
  </si>
  <si>
    <t>A/F Jams for Window (W1)</t>
  </si>
  <si>
    <t>A/F Jams for Window (W)</t>
  </si>
  <si>
    <t>A/F Ventilator (V1)</t>
  </si>
  <si>
    <t>A/F Ventilator (V2)</t>
  </si>
  <si>
    <t>A/F Ventilator (V3)</t>
  </si>
  <si>
    <t>A/F Ventilator (V4)</t>
  </si>
  <si>
    <t>A/F Ventilator (V5)</t>
  </si>
  <si>
    <t>A/F Jally Jams (J)</t>
  </si>
  <si>
    <t>A/F Jally Jams (J1)</t>
  </si>
  <si>
    <t>Sunshade for  Window (W)</t>
  </si>
  <si>
    <t>Sunshade for Window (W1)</t>
  </si>
  <si>
    <t xml:space="preserve">Sunshade Side </t>
  </si>
  <si>
    <t>A/F Door Jams CG</t>
  </si>
  <si>
    <t>Inner Portion</t>
  </si>
  <si>
    <t>Hall</t>
  </si>
  <si>
    <t>D/F Door(D1)</t>
  </si>
  <si>
    <t>D/F Door (D2)</t>
  </si>
  <si>
    <t>D/F Open (O)</t>
  </si>
  <si>
    <t>Reception</t>
  </si>
  <si>
    <t>D/F Door(D3)</t>
  </si>
  <si>
    <t>Sub Inspector</t>
  </si>
  <si>
    <t>A/F Door Jams (D1)</t>
  </si>
  <si>
    <t>A/F Jams Open (O)</t>
  </si>
  <si>
    <t>A/F Window Jams (W1)</t>
  </si>
  <si>
    <t>Sub Inspector Toilet</t>
  </si>
  <si>
    <t>Store</t>
  </si>
  <si>
    <t>A/F Jams D3</t>
  </si>
  <si>
    <t>Circle Inspector</t>
  </si>
  <si>
    <t>Circle Inspector Toilet</t>
  </si>
  <si>
    <t>A/f Ventilator Jams</t>
  </si>
  <si>
    <t>Writer Room</t>
  </si>
  <si>
    <t>Circle Crime</t>
  </si>
  <si>
    <t>D/F Toilet Door (D3)</t>
  </si>
  <si>
    <t>Circle Crime Toilet Portion</t>
  </si>
  <si>
    <t>Circle Writer Room</t>
  </si>
  <si>
    <t>Lockup ( Women)</t>
  </si>
  <si>
    <t>A/F Bath Partition</t>
  </si>
  <si>
    <t>Partition Wall</t>
  </si>
  <si>
    <t>D/F Door (D1)</t>
  </si>
  <si>
    <t>D/F Door (D4)</t>
  </si>
  <si>
    <t>Lockup ( Men)</t>
  </si>
  <si>
    <t>Partition Wall Top</t>
  </si>
  <si>
    <t>Property Room</t>
  </si>
  <si>
    <t>Interrogation Room</t>
  </si>
  <si>
    <t>A/F Door Jams (D2)</t>
  </si>
  <si>
    <t>A/F Window Jams (W)</t>
  </si>
  <si>
    <t>SI Crime</t>
  </si>
  <si>
    <t>Arms Room</t>
  </si>
  <si>
    <t>D/F Ventilator (V21)</t>
  </si>
  <si>
    <t>A/F Ventilator Jams (V2)</t>
  </si>
  <si>
    <t>Rest Room</t>
  </si>
  <si>
    <t>Rest Room Toilet</t>
  </si>
  <si>
    <t>A/F Partition Wall</t>
  </si>
  <si>
    <t>D/F Open O1</t>
  </si>
  <si>
    <t>D/F Door D3</t>
  </si>
  <si>
    <t>A/F Open Jams O1</t>
  </si>
  <si>
    <t>A/F Ventilator V3 Jams</t>
  </si>
  <si>
    <t xml:space="preserve">Brick work In Cm 1:5, Using kiln Burnt country bricks </t>
  </si>
  <si>
    <t xml:space="preserve">In foundation and basement </t>
  </si>
  <si>
    <t xml:space="preserve">For Chamber portion </t>
  </si>
  <si>
    <t xml:space="preserve">P.C.C 1:5:10, using 40 mm HBS jally for foundation and basement </t>
  </si>
  <si>
    <t xml:space="preserve">Brick parttion walls in cm 1:4, 110 mm Tk Using kiln Burnt country Bricks </t>
  </si>
  <si>
    <t xml:space="preserve">a) In  Foundation and basement </t>
  </si>
  <si>
    <t xml:space="preserve">For Drain wall </t>
  </si>
  <si>
    <t xml:space="preserve">for Plinth protection </t>
  </si>
  <si>
    <t>For plinth protection Both end sides</t>
  </si>
  <si>
    <t xml:space="preserve">SupplyIng  and laying Precaust Slab 40 mm Thick </t>
  </si>
  <si>
    <t xml:space="preserve">a) In foundation and basement </t>
  </si>
  <si>
    <t>For chamber</t>
  </si>
  <si>
    <t xml:space="preserve">Septic tank inlet </t>
  </si>
  <si>
    <t xml:space="preserve">a) 110 mm dia </t>
  </si>
  <si>
    <t xml:space="preserve">a) 110 mm dia Pipe </t>
  </si>
  <si>
    <t xml:space="preserve">Rest room toilet vertical </t>
  </si>
  <si>
    <t>Cross G.floor</t>
  </si>
  <si>
    <t>Lock Up Men Vertical</t>
  </si>
  <si>
    <t>Coss g.floor</t>
  </si>
  <si>
    <t xml:space="preserve">b) 75 mm dia swr pipe </t>
  </si>
  <si>
    <t>Cross g.floor</t>
  </si>
  <si>
    <t>Supplying and Fixing  Upvc non Pressure Pipe The following Dia (Sn8)</t>
  </si>
  <si>
    <t xml:space="preserve">Outer Vertical </t>
  </si>
  <si>
    <t xml:space="preserve">Supplying and fixing Of CP Tap </t>
  </si>
  <si>
    <t xml:space="preserve">a) Long body Tap </t>
  </si>
  <si>
    <t xml:space="preserve">Rest room toilet </t>
  </si>
  <si>
    <t xml:space="preserve">Mens Lockup </t>
  </si>
  <si>
    <t>womens lockup</t>
  </si>
  <si>
    <t xml:space="preserve">b) Short body tap </t>
  </si>
  <si>
    <t xml:space="preserve">Supplying and fixing the follwing Astm pipe </t>
  </si>
  <si>
    <t xml:space="preserve">a) 32 Mm astm Pipe </t>
  </si>
  <si>
    <t>Cross</t>
  </si>
  <si>
    <t>Sump to Station</t>
  </si>
  <si>
    <t xml:space="preserve">b) 25 Mm Astm pipe </t>
  </si>
  <si>
    <t>Circle Ins</t>
  </si>
  <si>
    <t xml:space="preserve">Sub ins </t>
  </si>
  <si>
    <t>Circle crime Ins</t>
  </si>
  <si>
    <t>circle writter</t>
  </si>
  <si>
    <t>Writter</t>
  </si>
  <si>
    <t xml:space="preserve">Hall </t>
  </si>
  <si>
    <t>Sub ins</t>
  </si>
  <si>
    <t>Circle ins Crime</t>
  </si>
  <si>
    <t>Main to db</t>
  </si>
  <si>
    <t xml:space="preserve">Supplying and fixing of 15 amps power Plug </t>
  </si>
  <si>
    <t>Run off Main with 2 wires of 4 sqmm (open wiring)</t>
  </si>
  <si>
    <t>Run off Main with 2 Wires Of 2.5 sqmm (open wiring )</t>
  </si>
  <si>
    <t>Run off Main with 2 wires Of 1.5 sqmm (open wiring)</t>
  </si>
  <si>
    <t xml:space="preserve">Wiring with 1.5 sqmm   Multistrand flexibe Copper cable </t>
  </si>
  <si>
    <t xml:space="preserve">a) light point with ceiling rose </t>
  </si>
  <si>
    <t>Portico</t>
  </si>
  <si>
    <t>b) Light point without Ceiling rose</t>
  </si>
  <si>
    <t>Hall portion</t>
  </si>
  <si>
    <t xml:space="preserve">Circle ins </t>
  </si>
  <si>
    <t xml:space="preserve">sub ins </t>
  </si>
  <si>
    <t xml:space="preserve">Supply and delivery of 1200 mm sweep ceiling fan </t>
  </si>
  <si>
    <t>Wiring with 1.5 Sqmm Multi strand flexible Copper cable (open wiring)
Fan point</t>
  </si>
  <si>
    <t xml:space="preserve">Supply and Fixing of 9 watts led Bulb </t>
  </si>
  <si>
    <t>Wiring with 1.5 sqmm Multistrand fire retardant Flexible copper cable 
5 Amps 5 Pin Plug switch Board itself (open wiring)</t>
  </si>
  <si>
    <t xml:space="preserve">Crime Ins </t>
  </si>
  <si>
    <t xml:space="preserve">Writter </t>
  </si>
  <si>
    <t>Wiring with 1.5 sqmm Multistrand fire retardant Flexible copper cable 
5 Amps 5 Pin Plug At Convenient Places (open wiring)</t>
  </si>
  <si>
    <t>Rest room</t>
  </si>
  <si>
    <t>For Chamber Outer</t>
  </si>
  <si>
    <t xml:space="preserve">Portico Slab top </t>
  </si>
  <si>
    <t>Hall Projection slab Top</t>
  </si>
  <si>
    <t>For Drain wall outer</t>
  </si>
  <si>
    <t>for plinth protection Al around outer</t>
  </si>
  <si>
    <t xml:space="preserve">Lockup Men </t>
  </si>
  <si>
    <t>LockUp women</t>
  </si>
  <si>
    <t>Drain portion</t>
  </si>
  <si>
    <t>Chamber portion</t>
  </si>
  <si>
    <t xml:space="preserve">Floor plastering in Cm 1:4, 20 mm thick </t>
  </si>
  <si>
    <t xml:space="preserve">Plastering in Cm 1:4. 12 Mm thick </t>
  </si>
  <si>
    <t xml:space="preserve">For Drain wall Inner </t>
  </si>
  <si>
    <t>Chamber inner</t>
  </si>
  <si>
    <t xml:space="preserve"> Special Ceiling plastering in cm 1:3, 10 mm Tk</t>
  </si>
  <si>
    <t>Portico slab</t>
  </si>
  <si>
    <t>A/f Loft Portion</t>
  </si>
  <si>
    <t>C/b side wall</t>
  </si>
  <si>
    <t>A/f c/b Portion</t>
  </si>
  <si>
    <t>Receiption</t>
  </si>
  <si>
    <t>Circle Ins toilets</t>
  </si>
  <si>
    <t>Sub ins toilet and store</t>
  </si>
  <si>
    <t>Circle writter</t>
  </si>
  <si>
    <t>Lockup women</t>
  </si>
  <si>
    <t>Property  room</t>
  </si>
  <si>
    <t xml:space="preserve">Lockup men </t>
  </si>
  <si>
    <t xml:space="preserve">Rest Room </t>
  </si>
  <si>
    <t>Rest room toilet</t>
  </si>
  <si>
    <t>Arms room</t>
  </si>
  <si>
    <t>Si Crime</t>
  </si>
  <si>
    <t>Interagation</t>
  </si>
  <si>
    <t>For window w1</t>
  </si>
  <si>
    <t>For window w</t>
  </si>
  <si>
    <t>Ventilator V1</t>
  </si>
  <si>
    <t>For Ventilator v2</t>
  </si>
  <si>
    <t>For Ventilator v3</t>
  </si>
  <si>
    <t>Ventilator V4</t>
  </si>
  <si>
    <t>Ventilator v5</t>
  </si>
  <si>
    <t>For main Door grill CG</t>
  </si>
  <si>
    <t>Rain water pipe</t>
  </si>
  <si>
    <t xml:space="preserve">Painting Two Coat The new iron work </t>
  </si>
  <si>
    <t xml:space="preserve">painting two Coat old wood work </t>
  </si>
  <si>
    <t>Door D1</t>
  </si>
  <si>
    <t>Door D2</t>
  </si>
  <si>
    <t>Door D3</t>
  </si>
  <si>
    <t>Door D4</t>
  </si>
  <si>
    <t>Supplying and Fixing of Floor Ceramic Antiskid Tiles</t>
  </si>
  <si>
    <t xml:space="preserve">Toilet </t>
  </si>
  <si>
    <t>D/F IWC</t>
  </si>
  <si>
    <t>Toilet</t>
  </si>
  <si>
    <t>Sub Ins</t>
  </si>
  <si>
    <t xml:space="preserve">Rear Side </t>
  </si>
  <si>
    <t>Passage Portion</t>
  </si>
  <si>
    <t>Supplying and Fixing of Glazed Tiles</t>
  </si>
  <si>
    <t>D/F Door (D3)</t>
  </si>
  <si>
    <t>Passage Open</t>
  </si>
  <si>
    <t>a)Thorough Scrapping the old plastered surface walls.</t>
  </si>
  <si>
    <t>Supplying , fabricating and Placing in position of MS / RTS Steels.</t>
  </si>
  <si>
    <t>Supplying and fixing the following SWR A type  pipe For Rain water down fall pipe.</t>
  </si>
  <si>
    <t>Supplying and fixing  the Following SWR Pipe B type.</t>
  </si>
  <si>
    <t xml:space="preserve">OHT Inlet vertical </t>
  </si>
  <si>
    <t>parapet concealed</t>
  </si>
  <si>
    <t xml:space="preserve">Supplying and fixing of UPVC Door shutter With frame </t>
  </si>
  <si>
    <t>Ins Room Toilet</t>
  </si>
  <si>
    <t xml:space="preserve">Charges for assembling and fixing of ceiling fan </t>
  </si>
  <si>
    <t xml:space="preserve">Plastering in CM 1:5, 12 Mm tick </t>
  </si>
  <si>
    <t>Hall Portion Roof Ceiling</t>
  </si>
  <si>
    <t>Top Portion</t>
  </si>
  <si>
    <t>Side Portion</t>
  </si>
  <si>
    <t xml:space="preserve">White Washing One coat For old wall </t>
  </si>
  <si>
    <t>White Wsahing For three Coat for new walls.</t>
  </si>
  <si>
    <t>Painting with two Coats OBD for Inner Walls.</t>
  </si>
  <si>
    <t>Painting with Emulsion for Outer Old Walls.</t>
  </si>
  <si>
    <t xml:space="preserve">Painting the Old iron work </t>
  </si>
  <si>
    <t>SWR Pipe</t>
  </si>
  <si>
    <t xml:space="preserve">Lock Up Men </t>
  </si>
  <si>
    <t>Rear Side</t>
  </si>
  <si>
    <t>Chamber</t>
  </si>
  <si>
    <t>For Chamber</t>
  </si>
  <si>
    <t>EARTH WORK EXCAVATION</t>
  </si>
  <si>
    <t>---------------------</t>
  </si>
  <si>
    <t>ADD 100% FOR NARROW CUTTING</t>
  </si>
  <si>
    <t>RATE PER CUM INCLUDING REFILLING</t>
  </si>
  <si>
    <t>1.2</t>
  </si>
  <si>
    <t xml:space="preserve">RATE PER CUM EXCLUDING REFILLING 
</t>
  </si>
  <si>
    <t xml:space="preserve">B.W IN C.M(1:5) using kiln burnt country bricks </t>
  </si>
  <si>
    <t>Bricks of size 22x11x7 cm</t>
  </si>
  <si>
    <t xml:space="preserve">B.W IN C.M(1:6) using kiln burnt country bricks </t>
  </si>
  <si>
    <t>B.W IN C.M(1:4) using Country BricksKiln Burnt  SIZE 22x11x7Cm</t>
  </si>
  <si>
    <t>PARTITION WALL OF 110 mm thick</t>
  </si>
  <si>
    <t>PARATITION B.W IN C.M(1:4)</t>
  </si>
  <si>
    <t>Fourth Floor</t>
  </si>
  <si>
    <t>R.T.S RODS/M.S.RODS ABOVE 16MM DIA</t>
  </si>
  <si>
    <t>Providing cooling tiles over terrace floor</t>
  </si>
  <si>
    <t>COST OF CERAMIC FLOOR TILES p-34 it-7 a</t>
  </si>
  <si>
    <t>Pointing with CM 1:3</t>
  </si>
  <si>
    <t>ABC plus powder</t>
  </si>
  <si>
    <t>Colour cement p-36</t>
  </si>
  <si>
    <t>ABC Grout</t>
  </si>
  <si>
    <t>Base concrete 1:2:4 (6-10mm thick metal)</t>
  </si>
  <si>
    <t>Pre cast slab 50mm thick in c.c. 1:3:6 mixed with fibre of size .28 x .28 m , 50mm thick</t>
  </si>
  <si>
    <t xml:space="preserve">   </t>
  </si>
  <si>
    <t>Pcc slab - 500 x .28 x .28 = 39.2 Sq.m</t>
  </si>
  <si>
    <t xml:space="preserve">                =39.2 x .05 =1.96 cum</t>
  </si>
  <si>
    <t>C.C 1:3:6 using 20mm HBS</t>
  </si>
  <si>
    <t>Mason I class</t>
  </si>
  <si>
    <t>Mazdoor II class</t>
  </si>
  <si>
    <t>Moulding charge</t>
  </si>
  <si>
    <t>Cutting, Transporting , Laying &amp; Pointing charges</t>
  </si>
  <si>
    <t>Packet</t>
  </si>
  <si>
    <t xml:space="preserve">Fibre (125g/packet) Qtn </t>
  </si>
  <si>
    <t>Rate for 39.2 sqm</t>
  </si>
  <si>
    <t>Rate for 1 sqm</t>
  </si>
  <si>
    <t>Fourth .floor</t>
  </si>
  <si>
    <t>SUPPLYING AND  LAYING AND</t>
  </si>
  <si>
    <t>JOINTING SN8 UPVC PIPE AND SPECIALS</t>
  </si>
  <si>
    <t>BELOW G.L</t>
  </si>
  <si>
    <t>A</t>
  </si>
  <si>
    <t>110mm DIA  UPVC PIPE BELOW G.L</t>
  </si>
  <si>
    <t>E.W EXCLUDING REFILLING</t>
  </si>
  <si>
    <t>REFILLING CHARGE</t>
  </si>
  <si>
    <t>Cost of UPVC SN8 Pipe (TWAD SR 20-21 P-20 1.2 1)</t>
  </si>
  <si>
    <t>CONVEYING,LOWERING  ANDLAYING</t>
  </si>
  <si>
    <t>TO PROPER GRADEAND</t>
  </si>
  <si>
    <t>ALIGNMENT,JOINTING</t>
  </si>
  <si>
    <t>ETC BUT EXCLUDING  COST OF</t>
  </si>
  <si>
    <t>JOINTING MATERIALS. (TWAD SR 20-21 11-b)</t>
  </si>
  <si>
    <t>CUTTING CHARGES ( P-32/141)</t>
  </si>
  <si>
    <t>COST OF JOINTING  MATERIALS</t>
  </si>
  <si>
    <t>TOTAL FOR 30M</t>
  </si>
  <si>
    <t>SUPPLY AND FIXING OF</t>
  </si>
  <si>
    <t>110mmDIA P.V.C RAIN WATER</t>
  </si>
  <si>
    <t>DOWN FALL PIPE    Type- A  SWR pipe</t>
  </si>
  <si>
    <t xml:space="preserve"> 110mmDIA P.V.C PIPE</t>
  </si>
  <si>
    <t xml:space="preserve"> 110mmDIA P.V.C PLAIN BEND</t>
  </si>
  <si>
    <t xml:space="preserve"> 110mmDIA P.V.C SHOE</t>
  </si>
  <si>
    <t>SPECIAL CLAMP</t>
  </si>
  <si>
    <t>C.I. GRATING 100mm DIA</t>
  </si>
  <si>
    <t>COST OF PLUG SCREWS , RUBBER</t>
  </si>
  <si>
    <t>LUBRICANT ETC</t>
  </si>
  <si>
    <t>Solid panel PVC door with frame (Rajeshree) p-49 it-122 A</t>
  </si>
  <si>
    <t>2 X1.5 Sqmm in fully concealed PVC conduit</t>
  </si>
  <si>
    <t>Total for 90 Metres</t>
  </si>
  <si>
    <t>2 X 2.5 Sq mm in fully concealed PVC conduit (open wiring)</t>
  </si>
  <si>
    <t>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</si>
  <si>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Add 180 mt 2.5 Sqmm copper PVC insulated unsheathed S.C. cable</t>
  </si>
  <si>
    <t>15 Amps 3 pin flush type plug socket Part-D1 b p-123</t>
  </si>
  <si>
    <t>Tw Plugs (SR p 129 X e)(1.5" x 1" x 2")</t>
  </si>
  <si>
    <t xml:space="preserve">PVC joint box ( Part- I ,p 129  6b) </t>
  </si>
  <si>
    <t>19 mm MS clamp sor p- 40 it-2</t>
  </si>
  <si>
    <t>5 AMPS 5 PIN PLUG SOCKET POINT AT CONVENIENT PLACES (OPEN WIRING)</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</si>
  <si>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CONVENIENT PLACES including citcuit mains, cost of all materials, specials, etc., all complete,</t>
  </si>
  <si>
    <t>MS box  150x 100 x 75 mm</t>
  </si>
  <si>
    <t xml:space="preserve">3 mm thick laminated Hylem sheet </t>
  </si>
  <si>
    <t>5 A 5 pin non - inter locking switch and plug ( flush type )</t>
  </si>
  <si>
    <t>SQqm</t>
  </si>
  <si>
    <t>Total for 15 points</t>
  </si>
  <si>
    <t>Maistry</t>
  </si>
  <si>
    <t>Wiremen Grade  - I</t>
  </si>
  <si>
    <t>Wiremen Grade  - II</t>
  </si>
  <si>
    <t>Light point with bakelite batern type holder for flats/ houses(Open wiring)</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</si>
  <si>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LIGHT POINT WITH BAKELITE BATTERN TYPE HOLDER FOR FLATS/ HOUSES  controlled by 5 amps flush type switch including citcuit mains, cost of all materials, specials, etc., all complete,</t>
  </si>
  <si>
    <t xml:space="preserve">Total for Data 1 excluding sundries </t>
  </si>
  <si>
    <t>Deduct cost of ceiling rose 10 Nos</t>
  </si>
  <si>
    <t>(-)</t>
  </si>
  <si>
    <t>Add cost of Bakelite battern type holders 10 Nos @ Rs 16.50 / Each p-115,  it-24</t>
  </si>
  <si>
    <t>Total for 10 points</t>
  </si>
  <si>
    <t>Rate for 1 points</t>
  </si>
  <si>
    <t>FAN POINT FOR ADMINISTRATIVE BLOCKS AND COMMUNITY CENTRE (OPEN WIRING)</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</si>
  <si>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FAN POINT FOR ADMINISTRATIVE BLOCKS AND COMMUNITY CENTRE controlled by 5 amps flush type switch including citcuit mains, cost of all materials, specials, etc., all complete,(Open wiring)</t>
  </si>
  <si>
    <t xml:space="preserve">Deduct cost of switch Box 4"X4"x3" </t>
  </si>
  <si>
    <t>Deduct cost of Hylem sheet</t>
  </si>
  <si>
    <t>Add cost of TW box 12" x 8" x3" for switch and regulator 10 nos  @ Rs 69.90 / Each p-129 ,part  J a</t>
  </si>
  <si>
    <t>Hylem sheet 0.60 Sq m@ 630/Sq m p-129  ,7 a</t>
  </si>
  <si>
    <t>Add Sundries 1%</t>
  </si>
  <si>
    <t>SUPPLY AND DELIVERY OF FAN 48"SWEEP with 
Electronic Regulator step dimmer.</t>
  </si>
  <si>
    <t>Charges for assembling and fixing of ceiling  fan of different sweep ( to be supplied by the department at free of cost ) with necessary  interconnection and fixing of fan regulator on the existing board, etc., all complete.</t>
  </si>
  <si>
    <t>0.5 Sqmm copper twin core flex wire</t>
  </si>
  <si>
    <t>100 tmt</t>
  </si>
  <si>
    <t xml:space="preserve">Sundries </t>
  </si>
  <si>
    <t>Labour charges for 5 Nos</t>
  </si>
  <si>
    <t>Helpers</t>
  </si>
  <si>
    <t>Total for 5 Nos</t>
  </si>
  <si>
    <t>4' 18w crystal glass LED tube light</t>
  </si>
  <si>
    <t>Charges for fixing  (as per Data 22 )</t>
  </si>
  <si>
    <t>34.</t>
  </si>
  <si>
    <t>PLASTERING C.M(1:4) 12mmTHICK</t>
  </si>
  <si>
    <t>35.</t>
  </si>
  <si>
    <t>PLASTERING C.M(1:3) 10mmTHICK</t>
  </si>
  <si>
    <t>FINISHING THE TOP OF FLOORING</t>
  </si>
  <si>
    <t>WITH C.M(1:4)20mm THICK</t>
  </si>
  <si>
    <t>MAZDOOR  I</t>
  </si>
  <si>
    <t>38.1.</t>
  </si>
  <si>
    <t>CEMENT PAINTING TWO COATS</t>
  </si>
  <si>
    <t>OVER THE PRIMER COAT OF</t>
  </si>
  <si>
    <t>APPROVED CEMENT PAINT FOR NEW</t>
  </si>
  <si>
    <t>PLASTERED SURFACES</t>
  </si>
  <si>
    <t>Primer coat using white cement</t>
  </si>
  <si>
    <t>PAINTER I</t>
  </si>
  <si>
    <t>CEMENT PAINT</t>
  </si>
  <si>
    <t>WHITE WASHING THREE COAT</t>
  </si>
  <si>
    <t>SUNDRIES FOR BRUSH,BLUE,GUM ETC</t>
  </si>
  <si>
    <t>5 A 5 pin non - inter locking switch and plug ( flush type ) part - c (I a) + part - d (I a)( Rs. 192.60/12 + 23.90) p-117 +123 part d a</t>
  </si>
  <si>
    <t>Earth work Excavation for foundation in all soils and sub soils for open Foundation (excluding refilling)</t>
  </si>
  <si>
    <t>say</t>
  </si>
  <si>
    <t xml:space="preserve">In Between Chamber </t>
  </si>
  <si>
    <t xml:space="preserve">Inner hall portion </t>
  </si>
  <si>
    <t xml:space="preserve">Locup women </t>
  </si>
  <si>
    <t>Entrance reception</t>
  </si>
  <si>
    <t>Supplying and Fixing of 4 mm thick pin headed glass</t>
  </si>
  <si>
    <t>Supplying and Fixing of solid core flush door Of Size (1.00x2.10)</t>
  </si>
  <si>
    <t xml:space="preserve">For Door D1 writter </t>
  </si>
  <si>
    <t xml:space="preserve">For Door D1 Sub Ins </t>
  </si>
  <si>
    <t xml:space="preserve">Sqm </t>
  </si>
  <si>
    <t xml:space="preserve">Supplying and fixing Of Iwc 
In ground Floor </t>
  </si>
  <si>
    <t>Lockup Women</t>
  </si>
  <si>
    <t xml:space="preserve">Say </t>
  </si>
  <si>
    <t>Supplying and Laying of 50mm thick precast Slab.</t>
  </si>
  <si>
    <t>Moolakaraipatti</t>
  </si>
  <si>
    <t>43.</t>
  </si>
  <si>
    <t>PLACING R.T.S RODS/MS RODS upto 16mm dia(without cement  slurry)</t>
  </si>
  <si>
    <t>PLACING R.T.S RODS/MS RODS above 16mm dia(without cement  slurry)</t>
  </si>
  <si>
    <t>Run off mains with 2 wires of 1.5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</si>
  <si>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23.2</t>
  </si>
  <si>
    <t>Supplying and fixing 4mm thick pin</t>
  </si>
  <si>
    <t>headed glass panels 450x1350</t>
  </si>
  <si>
    <t xml:space="preserve"> 4mm glass frosted </t>
  </si>
  <si>
    <t xml:space="preserve"> 12x12mm Alu.Beedings ( Qtn)</t>
  </si>
  <si>
    <t>No.</t>
  </si>
  <si>
    <t>Alu. bolts and nuts( Qtn)</t>
  </si>
  <si>
    <t>Labour for fixing glass paneles</t>
  </si>
  <si>
    <t xml:space="preserve"> (1.08SQM LABOUR =.25CARPENTER-II)</t>
  </si>
  <si>
    <t>Total for 0.5334 Sqm</t>
  </si>
  <si>
    <t>Rate for one Sqm.</t>
  </si>
  <si>
    <t>Flush door shutter size 1000x2100 ( Single leaf)</t>
  </si>
  <si>
    <t>Shutter size (0.9 x 2.025)</t>
  </si>
  <si>
    <t>Solid core flush door shutter with TW palin</t>
  </si>
  <si>
    <t>Labour for Wrought &amp; Putup p33/156a</t>
  </si>
  <si>
    <t>Door Handle with CP screws 6'</t>
  </si>
  <si>
    <t>5" Butt Hings</t>
  </si>
  <si>
    <t>6"x1/2" Tower Bolt</t>
  </si>
  <si>
    <t>10"x5/8" Aldrop</t>
  </si>
  <si>
    <t>Brass Screws</t>
  </si>
  <si>
    <t>Rubber bush</t>
  </si>
  <si>
    <t>Door Stopper</t>
  </si>
  <si>
    <t>Painting Two Coats</t>
  </si>
  <si>
    <t>Rate for 1.82 Sqm</t>
  </si>
  <si>
    <t>Rate for 1 Sqm</t>
  </si>
  <si>
    <t>Devanalloor pothai</t>
  </si>
  <si>
    <t>Kottai Karungulam</t>
  </si>
  <si>
    <t>Subramaniapuram</t>
  </si>
  <si>
    <t>Devanallor pothai</t>
  </si>
  <si>
    <t>Kottaikarungulam</t>
  </si>
  <si>
    <t xml:space="preserve">Pointing in Cm 1:3, for pressed Tiles </t>
  </si>
  <si>
    <t>POINTING WITH C.M.(1:3)FOR</t>
  </si>
  <si>
    <t>PRESSED TILES</t>
  </si>
  <si>
    <t>CEMENT MORTER(1:3)</t>
  </si>
  <si>
    <t>Name of Work : Special Repair Repair Works to Police Station Building at Moolakaraipatti in Tirunelveli District.</t>
  </si>
  <si>
    <t xml:space="preserve">Providing statndardised concrete mix M 20 grade 
a) In ground floor </t>
  </si>
  <si>
    <t xml:space="preserve">For oht Side Wall alaround </t>
  </si>
  <si>
    <t xml:space="preserve">For oht Cover Slab </t>
  </si>
  <si>
    <t>For oht Base slab</t>
  </si>
  <si>
    <t xml:space="preserve">For oht Longer Span Beam </t>
  </si>
  <si>
    <t xml:space="preserve">For Oht Shorter Span Beam </t>
  </si>
  <si>
    <t xml:space="preserve">For oht side wall alaround </t>
  </si>
  <si>
    <t xml:space="preserve">c) In First  Floor </t>
  </si>
  <si>
    <t xml:space="preserve">for oht Column </t>
  </si>
  <si>
    <t xml:space="preserve">b) In First Floor </t>
  </si>
  <si>
    <t xml:space="preserve">Providing Form work and Centering </t>
  </si>
  <si>
    <t xml:space="preserve">For oht column </t>
  </si>
  <si>
    <t xml:space="preserve">b) Plain surface such as roof slab etc </t>
  </si>
  <si>
    <t>Oht base Slab bottom</t>
  </si>
  <si>
    <t>Oht base Slab Beam  side outer al around</t>
  </si>
  <si>
    <t xml:space="preserve">Oht Base slab Beam side inner alaround </t>
  </si>
  <si>
    <t xml:space="preserve">Oht Cover Slab bottom </t>
  </si>
  <si>
    <t>Oht Cover Slab Side alaround</t>
  </si>
  <si>
    <t>D/f Man hole</t>
  </si>
  <si>
    <t xml:space="preserve">A/f man Hole Side </t>
  </si>
  <si>
    <t xml:space="preserve">D/f man hole </t>
  </si>
  <si>
    <t>c) For square and rectangular Column etc</t>
  </si>
  <si>
    <t xml:space="preserve">E) Vertical wall </t>
  </si>
  <si>
    <t>Oht inner al around</t>
  </si>
  <si>
    <t xml:space="preserve">Supplying anD fixing Of Ci Mnahole Cover </t>
  </si>
  <si>
    <t xml:space="preserve">For oht </t>
  </si>
  <si>
    <t xml:space="preserve">Qty vide item no </t>
  </si>
  <si>
    <t>Qty vide item no 6 a)</t>
  </si>
  <si>
    <t>Qty Vide Item no 6 b)</t>
  </si>
  <si>
    <t xml:space="preserve">Plastering in C.m 1:3 , 12 mm tk Wpc </t>
  </si>
  <si>
    <t>Oht inner bottom</t>
  </si>
  <si>
    <t xml:space="preserve">Oht inner side al around </t>
  </si>
  <si>
    <t>Oht Column</t>
  </si>
  <si>
    <t>Oht Outer al around</t>
  </si>
  <si>
    <t>Oht inner Beam Offset</t>
  </si>
  <si>
    <t xml:space="preserve">Ellispatern Flooring </t>
  </si>
  <si>
    <t>For oht cover Slab Top</t>
  </si>
  <si>
    <t>Oht slab</t>
  </si>
  <si>
    <t xml:space="preserve">Supplying and fixing Of Wash hand basin Of white </t>
  </si>
  <si>
    <t xml:space="preserve">Common Toilet </t>
  </si>
  <si>
    <t xml:space="preserve"> Supplying and fixing of 18 watts Led Tube light fittings </t>
  </si>
  <si>
    <t>2022-2023</t>
  </si>
  <si>
    <t xml:space="preserve">B.W IN C.M(1:4) using kiln burnt country bricks </t>
  </si>
  <si>
    <t>Average rate for staircase steps</t>
  </si>
  <si>
    <t>PARTITION WALL</t>
  </si>
  <si>
    <t>Cost of UPVC SN8 Pipe (TWAD SR 21-22 P-23 1.2 1)</t>
  </si>
  <si>
    <t>160mm DIA  UPVC PIPE BELOW G.L</t>
  </si>
  <si>
    <t>Cost of UPVC SN8 Pipe (TWAD SR 20-21 P-20 1.2 a /3)</t>
  </si>
  <si>
    <t>DATA   - 12</t>
  </si>
  <si>
    <t>DATA   - 13</t>
  </si>
  <si>
    <t>2 X 2.5 Sq mm in fully concealed PVC conduit</t>
  </si>
  <si>
    <t>Total as per Data No. 12</t>
  </si>
  <si>
    <t>Add 180 mt 2.5 Sqmm copper PVC insulated unsheathed S.C. cable p-124, it- 2 c</t>
  </si>
  <si>
    <t>DATA   - 14</t>
  </si>
  <si>
    <t>2 X 4 Sq mm in fully concealed PVC conduit</t>
  </si>
  <si>
    <t>Run off mains with 2 wires of 4 Sqmm copper PVC insulated unsheathed single core 1.1KV cable wire contuinuous earth by means of 2.5 Sqmm copper PVC insulated unsheathed single core 1.1 KV grade cable in fully concealed 19 mm / 20 mm dia rigid PVC conduit pipe heavy duty with ISI mark including cost of all materials, specials, etc., all complete.</t>
  </si>
  <si>
    <t>4 sqmm copper PVC insulated unsheathed single core cable,P-124 it-2-d</t>
  </si>
  <si>
    <t>2.5 sqmm copper PVC insulated unsheathed single core cable for continuous earth connectionp-124, it- 2 c</t>
  </si>
  <si>
    <t>DATA   - 15</t>
  </si>
  <si>
    <t>4 X 4 Sq mm in fully concealed PVC conduit</t>
  </si>
  <si>
    <t>Run off mains with 4 wires of 4 Sqmm copper PVC insulated unsheathed single core 1.1KV cable wire contuinuous earth by means of 2.5 Sqmm copper PVC insulated unsheathed single core 1.1 KV grade cable in fully concealed 19 mm / 20 mm dia rigid PVC conduit pipe heavy duty with ISI mark including cost of all materials, specials, etc., all complete.</t>
  </si>
  <si>
    <t>4 sqmm copper PVC insulated unsheathed single core cable,P-123 it-2-d</t>
  </si>
  <si>
    <t>25mm dia rigid PVC pipe heavy duty with ISI heavy duty with ISI mark part -I 1c P-128, Part -I</t>
  </si>
  <si>
    <t>2.5 sqmm copper PVC insulated unsheathed single core cable for continuous earth connection (p-86, it- 2 c)</t>
  </si>
  <si>
    <t>Labour charges ( 1.5 x Labour charges + Labour for ducting - sub data - A)</t>
  </si>
  <si>
    <t>( 1.5  x 104210.00) - ( 1608 +2224 ) / 2)</t>
  </si>
  <si>
    <t xml:space="preserve">DATA    - 8 </t>
  </si>
  <si>
    <t>OPEN WIRING IN PVC PIPE</t>
  </si>
  <si>
    <t>Labour Charges for wirnig in PVC pipe concealed</t>
  </si>
  <si>
    <t>Sub - data</t>
  </si>
  <si>
    <t>LIGHT POINT WITH CEILING ROSE FOR ADMINISTRATIVE BLOCKS AND COMMUNITY CENTRE Open wiring</t>
  </si>
  <si>
    <t>Add cost of Bakelite battern type holders 10 Nos @ Rs 16.65 / Each p-115,  it-24</t>
  </si>
  <si>
    <t>POINT WIRING FOR CALLING BELL / BUZZER WITH PUSH SWITCH FOR ALL TYPE OF BUILDING (OPEN WIRING)</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</si>
  <si>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POINT WIRING WITH CALLING BELL/BUZZER WITH PUSH TYPE SWITCH FOR ALL TYPE OF BUILDINGS  including citcuit mains, cost of all materials, specials, etc., all complete,(OPEN WIRING)</t>
  </si>
  <si>
    <t>Total of Data 1 excluding sundries</t>
  </si>
  <si>
    <t>Deduct cost of 10 Nos ceiling rose</t>
  </si>
  <si>
    <t>Deduct cost of 10 Nos 19 mm PVC junction box</t>
  </si>
  <si>
    <t>Deduct 10 Nos 5 A switch</t>
  </si>
  <si>
    <t>Add the cost of 10 Nos Buzer/Bell @ 41.7/Each p77 28a</t>
  </si>
  <si>
    <t>Add the cost of 10 nos 5A type flush switch ( 194.50/12=16.21) @ Rs 16.21/ Each p118 C a</t>
  </si>
  <si>
    <t>Add the cost of 10 nos  15 x 10 x 7.5 cm TW box @ Rs16.50/Each p- 129 J c</t>
  </si>
  <si>
    <t>Run off mains with 2 wires of 1.5 Sqmm copper PVC insulated unsheathed single core 1.1KV cable wire contuinuous earth by means of 1.5 Sqmm copper PVC insulated unsheathed single core 1.1 KV grade cable in fully concealed 19 mm / 20 mm dia rigid PVC open conduit pipe heavy duty with ISI mark including cost of all materials, specials, etc., all complete.</t>
  </si>
  <si>
    <t>gross</t>
  </si>
  <si>
    <t>MS saddles 19mm p- 131 part- L 3b</t>
  </si>
  <si>
    <t>TW plugs 1.5"X1"X2" SR P.129</t>
  </si>
  <si>
    <t>1000Nos</t>
  </si>
  <si>
    <t>Brass screws 38mm (SR p130)</t>
  </si>
  <si>
    <t>2/3</t>
  </si>
  <si>
    <t>COST OF CERAMIC FLOOR TILES Item No.5a,P-34</t>
  </si>
  <si>
    <t>PAINTING TWO COATS OVER OLD</t>
  </si>
  <si>
    <t>Thorouh scrapping</t>
  </si>
  <si>
    <t>Flush door shutter size 900x2100 ( Single leaf)</t>
  </si>
  <si>
    <t>Solid core flush door shutter with TW plain</t>
  </si>
  <si>
    <t>Labour for Wrought &amp; Putup p31/156a</t>
  </si>
  <si>
    <t>Rate for 1.62 Sqm</t>
  </si>
  <si>
    <t>ABSTRACT  ESTIMATE</t>
  </si>
  <si>
    <t>s.no</t>
  </si>
  <si>
    <t>qty</t>
  </si>
  <si>
    <t>Description  of work</t>
  </si>
  <si>
    <t>per</t>
  </si>
  <si>
    <t>Amount</t>
  </si>
  <si>
    <t xml:space="preserve"> b). Dismantling Pressed Tiles</t>
  </si>
  <si>
    <t>Standardised concrete Mix M20 Grade Concrete</t>
  </si>
  <si>
    <t>20mm HBG Machine crushed stone jelly    (7730 Kg)</t>
  </si>
  <si>
    <t>10-12mm HBG Machine crushed stone jelly    (5156 Kg)</t>
  </si>
  <si>
    <t>Sand    (7670 Kg)</t>
  </si>
  <si>
    <t>Plasticiser /Super plasticiser @ .60% of cement (P57 item NO.198</t>
  </si>
  <si>
    <t>Mason II</t>
  </si>
  <si>
    <t>Maz I</t>
  </si>
  <si>
    <t>Maz II</t>
  </si>
  <si>
    <t>Total for 10 cum</t>
  </si>
  <si>
    <t>for 1 cum</t>
  </si>
  <si>
    <t>Vibrating charges p-28 /103</t>
  </si>
  <si>
    <t>Sub Total</t>
  </si>
  <si>
    <t>Add for water charges &amp; other sundries (0.5 % of sub total</t>
  </si>
  <si>
    <t>Foundation &amp; Basement</t>
  </si>
  <si>
    <t>18.1.a.</t>
  </si>
  <si>
    <t>Form work for Plinth beam, Grade beam, Raft beam</t>
  </si>
  <si>
    <t>Form work for Roof and lintels using M.S sheet</t>
  </si>
  <si>
    <t>Form work for Small quantity and column using M.S. sheet</t>
  </si>
  <si>
    <t>d.</t>
  </si>
  <si>
    <t>Form work for Vertical walls</t>
  </si>
  <si>
    <t>CI MANHOLE COVER 60CMX60CMX50KG p-61/230</t>
  </si>
  <si>
    <t xml:space="preserve">Laying  of  pressed tiles 23x23x2cm with c.m 1:3 </t>
  </si>
  <si>
    <t>PLASTERING C.M(1:3)12mmTHICK</t>
  </si>
  <si>
    <t>MIXEDWITH WATER PROOF COMPOUND</t>
  </si>
  <si>
    <t xml:space="preserve">  2Kg/10 SQM</t>
  </si>
  <si>
    <t>WATER PROOF COMPOUNDS</t>
  </si>
  <si>
    <t xml:space="preserve">DATA   - 7 </t>
  </si>
  <si>
    <t>5 A 5 pin non - inter locking switch and plug ( flush type ) part - c (I a) + part - d (I a)( Rs. 194.50/12 + 24.10) p-117 +123 part d a</t>
  </si>
  <si>
    <t>SUPPLYING AND FIXING</t>
  </si>
  <si>
    <t>WASHBASIN 22"X16" INCLUDING</t>
  </si>
  <si>
    <t>COST OF ALL MATERIALS AND</t>
  </si>
  <si>
    <t>FIXING CHARGES</t>
  </si>
  <si>
    <t>Wash Hand Basin of size 550 x 400 mm with all accessories such as CI brackets, 32mm dia CP waste coupling, Rubber pug and chain, 32mm dia B class GI waste pipe, 15mm dia brass nipples. 15mm CP pillar tap etc.,</t>
  </si>
  <si>
    <t>deduct rate for 15mm dia GM wheel valve p -53 /145(v)</t>
  </si>
  <si>
    <t xml:space="preserve"> Angle Valve</t>
  </si>
  <si>
    <t>SUNDRIES FOR PLUGSCREW,PAINT</t>
  </si>
  <si>
    <t>p 26 / pwd sr 22-23</t>
  </si>
  <si>
    <t>p 22 / pwd sr 22-23</t>
  </si>
  <si>
    <t>40.</t>
  </si>
  <si>
    <t>PAINTING TWO COATS OVER NEW             (as per CER-112/2007-08)</t>
  </si>
  <si>
    <t>Plastic Emulsion PAINT  (LMR item 113) p-50 132( First qty</t>
  </si>
  <si>
    <t>Primer     (LMR item 112) p44</t>
  </si>
  <si>
    <t xml:space="preserve">over ins ,recep , si </t>
  </si>
  <si>
    <t>over  rest room , arms ,si crime , interrogation</t>
  </si>
  <si>
    <t>over  ins crime,circle wri, lock up -m</t>
  </si>
  <si>
    <t>over  property, lock up -w, writer</t>
  </si>
  <si>
    <t>above hall</t>
  </si>
  <si>
    <t>skirting tiles</t>
  </si>
  <si>
    <t>rear side wc &amp; bath</t>
  </si>
  <si>
    <t>above  verandah ( portico)</t>
  </si>
  <si>
    <t>Total -I</t>
  </si>
  <si>
    <t>CGST @  9 %</t>
  </si>
  <si>
    <t>SGST @  9 %</t>
  </si>
  <si>
    <t>Labour welfare fund @ 1 %</t>
  </si>
  <si>
    <t>Supervision charges @ 7.5 %</t>
  </si>
  <si>
    <t>Plastic Emulsion PAINT one coat for old wall</t>
  </si>
  <si>
    <t>no</t>
  </si>
  <si>
    <t>WITH C.M(1:3)20mm THICK</t>
  </si>
  <si>
    <t xml:space="preserve"> (NO SAND)USING GRANITECHIPS</t>
  </si>
  <si>
    <t>OF 10mm&amp;BELOW (ELLISPATTERN)</t>
  </si>
  <si>
    <t xml:space="preserve">STONE JELLY 3mm to 10mm </t>
  </si>
  <si>
    <t>L.S.Provision  septic tank  cleaning</t>
  </si>
  <si>
    <t>Devanallur pothai</t>
  </si>
  <si>
    <t>MASON-I Brick / Stone work p10 /37</t>
  </si>
  <si>
    <t>MASON-II Brick / Stone work p11/37 a</t>
  </si>
  <si>
    <t>MAZDOOR-I p11/74</t>
  </si>
  <si>
    <t>MAZDOOR-II p11/39B</t>
  </si>
  <si>
    <t>PAINTER-I p10/44</t>
  </si>
  <si>
    <t>PAINTER-II p14/44A</t>
  </si>
  <si>
    <t>PLUMBER-I p10/47</t>
  </si>
  <si>
    <t>Kottaikarunkulam</t>
  </si>
  <si>
    <t>PLUMBER-II p14/47A</t>
  </si>
  <si>
    <t>FITTER-I  p10/19</t>
  </si>
  <si>
    <t>Subramaniyapuram</t>
  </si>
  <si>
    <t>FITTER-II p11/19A</t>
  </si>
  <si>
    <t>CARPENTER-I p10/11</t>
  </si>
  <si>
    <t>CARPENTER-II p12/12</t>
  </si>
  <si>
    <t>STONE CUTTER-I p10/56</t>
  </si>
  <si>
    <t>STONE CUTTER-II p11/56A</t>
  </si>
  <si>
    <t>FLOOR POLISHER p9/21</t>
  </si>
  <si>
    <t>Mortar mix charges manual  sl.125(Ann3 p-29)</t>
  </si>
  <si>
    <t>Vibrat-charges(R.C.C) sl.71/2 p25</t>
  </si>
  <si>
    <t>Vibrat-charges(P.C.C) sl.70 /1 P 25</t>
  </si>
  <si>
    <t>Sand filling charges sl.46 p-23</t>
  </si>
  <si>
    <t>Earth filling charges sl.47 p-23</t>
  </si>
  <si>
    <t>E.W.  40/62 p-22</t>
  </si>
  <si>
    <t>L.C.T.W.Door- 104/2 p-27</t>
  </si>
  <si>
    <t>L.C.marine doors-105/3 p-27</t>
  </si>
  <si>
    <t>TW glazed window 109/8 p-27</t>
  </si>
  <si>
    <t>Wrought&amp;putup 103/1 p-27</t>
  </si>
  <si>
    <t>Ventilator 107/6 p-27</t>
  </si>
  <si>
    <t>Meter- Cupboard Weldmesh 118/23 p-28</t>
  </si>
  <si>
    <t>E.W (SDR) 41/67 p-23</t>
  </si>
  <si>
    <t>FITTER-II (Pipe &amp; Bar Bend) 57/20a p-11</t>
  </si>
  <si>
    <t>FITTER-I (Pipe &amp; Bar Bend) 16/20 p-9</t>
  </si>
  <si>
    <t>E.W  loose soil p-22 SS20B/38/50</t>
  </si>
  <si>
    <t>LIFT CHARGES FOR B.W IN G.F  * it-62 p-25</t>
  </si>
  <si>
    <t>6mmto 10mm HBG metal p-16 it-53+54/2</t>
  </si>
  <si>
    <t>LIFT CHARGES FOR CONCRETE IN G.F  *it-60 p-24</t>
  </si>
  <si>
    <t>Scrapping door, wood p26 /80</t>
  </si>
  <si>
    <t>Painting with one Coat emulsion paint for old walls</t>
  </si>
  <si>
    <t xml:space="preserve">provision for unforeseen &amp; contigencies </t>
  </si>
</sst>
</file>

<file path=xl/styles.xml><?xml version="1.0" encoding="utf-8"?>
<styleSheet xmlns="http://schemas.openxmlformats.org/spreadsheetml/2006/main">
  <numFmts count="7">
    <numFmt numFmtId="164" formatCode="0.0_)"/>
    <numFmt numFmtId="165" formatCode="0.00_)"/>
    <numFmt numFmtId="166" formatCode="0.000_)"/>
    <numFmt numFmtId="167" formatCode="0_)"/>
    <numFmt numFmtId="168" formatCode="0.000"/>
    <numFmt numFmtId="169" formatCode="0.00000_)"/>
    <numFmt numFmtId="170" formatCode="0.0000_)"/>
  </numFmts>
  <fonts count="13">
    <font>
      <sz val="11"/>
      <color theme="1"/>
      <name val="Calibri"/>
      <family val="2"/>
      <scheme val="minor"/>
    </font>
    <font>
      <b/>
      <sz val="11"/>
      <color theme="1"/>
      <name val="Calibri"/>
      <family val="2"/>
      <scheme val="minor"/>
    </font>
    <font>
      <b/>
      <sz val="14"/>
      <color theme="1"/>
      <name val="Calibri"/>
      <family val="2"/>
      <scheme val="minor"/>
    </font>
    <font>
      <sz val="10"/>
      <name val="Arial"/>
      <family val="2"/>
    </font>
    <font>
      <b/>
      <sz val="13"/>
      <color theme="1"/>
      <name val="Calibri"/>
      <family val="2"/>
      <scheme val="minor"/>
    </font>
    <font>
      <b/>
      <sz val="12"/>
      <color theme="1"/>
      <name val="Calibri"/>
      <family val="2"/>
      <scheme val="minor"/>
    </font>
    <font>
      <sz val="12"/>
      <color theme="1"/>
      <name val="Calibri"/>
      <family val="2"/>
      <scheme val="minor"/>
    </font>
    <font>
      <b/>
      <sz val="12"/>
      <name val="Calibri"/>
      <family val="2"/>
      <scheme val="minor"/>
    </font>
    <font>
      <b/>
      <sz val="12"/>
      <name val="Helv"/>
    </font>
    <font>
      <u/>
      <sz val="12"/>
      <name val="Helv"/>
    </font>
    <font>
      <sz val="13"/>
      <color theme="1"/>
      <name val="Calibri"/>
      <family val="2"/>
      <scheme val="minor"/>
    </font>
    <font>
      <b/>
      <sz val="12"/>
      <color theme="1"/>
      <name val="Times New Roman"/>
      <family val="1"/>
    </font>
    <font>
      <sz val="8"/>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3" fillId="0" borderId="0"/>
    <xf numFmtId="0" fontId="3" fillId="0" borderId="0"/>
  </cellStyleXfs>
  <cellXfs count="81">
    <xf numFmtId="0" fontId="0" fillId="0" borderId="0" xfId="0"/>
    <xf numFmtId="0" fontId="0" fillId="0" borderId="1" xfId="0" applyBorder="1"/>
    <xf numFmtId="0" fontId="0" fillId="0" borderId="1" xfId="0" applyBorder="1" applyAlignment="1">
      <alignment wrapText="1"/>
    </xf>
    <xf numFmtId="2" fontId="0" fillId="0" borderId="1" xfId="0" applyNumberFormat="1" applyBorder="1"/>
    <xf numFmtId="0" fontId="1" fillId="0" borderId="1" xfId="0" applyFont="1" applyBorder="1"/>
    <xf numFmtId="165" fontId="0" fillId="0" borderId="1" xfId="0" applyNumberFormat="1" applyBorder="1"/>
    <xf numFmtId="164" fontId="0" fillId="0" borderId="1" xfId="0" applyNumberFormat="1" applyBorder="1"/>
    <xf numFmtId="166" fontId="0" fillId="0" borderId="1" xfId="0" applyNumberFormat="1" applyBorder="1"/>
    <xf numFmtId="167" fontId="0" fillId="0" borderId="1" xfId="0" applyNumberFormat="1" applyBorder="1"/>
    <xf numFmtId="0" fontId="1" fillId="0" borderId="0" xfId="0" applyFont="1"/>
    <xf numFmtId="0" fontId="2" fillId="0" borderId="1" xfId="0" applyFont="1" applyBorder="1"/>
    <xf numFmtId="0" fontId="2" fillId="0" borderId="1" xfId="0" applyFont="1" applyBorder="1" applyAlignment="1"/>
    <xf numFmtId="0" fontId="4" fillId="0" borderId="1" xfId="0" applyFont="1" applyBorder="1"/>
    <xf numFmtId="0" fontId="4" fillId="0" borderId="1" xfId="0" applyFont="1" applyBorder="1" applyAlignment="1">
      <alignment wrapText="1"/>
    </xf>
    <xf numFmtId="2" fontId="4" fillId="0" borderId="1" xfId="0" applyNumberFormat="1" applyFont="1" applyBorder="1"/>
    <xf numFmtId="0" fontId="4" fillId="0" borderId="1" xfId="0" applyFont="1" applyFill="1" applyBorder="1" applyAlignment="1">
      <alignment wrapText="1"/>
    </xf>
    <xf numFmtId="168" fontId="0" fillId="0" borderId="1" xfId="0" applyNumberFormat="1" applyBorder="1"/>
    <xf numFmtId="2" fontId="1" fillId="0" borderId="1" xfId="0" applyNumberFormat="1" applyFont="1" applyBorder="1"/>
    <xf numFmtId="12" fontId="0" fillId="0" borderId="1" xfId="0" applyNumberFormat="1" applyBorder="1"/>
    <xf numFmtId="0" fontId="1" fillId="0" borderId="1" xfId="0" applyFont="1" applyBorder="1" applyAlignment="1">
      <alignment wrapText="1"/>
    </xf>
    <xf numFmtId="0" fontId="1" fillId="0" borderId="1" xfId="0" applyFont="1" applyBorder="1" applyAlignment="1">
      <alignment vertical="center" wrapText="1"/>
    </xf>
    <xf numFmtId="2" fontId="0" fillId="0" borderId="1" xfId="0" applyNumberFormat="1" applyFont="1" applyBorder="1"/>
    <xf numFmtId="0" fontId="0" fillId="0" borderId="1" xfId="0" applyFont="1" applyBorder="1"/>
    <xf numFmtId="0" fontId="5" fillId="0" borderId="1" xfId="0" applyFont="1" applyBorder="1" applyAlignment="1">
      <alignment wrapText="1"/>
    </xf>
    <xf numFmtId="0" fontId="5" fillId="0" borderId="1" xfId="0" applyFont="1" applyBorder="1"/>
    <xf numFmtId="0" fontId="5" fillId="0" borderId="1" xfId="0" applyFont="1" applyBorder="1" applyAlignment="1"/>
    <xf numFmtId="0" fontId="6" fillId="0" borderId="0" xfId="0" applyFont="1"/>
    <xf numFmtId="2" fontId="5" fillId="0" borderId="1" xfId="0" applyNumberFormat="1" applyFont="1" applyBorder="1"/>
    <xf numFmtId="2" fontId="5" fillId="0" borderId="1" xfId="0" applyNumberFormat="1" applyFont="1" applyBorder="1" applyAlignment="1">
      <alignment wrapText="1"/>
    </xf>
    <xf numFmtId="2" fontId="7" fillId="2" borderId="1" xfId="1" applyNumberFormat="1" applyFont="1" applyFill="1" applyBorder="1" applyAlignment="1">
      <alignment vertical="top" wrapText="1"/>
    </xf>
    <xf numFmtId="165" fontId="7" fillId="0" borderId="1" xfId="0" applyNumberFormat="1" applyFont="1" applyBorder="1" applyAlignment="1">
      <alignment vertical="top" wrapText="1"/>
    </xf>
    <xf numFmtId="165" fontId="5" fillId="0" borderId="1" xfId="0" applyNumberFormat="1" applyFont="1" applyBorder="1" applyAlignment="1" applyProtection="1">
      <alignment horizontal="left" wrapText="1"/>
    </xf>
    <xf numFmtId="165" fontId="5" fillId="0" borderId="1" xfId="0" applyNumberFormat="1" applyFont="1" applyBorder="1" applyAlignment="1">
      <alignment wrapText="1"/>
    </xf>
    <xf numFmtId="2" fontId="7" fillId="2" borderId="1" xfId="2" applyNumberFormat="1" applyFont="1" applyFill="1" applyBorder="1" applyAlignment="1">
      <alignment vertical="top" wrapText="1"/>
    </xf>
    <xf numFmtId="168" fontId="5" fillId="0" borderId="1" xfId="0" applyNumberFormat="1" applyFont="1" applyBorder="1"/>
    <xf numFmtId="165" fontId="0" fillId="0" borderId="0" xfId="0" applyNumberFormat="1"/>
    <xf numFmtId="0" fontId="0" fillId="0" borderId="1" xfId="0" applyFont="1" applyBorder="1" applyAlignment="1">
      <alignment wrapText="1"/>
    </xf>
    <xf numFmtId="0" fontId="0" fillId="3" borderId="0" xfId="0" applyFill="1"/>
    <xf numFmtId="0" fontId="2" fillId="0" borderId="1" xfId="0" applyFont="1" applyBorder="1" applyAlignment="1">
      <alignment horizontal="center"/>
    </xf>
    <xf numFmtId="0" fontId="10" fillId="0" borderId="1" xfId="0" applyFont="1" applyBorder="1" applyAlignment="1">
      <alignment wrapText="1"/>
    </xf>
    <xf numFmtId="0" fontId="1" fillId="0" borderId="1" xfId="0" applyFont="1" applyBorder="1" applyAlignment="1">
      <alignment horizontal="right"/>
    </xf>
    <xf numFmtId="2" fontId="6" fillId="0" borderId="1" xfId="0" applyNumberFormat="1" applyFont="1" applyBorder="1"/>
    <xf numFmtId="2" fontId="0" fillId="0" borderId="1" xfId="0" applyNumberFormat="1" applyFont="1" applyBorder="1" applyAlignment="1"/>
    <xf numFmtId="0" fontId="6" fillId="0" borderId="1" xfId="0" applyFont="1" applyBorder="1" applyAlignment="1">
      <alignment horizontal="center"/>
    </xf>
    <xf numFmtId="0" fontId="0" fillId="0" borderId="1" xfId="0" applyFont="1" applyBorder="1" applyAlignment="1">
      <alignment horizontal="center"/>
    </xf>
    <xf numFmtId="0" fontId="2" fillId="0" borderId="6" xfId="0" applyFont="1" applyBorder="1" applyAlignment="1">
      <alignment horizontal="center"/>
    </xf>
    <xf numFmtId="0" fontId="5" fillId="0" borderId="1" xfId="0" applyFont="1" applyFill="1" applyBorder="1" applyAlignment="1">
      <alignment wrapText="1"/>
    </xf>
    <xf numFmtId="165" fontId="0" fillId="0" borderId="1" xfId="0" applyNumberFormat="1" applyBorder="1" applyAlignment="1">
      <alignment horizontal="left" vertical="top"/>
    </xf>
    <xf numFmtId="165" fontId="8"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65" fontId="0" fillId="0" borderId="1" xfId="0" applyNumberFormat="1" applyBorder="1" applyAlignment="1">
      <alignment horizontal="right" vertical="top"/>
    </xf>
    <xf numFmtId="165" fontId="9" fillId="0" borderId="1" xfId="0" applyNumberFormat="1" applyFont="1" applyBorder="1" applyAlignment="1">
      <alignment horizontal="left" vertical="top"/>
    </xf>
    <xf numFmtId="165" fontId="8" fillId="0" borderId="1" xfId="0" applyNumberFormat="1" applyFont="1" applyBorder="1" applyAlignment="1">
      <alignment horizontal="right" vertical="top"/>
    </xf>
    <xf numFmtId="165" fontId="0" fillId="0" borderId="1" xfId="0" applyNumberFormat="1" applyBorder="1" applyAlignment="1">
      <alignment wrapText="1"/>
    </xf>
    <xf numFmtId="165" fontId="0" fillId="2" borderId="1" xfId="0" applyNumberFormat="1" applyFill="1" applyBorder="1" applyAlignment="1">
      <alignment horizontal="left" vertical="top"/>
    </xf>
    <xf numFmtId="0" fontId="0" fillId="0" borderId="0" xfId="0" applyAlignment="1"/>
    <xf numFmtId="2" fontId="0" fillId="0" borderId="1" xfId="0" applyNumberFormat="1" applyBorder="1" applyAlignment="1">
      <alignment horizontal="right"/>
    </xf>
    <xf numFmtId="1" fontId="0" fillId="0" borderId="1" xfId="0" applyNumberFormat="1" applyBorder="1"/>
    <xf numFmtId="169" fontId="0" fillId="0" borderId="1" xfId="0" applyNumberFormat="1" applyBorder="1"/>
    <xf numFmtId="165" fontId="0" fillId="0" borderId="1" xfId="0" applyNumberFormat="1" applyFill="1" applyBorder="1"/>
    <xf numFmtId="0" fontId="0" fillId="0" borderId="0" xfId="0" applyFill="1"/>
    <xf numFmtId="170" fontId="0" fillId="0" borderId="1" xfId="0" applyNumberFormat="1" applyBorder="1"/>
    <xf numFmtId="0" fontId="0" fillId="0" borderId="1" xfId="0" applyBorder="1" applyAlignment="1">
      <alignment horizontal="center"/>
    </xf>
    <xf numFmtId="2" fontId="3" fillId="2" borderId="1" xfId="1" applyNumberFormat="1" applyFont="1" applyFill="1" applyBorder="1" applyAlignment="1">
      <alignment vertical="top" wrapText="1"/>
    </xf>
    <xf numFmtId="2" fontId="0" fillId="0" borderId="1" xfId="0" applyNumberFormat="1" applyBorder="1" applyAlignment="1">
      <alignment wrapText="1"/>
    </xf>
    <xf numFmtId="0" fontId="0" fillId="0" borderId="1" xfId="0" applyBorder="1" applyAlignment="1">
      <alignment horizontal="left" wrapText="1"/>
    </xf>
    <xf numFmtId="0" fontId="0" fillId="0" borderId="0" xfId="0" applyBorder="1"/>
    <xf numFmtId="0" fontId="12" fillId="0" borderId="1" xfId="0" applyFont="1" applyBorder="1"/>
    <xf numFmtId="0" fontId="12" fillId="0" borderId="1" xfId="0" applyFont="1" applyBorder="1" applyAlignment="1">
      <alignment wrapText="1"/>
    </xf>
    <xf numFmtId="2" fontId="12" fillId="0" borderId="1" xfId="0" applyNumberFormat="1" applyFont="1" applyBorder="1"/>
    <xf numFmtId="0" fontId="2" fillId="0" borderId="1" xfId="0" applyFont="1" applyBorder="1" applyAlignment="1">
      <alignment horizontal="center"/>
    </xf>
    <xf numFmtId="0" fontId="1" fillId="0" borderId="1" xfId="0" applyFont="1" applyBorder="1" applyAlignment="1">
      <alignment horizontal="center"/>
    </xf>
    <xf numFmtId="0" fontId="2" fillId="0" borderId="1" xfId="0" applyFont="1" applyBorder="1" applyAlignment="1">
      <alignment horizontal="center" wrapText="1"/>
    </xf>
    <xf numFmtId="165" fontId="0" fillId="0" borderId="2" xfId="0" applyNumberFormat="1" applyBorder="1" applyAlignment="1">
      <alignment horizontal="center" wrapText="1"/>
    </xf>
    <xf numFmtId="165" fontId="0" fillId="0" borderId="3" xfId="0" applyNumberFormat="1" applyBorder="1" applyAlignment="1">
      <alignment horizontal="center" wrapText="1"/>
    </xf>
    <xf numFmtId="165" fontId="0" fillId="0" borderId="4" xfId="0" applyNumberFormat="1" applyBorder="1" applyAlignment="1">
      <alignment horizontal="center" wrapText="1"/>
    </xf>
    <xf numFmtId="0" fontId="0" fillId="0" borderId="5" xfId="0" applyBorder="1" applyAlignment="1">
      <alignment horizontal="center"/>
    </xf>
    <xf numFmtId="0" fontId="0" fillId="0" borderId="1" xfId="0" applyBorder="1" applyAlignment="1">
      <alignment horizontal="center"/>
    </xf>
    <xf numFmtId="0" fontId="11" fillId="0" borderId="1" xfId="0" applyFont="1" applyBorder="1" applyAlignment="1">
      <alignment horizontal="center" wrapText="1"/>
    </xf>
    <xf numFmtId="0" fontId="0" fillId="0" borderId="1" xfId="0" applyBorder="1" applyAlignment="1">
      <alignment horizontal="center" wrapText="1"/>
    </xf>
    <xf numFmtId="2" fontId="0" fillId="3" borderId="1" xfId="0" applyNumberFormat="1" applyFill="1" applyBorder="1"/>
  </cellXfs>
  <cellStyles count="3">
    <cellStyle name="Normal" xfId="0" builtinId="0"/>
    <cellStyle name="Normal_Phase XI QS" xfId="1"/>
    <cellStyle name="Normal_Phase XI QS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N732"/>
  <sheetViews>
    <sheetView view="pageBreakPreview" topLeftCell="A225" zoomScaleSheetLayoutView="100" workbookViewId="0">
      <selection activeCell="N234" sqref="N234"/>
    </sheetView>
  </sheetViews>
  <sheetFormatPr defaultRowHeight="15"/>
  <cols>
    <col min="1" max="1" width="8" customWidth="1"/>
    <col min="2" max="2" width="36.85546875" customWidth="1"/>
    <col min="3" max="3" width="4.85546875" customWidth="1"/>
    <col min="4" max="4" width="5.5703125" customWidth="1"/>
    <col min="8" max="8" width="10.5703125" customWidth="1"/>
    <col min="9" max="9" width="6.7109375" customWidth="1"/>
  </cols>
  <sheetData>
    <row r="1" spans="1:9" ht="15" customHeight="1">
      <c r="A1" s="1"/>
      <c r="B1" s="1"/>
      <c r="C1" s="1"/>
      <c r="D1" s="1"/>
      <c r="E1" s="1"/>
      <c r="F1" s="1"/>
      <c r="G1" s="1"/>
      <c r="H1" s="1"/>
      <c r="I1" s="1"/>
    </row>
    <row r="2" spans="1:9" ht="51.75" customHeight="1">
      <c r="A2" s="72" t="s">
        <v>999</v>
      </c>
      <c r="B2" s="72"/>
      <c r="C2" s="72"/>
      <c r="D2" s="72"/>
      <c r="E2" s="72"/>
      <c r="F2" s="72"/>
      <c r="G2" s="72"/>
      <c r="H2" s="72"/>
      <c r="I2" s="1"/>
    </row>
    <row r="3" spans="1:9">
      <c r="A3" s="71" t="s">
        <v>7</v>
      </c>
      <c r="B3" s="71"/>
      <c r="C3" s="71"/>
      <c r="D3" s="71"/>
      <c r="E3" s="71"/>
      <c r="F3" s="71"/>
      <c r="G3" s="71"/>
      <c r="H3" s="71"/>
      <c r="I3" s="1"/>
    </row>
    <row r="4" spans="1:9" ht="22.5" customHeight="1">
      <c r="A4" s="10" t="s">
        <v>0</v>
      </c>
      <c r="B4" s="10" t="s">
        <v>1</v>
      </c>
      <c r="C4" s="70" t="s">
        <v>2</v>
      </c>
      <c r="D4" s="70"/>
      <c r="E4" s="10" t="s">
        <v>3</v>
      </c>
      <c r="F4" s="10" t="s">
        <v>4</v>
      </c>
      <c r="G4" s="10" t="s">
        <v>5</v>
      </c>
      <c r="H4" s="10" t="s">
        <v>6</v>
      </c>
      <c r="I4" s="1"/>
    </row>
    <row r="5" spans="1:9">
      <c r="A5" s="1"/>
      <c r="B5" s="2"/>
      <c r="C5" s="1"/>
      <c r="D5" s="1"/>
      <c r="E5" s="3"/>
      <c r="F5" s="3"/>
      <c r="G5" s="3"/>
      <c r="H5" s="3"/>
      <c r="I5" s="1"/>
    </row>
    <row r="6" spans="1:9" ht="51.75">
      <c r="A6" s="1">
        <v>1</v>
      </c>
      <c r="B6" s="39" t="s">
        <v>270</v>
      </c>
      <c r="C6" s="1"/>
      <c r="D6" s="1"/>
      <c r="E6" s="3"/>
      <c r="F6" s="3"/>
      <c r="G6" s="3"/>
      <c r="H6" s="3"/>
      <c r="I6" s="1"/>
    </row>
    <row r="7" spans="1:9" ht="36.75" customHeight="1">
      <c r="A7" s="1"/>
      <c r="B7" s="36" t="s">
        <v>798</v>
      </c>
      <c r="C7" s="1"/>
      <c r="D7" s="1"/>
      <c r="E7" s="3"/>
      <c r="F7" s="3"/>
      <c r="G7" s="3"/>
      <c r="H7" s="3"/>
      <c r="I7" s="1"/>
    </row>
    <row r="8" spans="1:9">
      <c r="A8" s="1"/>
      <c r="B8" s="19" t="s">
        <v>637</v>
      </c>
      <c r="C8" s="1"/>
      <c r="D8" s="1"/>
      <c r="E8" s="3"/>
      <c r="F8" s="3"/>
      <c r="G8" s="3"/>
      <c r="H8" s="3"/>
      <c r="I8" s="1"/>
    </row>
    <row r="9" spans="1:9">
      <c r="A9" s="1"/>
      <c r="B9" s="19" t="s">
        <v>638</v>
      </c>
      <c r="C9" s="1">
        <v>1</v>
      </c>
      <c r="D9" s="1">
        <v>1</v>
      </c>
      <c r="E9" s="3">
        <v>35.4</v>
      </c>
      <c r="F9" s="3"/>
      <c r="G9" s="3">
        <v>3.93</v>
      </c>
      <c r="H9" s="3">
        <f t="shared" ref="H9:H44" si="0">PRODUCT(C9:G9)</f>
        <v>139.12200000000001</v>
      </c>
      <c r="I9" s="1"/>
    </row>
    <row r="10" spans="1:9">
      <c r="A10" s="1"/>
      <c r="B10" s="2" t="s">
        <v>639</v>
      </c>
      <c r="C10" s="1">
        <v>-1</v>
      </c>
      <c r="D10" s="1">
        <v>10</v>
      </c>
      <c r="E10" s="3">
        <v>1</v>
      </c>
      <c r="F10" s="3"/>
      <c r="G10" s="3">
        <v>2.1</v>
      </c>
      <c r="H10" s="3">
        <f t="shared" si="0"/>
        <v>-21</v>
      </c>
      <c r="I10" s="1"/>
    </row>
    <row r="11" spans="1:9">
      <c r="A11" s="1"/>
      <c r="B11" s="2" t="s">
        <v>640</v>
      </c>
      <c r="C11" s="1">
        <v>-1</v>
      </c>
      <c r="D11" s="1">
        <v>2</v>
      </c>
      <c r="E11" s="3">
        <v>0.9</v>
      </c>
      <c r="F11" s="3"/>
      <c r="G11" s="3">
        <v>2.1</v>
      </c>
      <c r="H11" s="3">
        <f t="shared" si="0"/>
        <v>-3.7800000000000002</v>
      </c>
      <c r="I11" s="1"/>
    </row>
    <row r="12" spans="1:9">
      <c r="A12" s="1"/>
      <c r="B12" s="2" t="s">
        <v>641</v>
      </c>
      <c r="C12" s="1">
        <v>-1</v>
      </c>
      <c r="D12" s="1">
        <v>2</v>
      </c>
      <c r="E12" s="3">
        <v>1</v>
      </c>
      <c r="F12" s="3"/>
      <c r="G12" s="3">
        <v>2.1</v>
      </c>
      <c r="H12" s="3">
        <f t="shared" si="0"/>
        <v>-4.2</v>
      </c>
      <c r="I12" s="1"/>
    </row>
    <row r="13" spans="1:9">
      <c r="A13" s="1"/>
      <c r="B13" s="2" t="s">
        <v>619</v>
      </c>
      <c r="C13" s="1">
        <v>-1</v>
      </c>
      <c r="D13" s="1">
        <v>15</v>
      </c>
      <c r="E13" s="3">
        <v>0.6</v>
      </c>
      <c r="F13" s="3"/>
      <c r="G13" s="3">
        <v>0.6</v>
      </c>
      <c r="H13" s="3">
        <f t="shared" si="0"/>
        <v>-5.3999999999999995</v>
      </c>
      <c r="I13" s="1"/>
    </row>
    <row r="14" spans="1:9">
      <c r="A14" s="1"/>
      <c r="B14" s="19" t="s">
        <v>642</v>
      </c>
      <c r="C14" s="1">
        <v>1</v>
      </c>
      <c r="D14" s="1">
        <v>1</v>
      </c>
      <c r="E14" s="3">
        <v>21</v>
      </c>
      <c r="F14" s="3"/>
      <c r="G14" s="3">
        <v>3.18</v>
      </c>
      <c r="H14" s="3">
        <f t="shared" si="0"/>
        <v>66.78</v>
      </c>
      <c r="I14" s="1"/>
    </row>
    <row r="15" spans="1:9">
      <c r="A15" s="1"/>
      <c r="B15" s="2" t="s">
        <v>639</v>
      </c>
      <c r="C15" s="1">
        <v>-1</v>
      </c>
      <c r="D15" s="1">
        <v>2</v>
      </c>
      <c r="E15" s="3">
        <v>1</v>
      </c>
      <c r="F15" s="3"/>
      <c r="G15" s="3">
        <v>2.1</v>
      </c>
      <c r="H15" s="3">
        <f t="shared" si="0"/>
        <v>-4.2</v>
      </c>
      <c r="I15" s="1"/>
    </row>
    <row r="16" spans="1:9">
      <c r="A16" s="1"/>
      <c r="B16" s="2" t="s">
        <v>643</v>
      </c>
      <c r="C16" s="1">
        <v>-1</v>
      </c>
      <c r="D16" s="1">
        <v>1</v>
      </c>
      <c r="E16" s="3">
        <v>0.75</v>
      </c>
      <c r="F16" s="3"/>
      <c r="G16" s="3">
        <v>2.1</v>
      </c>
      <c r="H16" s="3">
        <f t="shared" si="0"/>
        <v>-1.5750000000000002</v>
      </c>
      <c r="I16" s="1"/>
    </row>
    <row r="17" spans="1:9">
      <c r="A17" s="1"/>
      <c r="B17" s="2" t="s">
        <v>641</v>
      </c>
      <c r="C17" s="1">
        <v>-1</v>
      </c>
      <c r="D17" s="1">
        <v>2</v>
      </c>
      <c r="E17" s="3">
        <v>1</v>
      </c>
      <c r="F17" s="3"/>
      <c r="G17" s="3">
        <v>2.1</v>
      </c>
      <c r="H17" s="3">
        <f t="shared" si="0"/>
        <v>-4.2</v>
      </c>
      <c r="I17" s="1"/>
    </row>
    <row r="18" spans="1:9">
      <c r="A18" s="1"/>
      <c r="B18" s="2" t="s">
        <v>622</v>
      </c>
      <c r="C18" s="1">
        <v>-1</v>
      </c>
      <c r="D18" s="1">
        <v>1</v>
      </c>
      <c r="E18" s="3">
        <v>1.8</v>
      </c>
      <c r="F18" s="3"/>
      <c r="G18" s="3">
        <v>2.1</v>
      </c>
      <c r="H18" s="3">
        <f t="shared" si="0"/>
        <v>-3.7800000000000002</v>
      </c>
      <c r="I18" s="1"/>
    </row>
    <row r="19" spans="1:9">
      <c r="A19" s="1"/>
      <c r="B19" s="2" t="s">
        <v>646</v>
      </c>
      <c r="C19" s="1">
        <v>1</v>
      </c>
      <c r="D19" s="1">
        <v>2</v>
      </c>
      <c r="E19" s="3">
        <v>5.2</v>
      </c>
      <c r="F19" s="3">
        <v>0.23</v>
      </c>
      <c r="G19" s="3"/>
      <c r="H19" s="3">
        <f t="shared" si="0"/>
        <v>2.3920000000000003</v>
      </c>
      <c r="I19" s="1"/>
    </row>
    <row r="20" spans="1:9">
      <c r="A20" s="1"/>
      <c r="B20" s="19" t="s">
        <v>644</v>
      </c>
      <c r="C20" s="1">
        <v>1</v>
      </c>
      <c r="D20" s="1">
        <v>1</v>
      </c>
      <c r="E20" s="3">
        <v>13.2</v>
      </c>
      <c r="F20" s="3"/>
      <c r="G20" s="3">
        <v>3.18</v>
      </c>
      <c r="H20" s="3">
        <f t="shared" si="0"/>
        <v>41.975999999999999</v>
      </c>
      <c r="I20" s="1"/>
    </row>
    <row r="21" spans="1:9">
      <c r="A21" s="1"/>
      <c r="B21" s="2" t="s">
        <v>639</v>
      </c>
      <c r="C21" s="1">
        <v>-1</v>
      </c>
      <c r="D21" s="1">
        <v>1</v>
      </c>
      <c r="E21" s="3">
        <v>1</v>
      </c>
      <c r="F21" s="3"/>
      <c r="G21" s="3">
        <v>2.1</v>
      </c>
      <c r="H21" s="3">
        <f t="shared" si="0"/>
        <v>-2.1</v>
      </c>
      <c r="I21" s="1"/>
    </row>
    <row r="22" spans="1:9">
      <c r="A22" s="1"/>
      <c r="B22" s="2" t="s">
        <v>643</v>
      </c>
      <c r="C22" s="1">
        <v>-1</v>
      </c>
      <c r="D22" s="1">
        <v>1</v>
      </c>
      <c r="E22" s="3">
        <v>0.75</v>
      </c>
      <c r="F22" s="3"/>
      <c r="G22" s="3">
        <v>2.1</v>
      </c>
      <c r="H22" s="3">
        <f t="shared" si="0"/>
        <v>-1.5750000000000002</v>
      </c>
      <c r="I22" s="1"/>
    </row>
    <row r="23" spans="1:9">
      <c r="A23" s="1"/>
      <c r="B23" s="2" t="s">
        <v>616</v>
      </c>
      <c r="C23" s="1">
        <v>-1</v>
      </c>
      <c r="D23" s="1">
        <v>2</v>
      </c>
      <c r="E23" s="3">
        <v>1.5</v>
      </c>
      <c r="F23" s="3"/>
      <c r="G23" s="3">
        <v>1.3</v>
      </c>
      <c r="H23" s="3">
        <f t="shared" si="0"/>
        <v>-3.9000000000000004</v>
      </c>
      <c r="I23" s="1"/>
    </row>
    <row r="24" spans="1:9">
      <c r="A24" s="1"/>
      <c r="B24" s="2" t="s">
        <v>645</v>
      </c>
      <c r="C24" s="1">
        <v>1</v>
      </c>
      <c r="D24" s="1">
        <v>1</v>
      </c>
      <c r="E24" s="3">
        <v>5.2</v>
      </c>
      <c r="F24" s="3">
        <v>0.13</v>
      </c>
      <c r="G24" s="3"/>
      <c r="H24" s="3">
        <f t="shared" si="0"/>
        <v>0.67600000000000005</v>
      </c>
      <c r="I24" s="1"/>
    </row>
    <row r="25" spans="1:9">
      <c r="A25" s="1"/>
      <c r="B25" s="2" t="s">
        <v>647</v>
      </c>
      <c r="C25" s="1">
        <v>1</v>
      </c>
      <c r="D25" s="1">
        <v>2</v>
      </c>
      <c r="E25" s="3">
        <v>5.6</v>
      </c>
      <c r="F25" s="3">
        <v>0.18</v>
      </c>
      <c r="G25" s="3"/>
      <c r="H25" s="3">
        <f t="shared" si="0"/>
        <v>2.016</v>
      </c>
      <c r="I25" s="1"/>
    </row>
    <row r="26" spans="1:9">
      <c r="A26" s="1"/>
      <c r="B26" s="2" t="s">
        <v>758</v>
      </c>
      <c r="C26" s="1">
        <v>1</v>
      </c>
      <c r="D26" s="1">
        <v>2</v>
      </c>
      <c r="E26" s="3">
        <v>3.6</v>
      </c>
      <c r="F26" s="3">
        <v>0.6</v>
      </c>
      <c r="G26" s="3"/>
      <c r="H26" s="3">
        <f t="shared" si="0"/>
        <v>4.32</v>
      </c>
      <c r="I26" s="1"/>
    </row>
    <row r="27" spans="1:9">
      <c r="A27" s="1"/>
      <c r="B27" s="2" t="s">
        <v>759</v>
      </c>
      <c r="C27" s="1">
        <v>3</v>
      </c>
      <c r="D27" s="1">
        <v>2</v>
      </c>
      <c r="E27" s="3"/>
      <c r="F27" s="3">
        <v>0.6</v>
      </c>
      <c r="G27" s="3">
        <v>2.1</v>
      </c>
      <c r="H27" s="3">
        <f t="shared" si="0"/>
        <v>7.56</v>
      </c>
      <c r="I27" s="1"/>
    </row>
    <row r="28" spans="1:9">
      <c r="A28" s="1"/>
      <c r="B28" s="19" t="s">
        <v>648</v>
      </c>
      <c r="C28" s="1">
        <v>1</v>
      </c>
      <c r="D28" s="1">
        <v>1</v>
      </c>
      <c r="E28" s="3">
        <v>6.5</v>
      </c>
      <c r="F28" s="3"/>
      <c r="G28" s="3">
        <v>3.18</v>
      </c>
      <c r="H28" s="3">
        <f t="shared" si="0"/>
        <v>20.67</v>
      </c>
      <c r="I28" s="1"/>
    </row>
    <row r="29" spans="1:9">
      <c r="A29" s="1"/>
      <c r="B29" s="19" t="s">
        <v>649</v>
      </c>
      <c r="C29" s="1">
        <v>1</v>
      </c>
      <c r="D29" s="1">
        <v>1</v>
      </c>
      <c r="E29" s="3">
        <v>6.5</v>
      </c>
      <c r="F29" s="3"/>
      <c r="G29" s="3">
        <v>3.18</v>
      </c>
      <c r="H29" s="3">
        <f t="shared" si="0"/>
        <v>20.67</v>
      </c>
      <c r="I29" s="1"/>
    </row>
    <row r="30" spans="1:9">
      <c r="A30" s="1"/>
      <c r="B30" s="2" t="s">
        <v>643</v>
      </c>
      <c r="C30" s="1">
        <v>-1</v>
      </c>
      <c r="D30" s="1">
        <v>2</v>
      </c>
      <c r="E30" s="3">
        <v>0.75</v>
      </c>
      <c r="F30" s="3"/>
      <c r="G30" s="3">
        <v>2.1</v>
      </c>
      <c r="H30" s="3">
        <f t="shared" si="0"/>
        <v>-3.1500000000000004</v>
      </c>
      <c r="I30" s="1"/>
    </row>
    <row r="31" spans="1:9">
      <c r="A31" s="1"/>
      <c r="B31" s="36" t="s">
        <v>650</v>
      </c>
      <c r="C31" s="1">
        <v>1</v>
      </c>
      <c r="D31" s="1">
        <v>2</v>
      </c>
      <c r="E31" s="3">
        <v>4.95</v>
      </c>
      <c r="F31" s="3">
        <v>0.18</v>
      </c>
      <c r="G31" s="3"/>
      <c r="H31" s="3">
        <f t="shared" si="0"/>
        <v>1.782</v>
      </c>
      <c r="I31" s="1"/>
    </row>
    <row r="32" spans="1:9">
      <c r="A32" s="1"/>
      <c r="B32" s="36" t="s">
        <v>617</v>
      </c>
      <c r="C32" s="1">
        <v>-1</v>
      </c>
      <c r="D32" s="1">
        <v>1</v>
      </c>
      <c r="E32" s="3">
        <v>0.6</v>
      </c>
      <c r="F32" s="3"/>
      <c r="G32" s="3">
        <v>0.6</v>
      </c>
      <c r="H32" s="3">
        <f t="shared" si="0"/>
        <v>-0.36</v>
      </c>
      <c r="I32" s="1"/>
    </row>
    <row r="33" spans="1:9">
      <c r="A33" s="1"/>
      <c r="B33" s="36" t="s">
        <v>623</v>
      </c>
      <c r="C33" s="1">
        <v>1</v>
      </c>
      <c r="D33" s="1">
        <v>1</v>
      </c>
      <c r="E33" s="3">
        <f>0.6*4</f>
        <v>2.4</v>
      </c>
      <c r="F33" s="3">
        <v>0.18</v>
      </c>
      <c r="G33" s="3"/>
      <c r="H33" s="3">
        <f t="shared" si="0"/>
        <v>0.432</v>
      </c>
      <c r="I33" s="1"/>
    </row>
    <row r="34" spans="1:9">
      <c r="A34" s="1"/>
      <c r="B34" s="19" t="s">
        <v>651</v>
      </c>
      <c r="C34" s="1">
        <v>1</v>
      </c>
      <c r="D34" s="1">
        <v>1</v>
      </c>
      <c r="E34" s="3">
        <v>13.2</v>
      </c>
      <c r="F34" s="3"/>
      <c r="G34" s="3">
        <v>3.18</v>
      </c>
      <c r="H34" s="3">
        <f t="shared" si="0"/>
        <v>41.975999999999999</v>
      </c>
      <c r="I34" s="1"/>
    </row>
    <row r="35" spans="1:9">
      <c r="A35" s="1"/>
      <c r="B35" s="2" t="s">
        <v>639</v>
      </c>
      <c r="C35" s="1">
        <v>-1</v>
      </c>
      <c r="D35" s="1">
        <v>1</v>
      </c>
      <c r="E35" s="3">
        <v>1</v>
      </c>
      <c r="F35" s="3"/>
      <c r="G35" s="3">
        <v>2.1</v>
      </c>
      <c r="H35" s="3">
        <f t="shared" si="0"/>
        <v>-2.1</v>
      </c>
      <c r="I35" s="1"/>
    </row>
    <row r="36" spans="1:9">
      <c r="A36" s="1"/>
      <c r="B36" s="2" t="s">
        <v>643</v>
      </c>
      <c r="C36" s="1">
        <v>-1</v>
      </c>
      <c r="D36" s="1">
        <v>1</v>
      </c>
      <c r="E36" s="3">
        <v>0.75</v>
      </c>
      <c r="F36" s="3"/>
      <c r="G36" s="3">
        <v>2.1</v>
      </c>
      <c r="H36" s="3">
        <f t="shared" si="0"/>
        <v>-1.5750000000000002</v>
      </c>
      <c r="I36" s="1"/>
    </row>
    <row r="37" spans="1:9">
      <c r="A37" s="1"/>
      <c r="B37" s="2" t="s">
        <v>616</v>
      </c>
      <c r="C37" s="1">
        <v>-1</v>
      </c>
      <c r="D37" s="1">
        <v>2</v>
      </c>
      <c r="E37" s="3">
        <v>1.5</v>
      </c>
      <c r="F37" s="3"/>
      <c r="G37" s="3">
        <v>1.3</v>
      </c>
      <c r="H37" s="3">
        <f t="shared" si="0"/>
        <v>-3.9000000000000004</v>
      </c>
      <c r="I37" s="1"/>
    </row>
    <row r="38" spans="1:9">
      <c r="A38" s="1"/>
      <c r="B38" s="2" t="s">
        <v>645</v>
      </c>
      <c r="C38" s="1">
        <v>1</v>
      </c>
      <c r="D38" s="1">
        <v>1</v>
      </c>
      <c r="E38" s="3">
        <v>5.2</v>
      </c>
      <c r="F38" s="3">
        <v>0.13</v>
      </c>
      <c r="G38" s="3"/>
      <c r="H38" s="3">
        <f t="shared" si="0"/>
        <v>0.67600000000000005</v>
      </c>
      <c r="I38" s="1"/>
    </row>
    <row r="39" spans="1:9">
      <c r="A39" s="1"/>
      <c r="B39" s="2" t="s">
        <v>647</v>
      </c>
      <c r="C39" s="1">
        <v>1</v>
      </c>
      <c r="D39" s="1">
        <v>2</v>
      </c>
      <c r="E39" s="3">
        <v>5.6</v>
      </c>
      <c r="F39" s="3">
        <v>0.18</v>
      </c>
      <c r="G39" s="3"/>
      <c r="H39" s="3">
        <f t="shared" si="0"/>
        <v>2.016</v>
      </c>
      <c r="I39" s="1"/>
    </row>
    <row r="40" spans="1:9">
      <c r="A40" s="1"/>
      <c r="B40" s="2" t="s">
        <v>758</v>
      </c>
      <c r="C40" s="1">
        <v>1</v>
      </c>
      <c r="D40" s="1">
        <v>2</v>
      </c>
      <c r="E40" s="3">
        <v>3.6</v>
      </c>
      <c r="F40" s="3">
        <v>0.6</v>
      </c>
      <c r="G40" s="3"/>
      <c r="H40" s="3">
        <f t="shared" si="0"/>
        <v>4.32</v>
      </c>
      <c r="I40" s="1"/>
    </row>
    <row r="41" spans="1:9">
      <c r="A41" s="1"/>
      <c r="B41" s="2" t="s">
        <v>760</v>
      </c>
      <c r="C41" s="1">
        <v>3</v>
      </c>
      <c r="D41" s="1">
        <v>2</v>
      </c>
      <c r="E41" s="3"/>
      <c r="F41" s="3">
        <v>0.6</v>
      </c>
      <c r="G41" s="3">
        <v>2.1</v>
      </c>
      <c r="H41" s="3">
        <f t="shared" si="0"/>
        <v>7.56</v>
      </c>
      <c r="I41" s="1"/>
    </row>
    <row r="42" spans="1:9">
      <c r="A42" s="1"/>
      <c r="B42" s="19" t="s">
        <v>652</v>
      </c>
      <c r="C42" s="1">
        <v>1</v>
      </c>
      <c r="D42" s="1">
        <v>1</v>
      </c>
      <c r="E42" s="3">
        <v>6.5</v>
      </c>
      <c r="F42" s="3"/>
      <c r="G42" s="3">
        <v>3.18</v>
      </c>
      <c r="H42" s="3">
        <f t="shared" si="0"/>
        <v>20.67</v>
      </c>
      <c r="I42" s="1"/>
    </row>
    <row r="43" spans="1:9">
      <c r="A43" s="1"/>
      <c r="B43" s="2" t="s">
        <v>643</v>
      </c>
      <c r="C43" s="1">
        <v>-1</v>
      </c>
      <c r="D43" s="1">
        <v>1</v>
      </c>
      <c r="E43" s="3">
        <v>0.75</v>
      </c>
      <c r="F43" s="3"/>
      <c r="G43" s="3">
        <v>2.1</v>
      </c>
      <c r="H43" s="3">
        <f t="shared" si="0"/>
        <v>-1.5750000000000002</v>
      </c>
      <c r="I43" s="1"/>
    </row>
    <row r="44" spans="1:9">
      <c r="A44" s="1"/>
      <c r="B44" s="36" t="s">
        <v>650</v>
      </c>
      <c r="C44" s="1">
        <v>1</v>
      </c>
      <c r="D44" s="1">
        <v>1</v>
      </c>
      <c r="E44" s="3">
        <v>4.95</v>
      </c>
      <c r="F44" s="3">
        <v>0.18</v>
      </c>
      <c r="G44" s="3"/>
      <c r="H44" s="3">
        <f t="shared" si="0"/>
        <v>0.89100000000000001</v>
      </c>
      <c r="I44" s="1"/>
    </row>
    <row r="45" spans="1:9">
      <c r="A45" s="1"/>
      <c r="B45" s="36" t="s">
        <v>617</v>
      </c>
      <c r="C45" s="1">
        <v>-1</v>
      </c>
      <c r="D45" s="1">
        <v>1</v>
      </c>
      <c r="E45" s="3">
        <v>0.6</v>
      </c>
      <c r="F45" s="3"/>
      <c r="G45" s="3">
        <v>0.6</v>
      </c>
      <c r="H45" s="3">
        <f t="shared" ref="H45:H108" si="1">PRODUCT(C45:G45)</f>
        <v>-0.36</v>
      </c>
      <c r="I45" s="1"/>
    </row>
    <row r="46" spans="1:9">
      <c r="A46" s="1"/>
      <c r="B46" s="2" t="s">
        <v>653</v>
      </c>
      <c r="C46" s="1">
        <v>1</v>
      </c>
      <c r="D46" s="1">
        <v>1</v>
      </c>
      <c r="E46" s="3">
        <v>2.4</v>
      </c>
      <c r="F46" s="3">
        <v>0.18</v>
      </c>
      <c r="G46" s="3"/>
      <c r="H46" s="3">
        <f t="shared" si="1"/>
        <v>0.432</v>
      </c>
      <c r="I46" s="1"/>
    </row>
    <row r="47" spans="1:9">
      <c r="A47" s="1"/>
      <c r="B47" s="19" t="s">
        <v>654</v>
      </c>
      <c r="C47" s="1">
        <v>1</v>
      </c>
      <c r="D47" s="1">
        <v>1</v>
      </c>
      <c r="E47" s="3">
        <v>13.2</v>
      </c>
      <c r="F47" s="3"/>
      <c r="G47" s="3">
        <v>3.18</v>
      </c>
      <c r="H47" s="3">
        <f t="shared" si="1"/>
        <v>41.975999999999999</v>
      </c>
      <c r="I47" s="1"/>
    </row>
    <row r="48" spans="1:9">
      <c r="A48" s="1"/>
      <c r="B48" s="2" t="s">
        <v>639</v>
      </c>
      <c r="C48" s="1">
        <v>-1</v>
      </c>
      <c r="D48" s="1">
        <v>1</v>
      </c>
      <c r="E48" s="3">
        <v>1</v>
      </c>
      <c r="F48" s="3"/>
      <c r="G48" s="3">
        <v>2.1</v>
      </c>
      <c r="H48" s="3">
        <f t="shared" si="1"/>
        <v>-2.1</v>
      </c>
      <c r="I48" s="1"/>
    </row>
    <row r="49" spans="1:9">
      <c r="A49" s="1"/>
      <c r="B49" s="2" t="s">
        <v>616</v>
      </c>
      <c r="C49" s="1">
        <v>-1</v>
      </c>
      <c r="D49" s="1">
        <v>1</v>
      </c>
      <c r="E49" s="3">
        <v>1.5</v>
      </c>
      <c r="F49" s="3"/>
      <c r="G49" s="3">
        <v>1.3</v>
      </c>
      <c r="H49" s="3">
        <f t="shared" si="1"/>
        <v>-1.9500000000000002</v>
      </c>
      <c r="I49" s="1"/>
    </row>
    <row r="50" spans="1:9">
      <c r="A50" s="1"/>
      <c r="B50" s="2" t="s">
        <v>645</v>
      </c>
      <c r="C50" s="1">
        <v>1</v>
      </c>
      <c r="D50" s="1">
        <v>1</v>
      </c>
      <c r="E50" s="3">
        <v>5.2</v>
      </c>
      <c r="F50" s="3">
        <v>0.13</v>
      </c>
      <c r="G50" s="3"/>
      <c r="H50" s="3">
        <f t="shared" si="1"/>
        <v>0.67600000000000005</v>
      </c>
      <c r="I50" s="1"/>
    </row>
    <row r="51" spans="1:9">
      <c r="A51" s="1"/>
      <c r="B51" s="2" t="s">
        <v>647</v>
      </c>
      <c r="C51" s="1">
        <v>1</v>
      </c>
      <c r="D51" s="1">
        <v>1</v>
      </c>
      <c r="E51" s="3">
        <v>5.6</v>
      </c>
      <c r="F51" s="3">
        <v>0.18</v>
      </c>
      <c r="G51" s="3"/>
      <c r="H51" s="3">
        <f t="shared" si="1"/>
        <v>1.008</v>
      </c>
      <c r="I51" s="1"/>
    </row>
    <row r="52" spans="1:9">
      <c r="A52" s="1"/>
      <c r="B52" s="2" t="s">
        <v>758</v>
      </c>
      <c r="C52" s="1">
        <v>1</v>
      </c>
      <c r="D52" s="1">
        <v>2</v>
      </c>
      <c r="E52" s="3">
        <v>3.6</v>
      </c>
      <c r="F52" s="3">
        <v>0.6</v>
      </c>
      <c r="G52" s="3"/>
      <c r="H52" s="3">
        <f t="shared" si="1"/>
        <v>4.32</v>
      </c>
      <c r="I52" s="1"/>
    </row>
    <row r="53" spans="1:9">
      <c r="A53" s="1"/>
      <c r="B53" s="2" t="s">
        <v>760</v>
      </c>
      <c r="C53" s="1">
        <v>3</v>
      </c>
      <c r="D53" s="1">
        <v>2</v>
      </c>
      <c r="E53" s="3"/>
      <c r="F53" s="3">
        <v>0.6</v>
      </c>
      <c r="G53" s="3">
        <v>2.1</v>
      </c>
      <c r="H53" s="3">
        <f t="shared" si="1"/>
        <v>7.56</v>
      </c>
      <c r="I53" s="1"/>
    </row>
    <row r="54" spans="1:9">
      <c r="A54" s="1"/>
      <c r="B54" s="19" t="s">
        <v>655</v>
      </c>
      <c r="C54" s="1">
        <v>1</v>
      </c>
      <c r="D54" s="1">
        <v>1</v>
      </c>
      <c r="E54" s="3">
        <v>13.2</v>
      </c>
      <c r="F54" s="3"/>
      <c r="G54" s="3">
        <v>3.18</v>
      </c>
      <c r="H54" s="3">
        <f t="shared" si="1"/>
        <v>41.975999999999999</v>
      </c>
      <c r="I54" s="1"/>
    </row>
    <row r="55" spans="1:9">
      <c r="A55" s="1"/>
      <c r="B55" s="2" t="s">
        <v>639</v>
      </c>
      <c r="C55" s="1">
        <v>-1</v>
      </c>
      <c r="D55" s="1">
        <v>1</v>
      </c>
      <c r="E55" s="3">
        <v>1</v>
      </c>
      <c r="F55" s="3"/>
      <c r="G55" s="3">
        <v>2.1</v>
      </c>
      <c r="H55" s="3">
        <f t="shared" si="1"/>
        <v>-2.1</v>
      </c>
      <c r="I55" s="1"/>
    </row>
    <row r="56" spans="1:9">
      <c r="A56" s="1"/>
      <c r="B56" s="2" t="s">
        <v>616</v>
      </c>
      <c r="C56" s="1">
        <v>-1</v>
      </c>
      <c r="D56" s="1">
        <v>1</v>
      </c>
      <c r="E56" s="3">
        <v>1.5</v>
      </c>
      <c r="F56" s="3"/>
      <c r="G56" s="3">
        <v>1.3</v>
      </c>
      <c r="H56" s="3">
        <f t="shared" si="1"/>
        <v>-1.9500000000000002</v>
      </c>
      <c r="I56" s="1"/>
    </row>
    <row r="57" spans="1:9">
      <c r="A57" s="1"/>
      <c r="B57" s="2" t="s">
        <v>645</v>
      </c>
      <c r="C57" s="1">
        <v>1</v>
      </c>
      <c r="D57" s="1">
        <v>1</v>
      </c>
      <c r="E57" s="3">
        <v>5.2</v>
      </c>
      <c r="F57" s="3">
        <v>0.13</v>
      </c>
      <c r="G57" s="3"/>
      <c r="H57" s="3">
        <f t="shared" si="1"/>
        <v>0.67600000000000005</v>
      </c>
      <c r="I57" s="1"/>
    </row>
    <row r="58" spans="1:9">
      <c r="A58" s="1"/>
      <c r="B58" s="2" t="s">
        <v>647</v>
      </c>
      <c r="C58" s="1">
        <v>1</v>
      </c>
      <c r="D58" s="1">
        <v>1</v>
      </c>
      <c r="E58" s="3">
        <v>5.6</v>
      </c>
      <c r="F58" s="3">
        <v>0.18</v>
      </c>
      <c r="G58" s="3"/>
      <c r="H58" s="3">
        <f t="shared" si="1"/>
        <v>1.008</v>
      </c>
      <c r="I58" s="1"/>
    </row>
    <row r="59" spans="1:9">
      <c r="A59" s="1"/>
      <c r="B59" s="2" t="s">
        <v>656</v>
      </c>
      <c r="C59" s="1">
        <v>-1</v>
      </c>
      <c r="D59" s="1">
        <v>1</v>
      </c>
      <c r="E59" s="3">
        <v>0.75</v>
      </c>
      <c r="F59" s="3"/>
      <c r="G59" s="3">
        <v>2.1</v>
      </c>
      <c r="H59" s="3">
        <f t="shared" si="1"/>
        <v>-1.5750000000000002</v>
      </c>
      <c r="I59" s="1"/>
    </row>
    <row r="60" spans="1:9">
      <c r="A60" s="1"/>
      <c r="B60" s="2" t="s">
        <v>758</v>
      </c>
      <c r="C60" s="1">
        <v>1</v>
      </c>
      <c r="D60" s="1">
        <v>2</v>
      </c>
      <c r="E60" s="3">
        <v>3</v>
      </c>
      <c r="F60" s="3">
        <v>0.6</v>
      </c>
      <c r="G60" s="3"/>
      <c r="H60" s="3">
        <f t="shared" si="1"/>
        <v>3.5999999999999996</v>
      </c>
      <c r="I60" s="1"/>
    </row>
    <row r="61" spans="1:9">
      <c r="A61" s="1"/>
      <c r="B61" s="2" t="s">
        <v>760</v>
      </c>
      <c r="C61" s="1">
        <v>3</v>
      </c>
      <c r="D61" s="1">
        <v>2</v>
      </c>
      <c r="E61" s="3"/>
      <c r="F61" s="3">
        <v>0.6</v>
      </c>
      <c r="G61" s="3">
        <v>2.1</v>
      </c>
      <c r="H61" s="3">
        <f t="shared" si="1"/>
        <v>7.56</v>
      </c>
      <c r="I61" s="1"/>
    </row>
    <row r="62" spans="1:9">
      <c r="A62" s="1"/>
      <c r="B62" s="19" t="s">
        <v>657</v>
      </c>
      <c r="C62" s="1">
        <v>1</v>
      </c>
      <c r="D62" s="1">
        <v>1</v>
      </c>
      <c r="E62" s="3">
        <v>6.5</v>
      </c>
      <c r="F62" s="3"/>
      <c r="G62" s="3">
        <v>3.18</v>
      </c>
      <c r="H62" s="3">
        <f t="shared" si="1"/>
        <v>20.67</v>
      </c>
      <c r="I62" s="1"/>
    </row>
    <row r="63" spans="1:9">
      <c r="A63" s="1"/>
      <c r="B63" s="2" t="s">
        <v>656</v>
      </c>
      <c r="C63" s="1">
        <v>-1</v>
      </c>
      <c r="D63" s="1">
        <v>1</v>
      </c>
      <c r="E63" s="3">
        <v>0.75</v>
      </c>
      <c r="F63" s="3"/>
      <c r="G63" s="3">
        <v>2.1</v>
      </c>
      <c r="H63" s="3">
        <f t="shared" si="1"/>
        <v>-1.5750000000000002</v>
      </c>
      <c r="I63" s="1"/>
    </row>
    <row r="64" spans="1:9">
      <c r="A64" s="1"/>
      <c r="B64" s="19" t="s">
        <v>658</v>
      </c>
      <c r="C64" s="1">
        <v>1</v>
      </c>
      <c r="D64" s="1">
        <v>1</v>
      </c>
      <c r="E64" s="3">
        <v>13.4</v>
      </c>
      <c r="F64" s="3"/>
      <c r="G64" s="3">
        <v>3.18</v>
      </c>
      <c r="H64" s="3">
        <f t="shared" si="1"/>
        <v>42.612000000000002</v>
      </c>
      <c r="I64" s="1"/>
    </row>
    <row r="65" spans="1:9">
      <c r="A65" s="1"/>
      <c r="B65" s="2" t="s">
        <v>639</v>
      </c>
      <c r="C65" s="1">
        <v>-1</v>
      </c>
      <c r="D65" s="1">
        <v>1</v>
      </c>
      <c r="E65" s="3">
        <v>1</v>
      </c>
      <c r="F65" s="3"/>
      <c r="G65" s="3">
        <v>2.1</v>
      </c>
      <c r="H65" s="3">
        <f t="shared" si="1"/>
        <v>-2.1</v>
      </c>
      <c r="I65" s="1"/>
    </row>
    <row r="66" spans="1:9">
      <c r="A66" s="1"/>
      <c r="B66" s="2" t="s">
        <v>616</v>
      </c>
      <c r="C66" s="1">
        <v>-1</v>
      </c>
      <c r="D66" s="1">
        <v>1</v>
      </c>
      <c r="E66" s="3">
        <v>1.5</v>
      </c>
      <c r="F66" s="3"/>
      <c r="G66" s="3">
        <v>1.3</v>
      </c>
      <c r="H66" s="3">
        <f t="shared" si="1"/>
        <v>-1.9500000000000002</v>
      </c>
      <c r="I66" s="1"/>
    </row>
    <row r="67" spans="1:9">
      <c r="A67" s="1"/>
      <c r="B67" s="2" t="s">
        <v>645</v>
      </c>
      <c r="C67" s="1">
        <v>1</v>
      </c>
      <c r="D67" s="1">
        <v>1</v>
      </c>
      <c r="E67" s="3">
        <v>5.2</v>
      </c>
      <c r="F67" s="3">
        <v>0.13</v>
      </c>
      <c r="G67" s="3"/>
      <c r="H67" s="3">
        <f t="shared" si="1"/>
        <v>0.67600000000000005</v>
      </c>
      <c r="I67" s="1"/>
    </row>
    <row r="68" spans="1:9">
      <c r="A68" s="1"/>
      <c r="B68" s="2" t="s">
        <v>647</v>
      </c>
      <c r="C68" s="1">
        <v>1</v>
      </c>
      <c r="D68" s="1">
        <v>1</v>
      </c>
      <c r="E68" s="3">
        <v>5.6</v>
      </c>
      <c r="F68" s="3">
        <v>0.18</v>
      </c>
      <c r="G68" s="3"/>
      <c r="H68" s="3">
        <f t="shared" si="1"/>
        <v>1.008</v>
      </c>
      <c r="I68" s="1"/>
    </row>
    <row r="69" spans="1:9">
      <c r="A69" s="1"/>
      <c r="B69" s="2" t="s">
        <v>758</v>
      </c>
      <c r="C69" s="1">
        <v>1</v>
      </c>
      <c r="D69" s="1">
        <v>2</v>
      </c>
      <c r="E69" s="3">
        <v>3.6</v>
      </c>
      <c r="F69" s="3">
        <v>0.6</v>
      </c>
      <c r="G69" s="3"/>
      <c r="H69" s="3">
        <f t="shared" si="1"/>
        <v>4.32</v>
      </c>
      <c r="I69" s="1"/>
    </row>
    <row r="70" spans="1:9">
      <c r="A70" s="1"/>
      <c r="B70" s="2" t="s">
        <v>760</v>
      </c>
      <c r="C70" s="1">
        <v>3</v>
      </c>
      <c r="D70" s="1">
        <v>2</v>
      </c>
      <c r="E70" s="3"/>
      <c r="F70" s="3">
        <v>0.6</v>
      </c>
      <c r="G70" s="3">
        <v>2.1</v>
      </c>
      <c r="H70" s="3">
        <f t="shared" si="1"/>
        <v>7.56</v>
      </c>
      <c r="I70" s="1"/>
    </row>
    <row r="71" spans="1:9">
      <c r="A71" s="1"/>
      <c r="B71" s="19" t="s">
        <v>659</v>
      </c>
      <c r="C71" s="1">
        <v>1</v>
      </c>
      <c r="D71" s="1">
        <v>1</v>
      </c>
      <c r="E71" s="3">
        <v>15.4</v>
      </c>
      <c r="F71" s="3"/>
      <c r="G71" s="3">
        <v>3.18</v>
      </c>
      <c r="H71" s="3">
        <f t="shared" si="1"/>
        <v>48.972000000000001</v>
      </c>
      <c r="I71" s="1"/>
    </row>
    <row r="72" spans="1:9">
      <c r="A72" s="1"/>
      <c r="B72" s="36" t="s">
        <v>660</v>
      </c>
      <c r="C72" s="1">
        <v>2</v>
      </c>
      <c r="D72" s="1">
        <v>2</v>
      </c>
      <c r="E72" s="3">
        <v>1.2</v>
      </c>
      <c r="F72" s="3"/>
      <c r="G72" s="3">
        <v>1.35</v>
      </c>
      <c r="H72" s="3">
        <f t="shared" si="1"/>
        <v>6.48</v>
      </c>
      <c r="I72" s="1"/>
    </row>
    <row r="73" spans="1:9">
      <c r="A73" s="1"/>
      <c r="B73" s="36" t="s">
        <v>661</v>
      </c>
      <c r="C73" s="1">
        <v>1</v>
      </c>
      <c r="D73" s="1">
        <v>2</v>
      </c>
      <c r="E73" s="3">
        <v>2.33</v>
      </c>
      <c r="F73" s="3"/>
      <c r="G73" s="3">
        <v>1.35</v>
      </c>
      <c r="H73" s="3">
        <f t="shared" si="1"/>
        <v>6.2910000000000004</v>
      </c>
      <c r="I73" s="1"/>
    </row>
    <row r="74" spans="1:9">
      <c r="A74" s="1"/>
      <c r="B74" s="36" t="s">
        <v>665</v>
      </c>
      <c r="C74" s="1">
        <v>1</v>
      </c>
      <c r="D74" s="1">
        <v>2</v>
      </c>
      <c r="E74" s="3">
        <v>1.2</v>
      </c>
      <c r="F74" s="16">
        <v>0.115</v>
      </c>
      <c r="G74" s="3"/>
      <c r="H74" s="3">
        <f t="shared" si="1"/>
        <v>0.27600000000000002</v>
      </c>
      <c r="I74" s="1"/>
    </row>
    <row r="75" spans="1:9">
      <c r="A75" s="1"/>
      <c r="B75" s="36" t="s">
        <v>665</v>
      </c>
      <c r="C75" s="1">
        <v>1</v>
      </c>
      <c r="D75" s="1">
        <v>1</v>
      </c>
      <c r="E75" s="3">
        <v>2.33</v>
      </c>
      <c r="F75" s="16">
        <v>0.115</v>
      </c>
      <c r="G75" s="3"/>
      <c r="H75" s="3">
        <f t="shared" si="1"/>
        <v>0.26795000000000002</v>
      </c>
      <c r="I75" s="1"/>
    </row>
    <row r="76" spans="1:9">
      <c r="A76" s="1"/>
      <c r="B76" s="36" t="s">
        <v>662</v>
      </c>
      <c r="C76" s="1">
        <v>-1</v>
      </c>
      <c r="D76" s="1">
        <v>2</v>
      </c>
      <c r="E76" s="3">
        <v>1</v>
      </c>
      <c r="F76" s="3"/>
      <c r="G76" s="3">
        <v>2.1</v>
      </c>
      <c r="H76" s="3">
        <f t="shared" si="1"/>
        <v>-4.2</v>
      </c>
      <c r="I76" s="1"/>
    </row>
    <row r="77" spans="1:9">
      <c r="A77" s="1"/>
      <c r="B77" s="36" t="s">
        <v>663</v>
      </c>
      <c r="C77" s="1">
        <v>-1</v>
      </c>
      <c r="D77" s="1">
        <v>2</v>
      </c>
      <c r="E77" s="3">
        <v>0.75</v>
      </c>
      <c r="F77" s="3"/>
      <c r="G77" s="3">
        <v>1.35</v>
      </c>
      <c r="H77" s="3">
        <f t="shared" si="1"/>
        <v>-2.0250000000000004</v>
      </c>
      <c r="I77" s="1"/>
    </row>
    <row r="78" spans="1:9">
      <c r="A78" s="1"/>
      <c r="B78" s="36" t="s">
        <v>620</v>
      </c>
      <c r="C78" s="1">
        <v>-1</v>
      </c>
      <c r="D78" s="1">
        <v>1</v>
      </c>
      <c r="E78" s="3">
        <v>1</v>
      </c>
      <c r="F78" s="3"/>
      <c r="G78" s="3">
        <v>0.6</v>
      </c>
      <c r="H78" s="3">
        <f t="shared" si="1"/>
        <v>-0.6</v>
      </c>
      <c r="I78" s="1"/>
    </row>
    <row r="79" spans="1:9">
      <c r="A79" s="1"/>
      <c r="B79" s="36" t="s">
        <v>621</v>
      </c>
      <c r="C79" s="1">
        <v>-1</v>
      </c>
      <c r="D79" s="1">
        <v>2</v>
      </c>
      <c r="E79" s="3">
        <v>0.6</v>
      </c>
      <c r="F79" s="3"/>
      <c r="G79" s="3">
        <v>0.6</v>
      </c>
      <c r="H79" s="3">
        <f t="shared" si="1"/>
        <v>-0.72</v>
      </c>
      <c r="I79" s="1"/>
    </row>
    <row r="80" spans="1:9">
      <c r="A80" s="1"/>
      <c r="B80" s="2" t="s">
        <v>645</v>
      </c>
      <c r="C80" s="1">
        <v>1</v>
      </c>
      <c r="D80" s="1">
        <v>1</v>
      </c>
      <c r="E80" s="3">
        <v>5.2</v>
      </c>
      <c r="F80" s="3">
        <v>0.13</v>
      </c>
      <c r="G80" s="3"/>
      <c r="H80" s="3">
        <f t="shared" si="1"/>
        <v>0.67600000000000005</v>
      </c>
      <c r="I80" s="1"/>
    </row>
    <row r="81" spans="1:9">
      <c r="A81" s="1"/>
      <c r="B81" s="36" t="s">
        <v>629</v>
      </c>
      <c r="C81" s="1">
        <v>-1</v>
      </c>
      <c r="D81" s="1">
        <v>1</v>
      </c>
      <c r="E81" s="3">
        <v>3.2</v>
      </c>
      <c r="F81" s="3">
        <v>0.18</v>
      </c>
      <c r="G81" s="3"/>
      <c r="H81" s="3">
        <f t="shared" si="1"/>
        <v>-0.57599999999999996</v>
      </c>
      <c r="I81" s="1"/>
    </row>
    <row r="82" spans="1:9">
      <c r="A82" s="1"/>
      <c r="B82" s="36" t="s">
        <v>630</v>
      </c>
      <c r="C82" s="1">
        <v>-1</v>
      </c>
      <c r="D82" s="1">
        <v>2</v>
      </c>
      <c r="E82" s="3">
        <v>2.4</v>
      </c>
      <c r="F82" s="3">
        <v>0.18</v>
      </c>
      <c r="G82" s="3"/>
      <c r="H82" s="3">
        <f t="shared" si="1"/>
        <v>-0.86399999999999999</v>
      </c>
      <c r="I82" s="1"/>
    </row>
    <row r="83" spans="1:9">
      <c r="A83" s="1"/>
      <c r="B83" s="19" t="s">
        <v>664</v>
      </c>
      <c r="C83" s="1">
        <v>1</v>
      </c>
      <c r="D83" s="1">
        <v>1</v>
      </c>
      <c r="E83" s="3">
        <v>17.96</v>
      </c>
      <c r="F83" s="3"/>
      <c r="G83" s="3">
        <v>3.18</v>
      </c>
      <c r="H83" s="3">
        <f t="shared" si="1"/>
        <v>57.112800000000007</v>
      </c>
      <c r="I83" s="1"/>
    </row>
    <row r="84" spans="1:9">
      <c r="A84" s="1"/>
      <c r="B84" s="36" t="s">
        <v>660</v>
      </c>
      <c r="C84" s="1">
        <v>2</v>
      </c>
      <c r="D84" s="1">
        <v>2</v>
      </c>
      <c r="E84" s="3">
        <v>1.2</v>
      </c>
      <c r="F84" s="3"/>
      <c r="G84" s="3">
        <v>1.35</v>
      </c>
      <c r="H84" s="3">
        <f t="shared" si="1"/>
        <v>6.48</v>
      </c>
      <c r="I84" s="1"/>
    </row>
    <row r="85" spans="1:9">
      <c r="A85" s="1"/>
      <c r="B85" s="36" t="s">
        <v>661</v>
      </c>
      <c r="C85" s="1">
        <v>1</v>
      </c>
      <c r="D85" s="1">
        <v>2</v>
      </c>
      <c r="E85" s="3">
        <v>2.33</v>
      </c>
      <c r="F85" s="3"/>
      <c r="G85" s="3">
        <v>1.35</v>
      </c>
      <c r="H85" s="3">
        <f t="shared" si="1"/>
        <v>6.2910000000000004</v>
      </c>
      <c r="I85" s="1"/>
    </row>
    <row r="86" spans="1:9">
      <c r="A86" s="1"/>
      <c r="B86" s="36" t="s">
        <v>665</v>
      </c>
      <c r="C86" s="1">
        <v>1</v>
      </c>
      <c r="D86" s="1">
        <v>2</v>
      </c>
      <c r="E86" s="3">
        <v>1.2</v>
      </c>
      <c r="F86" s="16">
        <v>0.115</v>
      </c>
      <c r="G86" s="3"/>
      <c r="H86" s="3">
        <f t="shared" si="1"/>
        <v>0.27600000000000002</v>
      </c>
      <c r="I86" s="1"/>
    </row>
    <row r="87" spans="1:9">
      <c r="A87" s="1"/>
      <c r="B87" s="36" t="s">
        <v>665</v>
      </c>
      <c r="C87" s="1">
        <v>1</v>
      </c>
      <c r="D87" s="1">
        <v>1</v>
      </c>
      <c r="E87" s="3">
        <v>2.33</v>
      </c>
      <c r="F87" s="16">
        <v>0.115</v>
      </c>
      <c r="G87" s="3"/>
      <c r="H87" s="3">
        <f t="shared" si="1"/>
        <v>0.26795000000000002</v>
      </c>
      <c r="I87" s="1"/>
    </row>
    <row r="88" spans="1:9">
      <c r="A88" s="1"/>
      <c r="B88" s="36" t="s">
        <v>662</v>
      </c>
      <c r="C88" s="1">
        <v>-1</v>
      </c>
      <c r="D88" s="1">
        <v>2</v>
      </c>
      <c r="E88" s="3">
        <v>1</v>
      </c>
      <c r="F88" s="3"/>
      <c r="G88" s="3">
        <v>2.1</v>
      </c>
      <c r="H88" s="3">
        <f t="shared" si="1"/>
        <v>-4.2</v>
      </c>
      <c r="I88" s="1"/>
    </row>
    <row r="89" spans="1:9">
      <c r="A89" s="1"/>
      <c r="B89" s="36" t="s">
        <v>663</v>
      </c>
      <c r="C89" s="1">
        <v>-1</v>
      </c>
      <c r="D89" s="1">
        <v>2</v>
      </c>
      <c r="E89" s="3">
        <v>0.75</v>
      </c>
      <c r="F89" s="3"/>
      <c r="G89" s="3">
        <v>0.75</v>
      </c>
      <c r="H89" s="3">
        <f t="shared" si="1"/>
        <v>-1.125</v>
      </c>
      <c r="I89" s="1"/>
    </row>
    <row r="90" spans="1:9">
      <c r="A90" s="1"/>
      <c r="B90" s="36" t="s">
        <v>620</v>
      </c>
      <c r="C90" s="1">
        <v>-1</v>
      </c>
      <c r="D90" s="1">
        <v>1</v>
      </c>
      <c r="E90" s="3">
        <v>1</v>
      </c>
      <c r="F90" s="3"/>
      <c r="G90" s="3">
        <v>0.6</v>
      </c>
      <c r="H90" s="3">
        <f t="shared" si="1"/>
        <v>-0.6</v>
      </c>
      <c r="I90" s="1"/>
    </row>
    <row r="91" spans="1:9">
      <c r="A91" s="1"/>
      <c r="B91" s="36" t="s">
        <v>621</v>
      </c>
      <c r="C91" s="1">
        <v>-1</v>
      </c>
      <c r="D91" s="1">
        <v>2</v>
      </c>
      <c r="E91" s="3">
        <v>0.6</v>
      </c>
      <c r="F91" s="3"/>
      <c r="G91" s="3">
        <v>0.6</v>
      </c>
      <c r="H91" s="3">
        <f t="shared" si="1"/>
        <v>-0.72</v>
      </c>
      <c r="I91" s="1"/>
    </row>
    <row r="92" spans="1:9">
      <c r="A92" s="1"/>
      <c r="B92" s="2" t="s">
        <v>645</v>
      </c>
      <c r="C92" s="1">
        <v>1</v>
      </c>
      <c r="D92" s="1">
        <v>1</v>
      </c>
      <c r="E92" s="3">
        <v>5.2</v>
      </c>
      <c r="F92" s="3">
        <v>0.13</v>
      </c>
      <c r="G92" s="3"/>
      <c r="H92" s="3">
        <f t="shared" si="1"/>
        <v>0.67600000000000005</v>
      </c>
      <c r="I92" s="1"/>
    </row>
    <row r="93" spans="1:9">
      <c r="A93" s="1"/>
      <c r="B93" s="36" t="s">
        <v>629</v>
      </c>
      <c r="C93" s="1">
        <v>-1</v>
      </c>
      <c r="D93" s="1">
        <v>1</v>
      </c>
      <c r="E93" s="3">
        <v>3.2</v>
      </c>
      <c r="F93" s="3">
        <v>0.18</v>
      </c>
      <c r="G93" s="3"/>
      <c r="H93" s="3">
        <f t="shared" si="1"/>
        <v>-0.57599999999999996</v>
      </c>
      <c r="I93" s="1"/>
    </row>
    <row r="94" spans="1:9">
      <c r="A94" s="1"/>
      <c r="B94" s="36" t="s">
        <v>630</v>
      </c>
      <c r="C94" s="1">
        <v>-1</v>
      </c>
      <c r="D94" s="1">
        <v>2</v>
      </c>
      <c r="E94" s="3">
        <v>2.4</v>
      </c>
      <c r="F94" s="3">
        <v>0.18</v>
      </c>
      <c r="G94" s="3"/>
      <c r="H94" s="3">
        <f t="shared" si="1"/>
        <v>-0.86399999999999999</v>
      </c>
      <c r="I94" s="1"/>
    </row>
    <row r="95" spans="1:9">
      <c r="A95" s="1"/>
      <c r="B95" s="19" t="s">
        <v>666</v>
      </c>
      <c r="C95" s="1">
        <v>1</v>
      </c>
      <c r="D95" s="1">
        <v>1</v>
      </c>
      <c r="E95" s="3">
        <v>13.7</v>
      </c>
      <c r="F95" s="3"/>
      <c r="G95" s="3">
        <v>3.18</v>
      </c>
      <c r="H95" s="3">
        <f t="shared" si="1"/>
        <v>43.566000000000003</v>
      </c>
      <c r="I95" s="1"/>
    </row>
    <row r="96" spans="1:9">
      <c r="A96" s="1"/>
      <c r="B96" s="36" t="s">
        <v>662</v>
      </c>
      <c r="C96" s="1">
        <v>-1</v>
      </c>
      <c r="D96" s="1">
        <v>1</v>
      </c>
      <c r="E96" s="3">
        <v>1</v>
      </c>
      <c r="F96" s="3"/>
      <c r="G96" s="3">
        <v>2.1</v>
      </c>
      <c r="H96" s="3">
        <f t="shared" si="1"/>
        <v>-2.1</v>
      </c>
      <c r="I96" s="1"/>
    </row>
    <row r="97" spans="1:9">
      <c r="A97" s="1"/>
      <c r="B97" s="36" t="s">
        <v>617</v>
      </c>
      <c r="C97" s="1">
        <v>-1</v>
      </c>
      <c r="D97" s="1">
        <v>1</v>
      </c>
      <c r="E97" s="3">
        <v>1.5</v>
      </c>
      <c r="F97" s="3"/>
      <c r="G97" s="3">
        <v>0.6</v>
      </c>
      <c r="H97" s="3">
        <f t="shared" si="1"/>
        <v>-0.89999999999999991</v>
      </c>
      <c r="I97" s="1"/>
    </row>
    <row r="98" spans="1:9">
      <c r="A98" s="1"/>
      <c r="B98" s="2" t="s">
        <v>645</v>
      </c>
      <c r="C98" s="1">
        <v>1</v>
      </c>
      <c r="D98" s="1">
        <v>1</v>
      </c>
      <c r="E98" s="3">
        <v>5.2</v>
      </c>
      <c r="F98" s="3">
        <v>0.13</v>
      </c>
      <c r="G98" s="3"/>
      <c r="H98" s="3">
        <f t="shared" si="1"/>
        <v>0.67600000000000005</v>
      </c>
      <c r="I98" s="1"/>
    </row>
    <row r="99" spans="1:9">
      <c r="A99" s="1"/>
      <c r="B99" s="36" t="s">
        <v>626</v>
      </c>
      <c r="C99" s="1">
        <v>-1</v>
      </c>
      <c r="D99" s="1">
        <v>1</v>
      </c>
      <c r="E99" s="3">
        <f>1.5+1.5+0.6+0.6</f>
        <v>4.2</v>
      </c>
      <c r="F99" s="3">
        <v>0.18</v>
      </c>
      <c r="G99" s="3"/>
      <c r="H99" s="3">
        <f t="shared" si="1"/>
        <v>-0.75600000000000001</v>
      </c>
      <c r="I99" s="1"/>
    </row>
    <row r="100" spans="1:9">
      <c r="A100" s="1"/>
      <c r="B100" s="19" t="s">
        <v>667</v>
      </c>
      <c r="C100" s="1">
        <v>1</v>
      </c>
      <c r="D100" s="1">
        <v>1</v>
      </c>
      <c r="E100" s="3">
        <v>16.64</v>
      </c>
      <c r="F100" s="3"/>
      <c r="G100" s="3">
        <v>3.18</v>
      </c>
      <c r="H100" s="3">
        <f t="shared" si="1"/>
        <v>52.915200000000006</v>
      </c>
      <c r="I100" s="1"/>
    </row>
    <row r="101" spans="1:9">
      <c r="A101" s="1"/>
      <c r="B101" s="36" t="s">
        <v>640</v>
      </c>
      <c r="C101" s="1">
        <v>-1</v>
      </c>
      <c r="D101" s="1">
        <v>1</v>
      </c>
      <c r="E101" s="3">
        <v>0.9</v>
      </c>
      <c r="F101" s="3"/>
      <c r="G101" s="3">
        <v>2.1</v>
      </c>
      <c r="H101" s="3">
        <f t="shared" si="1"/>
        <v>-1.8900000000000001</v>
      </c>
      <c r="I101" s="1"/>
    </row>
    <row r="102" spans="1:9">
      <c r="A102" s="1"/>
      <c r="B102" s="2" t="s">
        <v>615</v>
      </c>
      <c r="C102" s="1">
        <v>-1</v>
      </c>
      <c r="D102" s="1">
        <v>1</v>
      </c>
      <c r="E102" s="3">
        <v>1.5</v>
      </c>
      <c r="F102" s="3"/>
      <c r="G102" s="3">
        <v>1.3</v>
      </c>
      <c r="H102" s="3">
        <f t="shared" si="1"/>
        <v>-1.9500000000000002</v>
      </c>
      <c r="I102" s="1"/>
    </row>
    <row r="103" spans="1:9">
      <c r="A103" s="1"/>
      <c r="B103" s="2" t="s">
        <v>616</v>
      </c>
      <c r="C103" s="1">
        <v>-1</v>
      </c>
      <c r="D103" s="1">
        <v>1</v>
      </c>
      <c r="E103" s="3">
        <v>1.2</v>
      </c>
      <c r="F103" s="3"/>
      <c r="G103" s="3">
        <v>1.3</v>
      </c>
      <c r="H103" s="3">
        <f t="shared" si="1"/>
        <v>-1.56</v>
      </c>
      <c r="I103" s="1"/>
    </row>
    <row r="104" spans="1:9">
      <c r="A104" s="1"/>
      <c r="B104" s="36" t="s">
        <v>668</v>
      </c>
      <c r="C104" s="1">
        <v>1</v>
      </c>
      <c r="D104" s="1">
        <v>1</v>
      </c>
      <c r="E104" s="3">
        <f>2.1+2.1+0.9</f>
        <v>5.1000000000000005</v>
      </c>
      <c r="F104" s="3">
        <v>0.13</v>
      </c>
      <c r="G104" s="3"/>
      <c r="H104" s="3">
        <f t="shared" si="1"/>
        <v>0.66300000000000014</v>
      </c>
      <c r="I104" s="1"/>
    </row>
    <row r="105" spans="1:9">
      <c r="A105" s="1"/>
      <c r="B105" s="36" t="s">
        <v>669</v>
      </c>
      <c r="C105" s="1">
        <v>1</v>
      </c>
      <c r="D105" s="1">
        <v>1</v>
      </c>
      <c r="E105" s="3">
        <f>1.5+1.5+1.3+1.3</f>
        <v>5.6</v>
      </c>
      <c r="F105" s="3">
        <v>0.18</v>
      </c>
      <c r="G105" s="3"/>
      <c r="H105" s="3">
        <f t="shared" si="1"/>
        <v>1.008</v>
      </c>
      <c r="I105" s="1"/>
    </row>
    <row r="106" spans="1:9">
      <c r="A106" s="1"/>
      <c r="B106" s="36" t="s">
        <v>647</v>
      </c>
      <c r="C106" s="1">
        <v>1</v>
      </c>
      <c r="D106" s="1">
        <v>1</v>
      </c>
      <c r="E106" s="3">
        <f>1.2+1.2+1.3+1.3</f>
        <v>5</v>
      </c>
      <c r="F106" s="3">
        <v>0.18</v>
      </c>
      <c r="G106" s="3"/>
      <c r="H106" s="3">
        <f t="shared" si="1"/>
        <v>0.89999999999999991</v>
      </c>
      <c r="I106" s="1"/>
    </row>
    <row r="107" spans="1:9">
      <c r="A107" s="1"/>
      <c r="B107" s="2" t="s">
        <v>758</v>
      </c>
      <c r="C107" s="1">
        <v>1</v>
      </c>
      <c r="D107" s="1">
        <v>2</v>
      </c>
      <c r="E107" s="3">
        <v>4.72</v>
      </c>
      <c r="F107" s="3">
        <v>0.6</v>
      </c>
      <c r="G107" s="3"/>
      <c r="H107" s="3">
        <f t="shared" si="1"/>
        <v>5.6639999999999997</v>
      </c>
      <c r="I107" s="1"/>
    </row>
    <row r="108" spans="1:9">
      <c r="A108" s="1"/>
      <c r="B108" s="2" t="s">
        <v>760</v>
      </c>
      <c r="C108" s="1">
        <v>3</v>
      </c>
      <c r="D108" s="1">
        <v>2</v>
      </c>
      <c r="E108" s="3"/>
      <c r="F108" s="3">
        <v>0.6</v>
      </c>
      <c r="G108" s="3">
        <v>2.1</v>
      </c>
      <c r="H108" s="3">
        <f t="shared" si="1"/>
        <v>7.56</v>
      </c>
      <c r="I108" s="1"/>
    </row>
    <row r="109" spans="1:9">
      <c r="A109" s="1"/>
      <c r="B109" s="19" t="s">
        <v>670</v>
      </c>
      <c r="C109" s="1">
        <v>1</v>
      </c>
      <c r="D109" s="1">
        <v>1</v>
      </c>
      <c r="E109" s="3">
        <v>12.98</v>
      </c>
      <c r="F109" s="3"/>
      <c r="G109" s="3">
        <v>3.18</v>
      </c>
      <c r="H109" s="3">
        <f t="shared" ref="H109:H137" si="2">PRODUCT(C109:G109)</f>
        <v>41.276400000000002</v>
      </c>
      <c r="I109" s="1"/>
    </row>
    <row r="110" spans="1:9">
      <c r="A110" s="1"/>
      <c r="B110" s="36" t="s">
        <v>662</v>
      </c>
      <c r="C110" s="1">
        <v>-1</v>
      </c>
      <c r="D110" s="1">
        <v>1</v>
      </c>
      <c r="E110" s="3">
        <v>1</v>
      </c>
      <c r="F110" s="3"/>
      <c r="G110" s="3">
        <v>2.1</v>
      </c>
      <c r="H110" s="3">
        <f t="shared" si="2"/>
        <v>-2.1</v>
      </c>
      <c r="I110" s="1"/>
    </row>
    <row r="111" spans="1:9">
      <c r="A111" s="1"/>
      <c r="B111" s="2" t="s">
        <v>615</v>
      </c>
      <c r="C111" s="1">
        <v>-1</v>
      </c>
      <c r="D111" s="1">
        <v>1</v>
      </c>
      <c r="E111" s="3">
        <v>1.5</v>
      </c>
      <c r="F111" s="3"/>
      <c r="G111" s="3">
        <v>1.3</v>
      </c>
      <c r="H111" s="3">
        <f t="shared" si="2"/>
        <v>-1.9500000000000002</v>
      </c>
      <c r="I111" s="1"/>
    </row>
    <row r="112" spans="1:9">
      <c r="A112" s="1"/>
      <c r="B112" s="2" t="s">
        <v>645</v>
      </c>
      <c r="C112" s="1">
        <v>1</v>
      </c>
      <c r="D112" s="1">
        <v>1</v>
      </c>
      <c r="E112" s="3">
        <v>5.2</v>
      </c>
      <c r="F112" s="3">
        <v>0.13</v>
      </c>
      <c r="G112" s="3"/>
      <c r="H112" s="3">
        <f t="shared" si="2"/>
        <v>0.67600000000000005</v>
      </c>
      <c r="I112" s="1"/>
    </row>
    <row r="113" spans="1:9">
      <c r="A113" s="1"/>
      <c r="B113" s="36" t="s">
        <v>669</v>
      </c>
      <c r="C113" s="1">
        <v>1</v>
      </c>
      <c r="D113" s="1">
        <v>1</v>
      </c>
      <c r="E113" s="3">
        <f>1.5+1.5+1.3+1.3</f>
        <v>5.6</v>
      </c>
      <c r="F113" s="3">
        <v>0.18</v>
      </c>
      <c r="G113" s="3"/>
      <c r="H113" s="3">
        <f t="shared" si="2"/>
        <v>1.008</v>
      </c>
      <c r="I113" s="1"/>
    </row>
    <row r="114" spans="1:9">
      <c r="A114" s="1"/>
      <c r="B114" s="2" t="s">
        <v>758</v>
      </c>
      <c r="C114" s="1">
        <v>1</v>
      </c>
      <c r="D114" s="1">
        <v>2</v>
      </c>
      <c r="E114" s="3">
        <v>2.9</v>
      </c>
      <c r="F114" s="3">
        <v>0.6</v>
      </c>
      <c r="G114" s="3"/>
      <c r="H114" s="3">
        <f t="shared" si="2"/>
        <v>3.48</v>
      </c>
      <c r="I114" s="1"/>
    </row>
    <row r="115" spans="1:9">
      <c r="A115" s="1"/>
      <c r="B115" s="2" t="s">
        <v>760</v>
      </c>
      <c r="C115" s="1">
        <v>3</v>
      </c>
      <c r="D115" s="1">
        <v>2</v>
      </c>
      <c r="E115" s="3"/>
      <c r="F115" s="3">
        <v>0.6</v>
      </c>
      <c r="G115" s="3">
        <v>2.1</v>
      </c>
      <c r="H115" s="3">
        <f t="shared" si="2"/>
        <v>7.56</v>
      </c>
      <c r="I115" s="1"/>
    </row>
    <row r="116" spans="1:9">
      <c r="A116" s="1"/>
      <c r="B116" s="19" t="s">
        <v>671</v>
      </c>
      <c r="C116" s="1">
        <v>1</v>
      </c>
      <c r="D116" s="1">
        <v>1</v>
      </c>
      <c r="E116" s="3">
        <v>10.9</v>
      </c>
      <c r="F116" s="3"/>
      <c r="G116" s="3">
        <v>3.18</v>
      </c>
      <c r="H116" s="3">
        <f t="shared" si="2"/>
        <v>34.662000000000006</v>
      </c>
      <c r="I116" s="1"/>
    </row>
    <row r="117" spans="1:9">
      <c r="A117" s="1"/>
      <c r="B117" s="36" t="s">
        <v>662</v>
      </c>
      <c r="C117" s="1">
        <v>-1</v>
      </c>
      <c r="D117" s="1">
        <v>1</v>
      </c>
      <c r="E117" s="3">
        <v>1</v>
      </c>
      <c r="F117" s="3"/>
      <c r="G117" s="3">
        <v>2.1</v>
      </c>
      <c r="H117" s="3">
        <f t="shared" si="2"/>
        <v>-2.1</v>
      </c>
      <c r="I117" s="1"/>
    </row>
    <row r="118" spans="1:9">
      <c r="A118" s="1"/>
      <c r="B118" s="2" t="s">
        <v>645</v>
      </c>
      <c r="C118" s="1">
        <v>1</v>
      </c>
      <c r="D118" s="1">
        <v>1</v>
      </c>
      <c r="E118" s="3">
        <v>5.2</v>
      </c>
      <c r="F118" s="3">
        <v>0.13</v>
      </c>
      <c r="G118" s="3"/>
      <c r="H118" s="3">
        <f t="shared" si="2"/>
        <v>0.67600000000000005</v>
      </c>
      <c r="I118" s="1"/>
    </row>
    <row r="119" spans="1:9">
      <c r="A119" s="1"/>
      <c r="B119" s="36" t="s">
        <v>672</v>
      </c>
      <c r="C119" s="1">
        <v>-1</v>
      </c>
      <c r="D119" s="1">
        <v>1</v>
      </c>
      <c r="E119" s="3">
        <v>1</v>
      </c>
      <c r="F119" s="3"/>
      <c r="G119" s="3">
        <v>0.6</v>
      </c>
      <c r="H119" s="3">
        <f t="shared" si="2"/>
        <v>-0.6</v>
      </c>
      <c r="I119" s="1"/>
    </row>
    <row r="120" spans="1:9">
      <c r="A120" s="1"/>
      <c r="B120" s="36" t="s">
        <v>673</v>
      </c>
      <c r="C120" s="1">
        <v>1</v>
      </c>
      <c r="D120" s="1">
        <v>1</v>
      </c>
      <c r="E120" s="3">
        <f>1+0.6+1+0.6</f>
        <v>3.2</v>
      </c>
      <c r="F120" s="3">
        <v>0.18</v>
      </c>
      <c r="G120" s="3"/>
      <c r="H120" s="3">
        <f t="shared" si="2"/>
        <v>0.57599999999999996</v>
      </c>
      <c r="I120" s="1"/>
    </row>
    <row r="121" spans="1:9">
      <c r="A121" s="1"/>
      <c r="B121" s="19" t="s">
        <v>674</v>
      </c>
      <c r="C121" s="1">
        <v>1</v>
      </c>
      <c r="D121" s="1">
        <v>1</v>
      </c>
      <c r="E121" s="3">
        <v>16.64</v>
      </c>
      <c r="F121" s="3"/>
      <c r="G121" s="3">
        <v>3.18</v>
      </c>
      <c r="H121" s="3">
        <f t="shared" si="2"/>
        <v>52.915200000000006</v>
      </c>
      <c r="I121" s="1"/>
    </row>
    <row r="122" spans="1:9">
      <c r="A122" s="1"/>
      <c r="B122" s="36" t="s">
        <v>615</v>
      </c>
      <c r="C122" s="1">
        <v>-1</v>
      </c>
      <c r="D122" s="1">
        <v>1</v>
      </c>
      <c r="E122" s="3">
        <v>1.5</v>
      </c>
      <c r="F122" s="3"/>
      <c r="G122" s="3">
        <v>1.3</v>
      </c>
      <c r="H122" s="3">
        <f t="shared" si="2"/>
        <v>-1.9500000000000002</v>
      </c>
      <c r="I122" s="1"/>
    </row>
    <row r="123" spans="1:9">
      <c r="A123" s="1"/>
      <c r="B123" s="36" t="s">
        <v>669</v>
      </c>
      <c r="C123" s="1">
        <v>1</v>
      </c>
      <c r="D123" s="1">
        <v>1</v>
      </c>
      <c r="E123" s="3">
        <f>1.5+1.5+1.3+1.3</f>
        <v>5.6</v>
      </c>
      <c r="F123" s="3">
        <v>0.18</v>
      </c>
      <c r="G123" s="3"/>
      <c r="H123" s="3">
        <f t="shared" si="2"/>
        <v>1.008</v>
      </c>
      <c r="I123" s="1"/>
    </row>
    <row r="124" spans="1:9">
      <c r="A124" s="1"/>
      <c r="B124" s="36" t="s">
        <v>640</v>
      </c>
      <c r="C124" s="1">
        <v>-1</v>
      </c>
      <c r="D124" s="1">
        <v>1</v>
      </c>
      <c r="E124" s="3">
        <v>0.9</v>
      </c>
      <c r="F124" s="3"/>
      <c r="G124" s="3">
        <v>2.1</v>
      </c>
      <c r="H124" s="3">
        <f t="shared" si="2"/>
        <v>-1.8900000000000001</v>
      </c>
      <c r="I124" s="1"/>
    </row>
    <row r="125" spans="1:9">
      <c r="A125" s="1"/>
      <c r="B125" s="36" t="s">
        <v>668</v>
      </c>
      <c r="C125" s="1">
        <v>1</v>
      </c>
      <c r="D125" s="1">
        <v>1</v>
      </c>
      <c r="E125" s="3">
        <f>2.1+2.1+0.9</f>
        <v>5.1000000000000005</v>
      </c>
      <c r="F125" s="3">
        <v>0.13</v>
      </c>
      <c r="G125" s="3"/>
      <c r="H125" s="3">
        <f t="shared" si="2"/>
        <v>0.66300000000000014</v>
      </c>
      <c r="I125" s="1"/>
    </row>
    <row r="126" spans="1:9">
      <c r="A126" s="1"/>
      <c r="B126" s="36" t="s">
        <v>758</v>
      </c>
      <c r="C126" s="1">
        <v>1</v>
      </c>
      <c r="D126" s="1">
        <v>2</v>
      </c>
      <c r="E126" s="3">
        <v>4.7300000000000004</v>
      </c>
      <c r="F126" s="3"/>
      <c r="G126" s="3"/>
      <c r="H126" s="3">
        <f t="shared" si="2"/>
        <v>9.4600000000000009</v>
      </c>
      <c r="I126" s="1"/>
    </row>
    <row r="127" spans="1:9">
      <c r="A127" s="1"/>
      <c r="B127" s="36" t="s">
        <v>760</v>
      </c>
      <c r="C127" s="1">
        <v>3</v>
      </c>
      <c r="D127" s="1">
        <v>2</v>
      </c>
      <c r="E127" s="3"/>
      <c r="F127" s="3">
        <v>0.6</v>
      </c>
      <c r="G127" s="3">
        <v>2.1</v>
      </c>
      <c r="H127" s="3">
        <f t="shared" si="2"/>
        <v>7.56</v>
      </c>
      <c r="I127" s="1"/>
    </row>
    <row r="128" spans="1:9">
      <c r="A128" s="1"/>
      <c r="B128" s="19" t="s">
        <v>675</v>
      </c>
      <c r="C128" s="1">
        <v>1</v>
      </c>
      <c r="D128" s="1">
        <v>1</v>
      </c>
      <c r="E128" s="3">
        <v>9.18</v>
      </c>
      <c r="F128" s="3"/>
      <c r="G128" s="3">
        <v>3.18</v>
      </c>
      <c r="H128" s="3">
        <f t="shared" si="2"/>
        <v>29.192399999999999</v>
      </c>
      <c r="I128" s="1"/>
    </row>
    <row r="129" spans="1:9">
      <c r="A129" s="1"/>
      <c r="B129" s="36" t="s">
        <v>676</v>
      </c>
      <c r="C129" s="1">
        <v>1</v>
      </c>
      <c r="D129" s="1">
        <v>2</v>
      </c>
      <c r="E129" s="3">
        <v>1.28</v>
      </c>
      <c r="F129" s="3"/>
      <c r="G129" s="3">
        <v>2.4</v>
      </c>
      <c r="H129" s="3">
        <f t="shared" si="2"/>
        <v>6.1440000000000001</v>
      </c>
      <c r="I129" s="1"/>
    </row>
    <row r="130" spans="1:9">
      <c r="A130" s="1"/>
      <c r="B130" s="36" t="s">
        <v>676</v>
      </c>
      <c r="C130" s="1">
        <v>1</v>
      </c>
      <c r="D130" s="1">
        <v>2</v>
      </c>
      <c r="E130" s="3">
        <v>2.2000000000000002</v>
      </c>
      <c r="F130" s="3"/>
      <c r="G130" s="3">
        <v>2.4</v>
      </c>
      <c r="H130" s="3">
        <f t="shared" si="2"/>
        <v>10.56</v>
      </c>
      <c r="I130" s="1"/>
    </row>
    <row r="131" spans="1:9">
      <c r="A131" s="1"/>
      <c r="B131" s="36" t="s">
        <v>665</v>
      </c>
      <c r="C131" s="1">
        <v>1</v>
      </c>
      <c r="D131" s="1">
        <v>1</v>
      </c>
      <c r="E131" s="3">
        <v>1.28</v>
      </c>
      <c r="F131" s="16">
        <v>0.115</v>
      </c>
      <c r="G131" s="16"/>
      <c r="H131" s="3">
        <f t="shared" si="2"/>
        <v>0.1472</v>
      </c>
      <c r="I131" s="1"/>
    </row>
    <row r="132" spans="1:9">
      <c r="A132" s="1"/>
      <c r="B132" s="36" t="s">
        <v>665</v>
      </c>
      <c r="C132" s="1">
        <v>1</v>
      </c>
      <c r="D132" s="1">
        <v>1</v>
      </c>
      <c r="E132" s="3">
        <v>2.2000000000000002</v>
      </c>
      <c r="F132" s="16">
        <v>0.115</v>
      </c>
      <c r="G132" s="16"/>
      <c r="H132" s="3">
        <f t="shared" si="2"/>
        <v>0.25300000000000006</v>
      </c>
      <c r="I132" s="1"/>
    </row>
    <row r="133" spans="1:9">
      <c r="A133" s="1"/>
      <c r="B133" s="36" t="s">
        <v>677</v>
      </c>
      <c r="C133" s="1">
        <v>-1</v>
      </c>
      <c r="D133" s="1">
        <v>1</v>
      </c>
      <c r="E133" s="3">
        <v>0.75</v>
      </c>
      <c r="F133" s="3"/>
      <c r="G133" s="3">
        <v>2.1</v>
      </c>
      <c r="H133" s="3">
        <f t="shared" si="2"/>
        <v>-1.5750000000000002</v>
      </c>
      <c r="I133" s="1"/>
    </row>
    <row r="134" spans="1:9">
      <c r="A134" s="1"/>
      <c r="B134" s="36" t="s">
        <v>678</v>
      </c>
      <c r="C134" s="1">
        <v>-1</v>
      </c>
      <c r="D134" s="1">
        <v>2</v>
      </c>
      <c r="E134" s="3">
        <v>0.75</v>
      </c>
      <c r="F134" s="3"/>
      <c r="G134" s="3">
        <v>2.1</v>
      </c>
      <c r="H134" s="3">
        <f t="shared" si="2"/>
        <v>-3.1500000000000004</v>
      </c>
      <c r="I134" s="1"/>
    </row>
    <row r="135" spans="1:9">
      <c r="A135" s="1"/>
      <c r="B135" s="2" t="s">
        <v>619</v>
      </c>
      <c r="C135" s="1">
        <v>-1</v>
      </c>
      <c r="D135" s="1">
        <v>2</v>
      </c>
      <c r="E135" s="3">
        <v>0.6</v>
      </c>
      <c r="F135" s="3"/>
      <c r="G135" s="3">
        <v>0.6</v>
      </c>
      <c r="H135" s="3">
        <f t="shared" si="2"/>
        <v>-0.72</v>
      </c>
      <c r="I135" s="1"/>
    </row>
    <row r="136" spans="1:9">
      <c r="A136" s="1"/>
      <c r="B136" s="2" t="s">
        <v>679</v>
      </c>
      <c r="C136" s="1">
        <v>1</v>
      </c>
      <c r="D136" s="1">
        <v>1</v>
      </c>
      <c r="E136" s="3">
        <v>4.95</v>
      </c>
      <c r="F136" s="3">
        <v>0.23</v>
      </c>
      <c r="G136" s="3"/>
      <c r="H136" s="3">
        <f t="shared" si="2"/>
        <v>1.1385000000000001</v>
      </c>
      <c r="I136" s="1"/>
    </row>
    <row r="137" spans="1:9">
      <c r="A137" s="1"/>
      <c r="B137" s="2" t="s">
        <v>680</v>
      </c>
      <c r="C137" s="1">
        <v>1</v>
      </c>
      <c r="D137" s="1">
        <v>2</v>
      </c>
      <c r="E137" s="3">
        <v>2.4</v>
      </c>
      <c r="F137" s="3">
        <v>0.18</v>
      </c>
      <c r="G137" s="3"/>
      <c r="H137" s="3">
        <f t="shared" si="2"/>
        <v>0.86399999999999999</v>
      </c>
      <c r="I137" s="1"/>
    </row>
    <row r="138" spans="1:9">
      <c r="A138" s="1"/>
      <c r="B138" s="2"/>
      <c r="C138" s="1"/>
      <c r="D138" s="1"/>
      <c r="E138" s="3"/>
      <c r="F138" s="3"/>
      <c r="G138" s="3"/>
      <c r="H138" s="3">
        <f>SUM(H8:H137)</f>
        <v>904.69060000000013</v>
      </c>
      <c r="I138" s="1"/>
    </row>
    <row r="139" spans="1:9">
      <c r="A139" s="1"/>
      <c r="B139" s="2"/>
      <c r="C139" s="1"/>
      <c r="D139" s="1"/>
      <c r="E139" s="3"/>
      <c r="F139" s="3"/>
      <c r="G139" s="3" t="s">
        <v>9</v>
      </c>
      <c r="H139" s="21">
        <f>CEILING(H138,0.1)</f>
        <v>904.7</v>
      </c>
      <c r="I139" s="22" t="s">
        <v>10</v>
      </c>
    </row>
    <row r="140" spans="1:9">
      <c r="A140" s="1"/>
      <c r="B140" s="65" t="s">
        <v>1101</v>
      </c>
      <c r="C140" s="1"/>
      <c r="D140" s="1"/>
      <c r="E140" s="3"/>
      <c r="F140" s="3"/>
      <c r="G140" s="3"/>
      <c r="H140" s="3"/>
      <c r="I140" s="1"/>
    </row>
    <row r="141" spans="1:9">
      <c r="A141" s="1"/>
      <c r="B141" s="2" t="s">
        <v>1144</v>
      </c>
      <c r="C141" s="1">
        <v>1</v>
      </c>
      <c r="D141" s="1">
        <v>1</v>
      </c>
      <c r="E141" s="3">
        <v>13.66</v>
      </c>
      <c r="F141" s="3">
        <v>4.7300000000000004</v>
      </c>
      <c r="G141" s="3"/>
      <c r="H141" s="3">
        <f>F141*E141*D141*C141</f>
        <v>64.611800000000002</v>
      </c>
      <c r="I141" s="1"/>
    </row>
    <row r="142" spans="1:9">
      <c r="A142" s="1"/>
      <c r="B142" s="2" t="s">
        <v>1148</v>
      </c>
      <c r="C142" s="1">
        <v>1</v>
      </c>
      <c r="D142" s="1">
        <v>1</v>
      </c>
      <c r="E142" s="3">
        <v>7.2</v>
      </c>
      <c r="F142" s="3">
        <v>12.9</v>
      </c>
      <c r="G142" s="3"/>
      <c r="H142" s="3">
        <f>F142*E142*D142*C142</f>
        <v>92.88000000000001</v>
      </c>
      <c r="I142" s="1"/>
    </row>
    <row r="143" spans="1:9">
      <c r="A143" s="1"/>
      <c r="B143" s="2" t="s">
        <v>1149</v>
      </c>
      <c r="C143" s="1">
        <v>1</v>
      </c>
      <c r="D143" s="1">
        <v>1</v>
      </c>
      <c r="E143" s="3">
        <v>40.200000000000003</v>
      </c>
      <c r="F143" s="3"/>
      <c r="G143" s="3">
        <v>0.23</v>
      </c>
      <c r="H143" s="3">
        <f>G143*E143*D143*C143</f>
        <v>9.2460000000000004</v>
      </c>
      <c r="I143" s="1"/>
    </row>
    <row r="144" spans="1:9">
      <c r="A144" s="1"/>
      <c r="B144" s="2" t="s">
        <v>1150</v>
      </c>
      <c r="C144" s="1">
        <v>1</v>
      </c>
      <c r="D144" s="1">
        <v>1</v>
      </c>
      <c r="E144" s="3">
        <v>2.39</v>
      </c>
      <c r="F144" s="3">
        <v>2.23</v>
      </c>
      <c r="G144" s="3"/>
      <c r="H144" s="3">
        <f t="shared" ref="H144" si="3">PRODUCT(C144:G144)</f>
        <v>5.3296999999999999</v>
      </c>
      <c r="I144" s="1"/>
    </row>
    <row r="145" spans="1:9">
      <c r="A145" s="1"/>
      <c r="B145" s="2" t="s">
        <v>605</v>
      </c>
      <c r="C145" s="1">
        <v>1</v>
      </c>
      <c r="D145" s="1">
        <v>1</v>
      </c>
      <c r="E145" s="3">
        <v>9.24</v>
      </c>
      <c r="F145" s="3"/>
      <c r="G145" s="3">
        <v>0.23</v>
      </c>
      <c r="H145" s="3">
        <f>G145*E145*D145*C145</f>
        <v>2.1252</v>
      </c>
      <c r="I145" s="1"/>
    </row>
    <row r="146" spans="1:9">
      <c r="A146" s="1"/>
      <c r="B146" s="2" t="s">
        <v>1151</v>
      </c>
      <c r="C146" s="1">
        <v>1</v>
      </c>
      <c r="D146" s="1">
        <v>1</v>
      </c>
      <c r="E146" s="3">
        <v>6.46</v>
      </c>
      <c r="F146" s="3">
        <v>2</v>
      </c>
      <c r="G146" s="3"/>
      <c r="H146" s="3">
        <f t="shared" ref="H146" si="4">PRODUCT(C146:G146)</f>
        <v>12.92</v>
      </c>
      <c r="I146" s="1"/>
    </row>
    <row r="147" spans="1:9">
      <c r="A147" s="1"/>
      <c r="B147" s="2" t="s">
        <v>605</v>
      </c>
      <c r="C147" s="1">
        <v>1</v>
      </c>
      <c r="D147" s="1">
        <v>1</v>
      </c>
      <c r="E147" s="3">
        <v>16.920000000000002</v>
      </c>
      <c r="F147" s="3"/>
      <c r="G147" s="3">
        <v>0.23</v>
      </c>
      <c r="H147" s="3">
        <f>G147*E147*D147*C147</f>
        <v>3.8916000000000004</v>
      </c>
      <c r="I147" s="1"/>
    </row>
    <row r="148" spans="1:9">
      <c r="A148" s="1"/>
      <c r="B148" s="19"/>
      <c r="C148" s="1"/>
      <c r="D148" s="1"/>
      <c r="E148" s="3"/>
      <c r="F148" s="3"/>
      <c r="G148" s="3"/>
      <c r="H148" s="3">
        <f>SUM(H141:H147)</f>
        <v>191.00430000000003</v>
      </c>
      <c r="I148" s="1"/>
    </row>
    <row r="149" spans="1:9">
      <c r="A149" s="1"/>
      <c r="B149" s="19"/>
      <c r="C149" s="1"/>
      <c r="D149" s="1"/>
      <c r="E149" s="3"/>
      <c r="F149" s="3"/>
      <c r="G149" s="3" t="s">
        <v>9</v>
      </c>
      <c r="H149" s="21">
        <v>191</v>
      </c>
      <c r="I149" s="1" t="s">
        <v>10</v>
      </c>
    </row>
    <row r="150" spans="1:9">
      <c r="A150" s="1"/>
      <c r="B150" s="19"/>
      <c r="C150" s="1"/>
      <c r="D150" s="1"/>
      <c r="E150" s="1"/>
      <c r="F150" s="1"/>
      <c r="G150" s="3"/>
      <c r="H150" s="1"/>
      <c r="I150" s="1"/>
    </row>
    <row r="151" spans="1:9" ht="45">
      <c r="A151" s="1">
        <v>2</v>
      </c>
      <c r="B151" s="36" t="s">
        <v>945</v>
      </c>
      <c r="C151" s="1"/>
      <c r="D151" s="1"/>
      <c r="E151" s="1"/>
      <c r="F151" s="1"/>
      <c r="G151" s="3"/>
      <c r="H151" s="1"/>
      <c r="I151" s="1"/>
    </row>
    <row r="152" spans="1:9">
      <c r="A152" s="1"/>
      <c r="B152" s="36" t="s">
        <v>819</v>
      </c>
      <c r="C152" s="1">
        <v>1</v>
      </c>
      <c r="D152" s="1">
        <v>4</v>
      </c>
      <c r="E152" s="1">
        <v>1.26</v>
      </c>
      <c r="F152" s="1">
        <v>1.26</v>
      </c>
      <c r="G152" s="3">
        <v>0.9</v>
      </c>
      <c r="H152" s="3">
        <f>PRODUCT(C152:G152)</f>
        <v>5.7153600000000004</v>
      </c>
      <c r="I152" s="1"/>
    </row>
    <row r="153" spans="1:9">
      <c r="A153" s="1"/>
      <c r="B153" s="19"/>
      <c r="C153" s="1"/>
      <c r="D153" s="1"/>
      <c r="E153" s="1"/>
      <c r="F153" s="1"/>
      <c r="G153" s="3" t="s">
        <v>9</v>
      </c>
      <c r="H153" s="3">
        <f>CEILING(H152,0.1)</f>
        <v>5.8000000000000007</v>
      </c>
      <c r="I153" s="1" t="s">
        <v>271</v>
      </c>
    </row>
    <row r="154" spans="1:9">
      <c r="A154" s="1"/>
      <c r="B154" s="19"/>
      <c r="C154" s="1"/>
      <c r="D154" s="1"/>
      <c r="E154" s="1"/>
      <c r="F154" s="1"/>
      <c r="G154" s="3"/>
      <c r="H154" s="1"/>
      <c r="I154" s="1"/>
    </row>
    <row r="155" spans="1:9" ht="30">
      <c r="A155" s="1">
        <v>3</v>
      </c>
      <c r="B155" s="36" t="s">
        <v>684</v>
      </c>
      <c r="C155" s="1"/>
      <c r="D155" s="1"/>
      <c r="E155" s="1"/>
      <c r="F155" s="1"/>
      <c r="G155" s="3"/>
      <c r="H155" s="1"/>
      <c r="I155" s="1"/>
    </row>
    <row r="156" spans="1:9">
      <c r="A156" s="1"/>
      <c r="B156" s="36" t="s">
        <v>820</v>
      </c>
      <c r="C156" s="1">
        <v>1</v>
      </c>
      <c r="D156" s="1">
        <v>4</v>
      </c>
      <c r="E156" s="1">
        <v>1.26</v>
      </c>
      <c r="F156" s="1">
        <v>1.26</v>
      </c>
      <c r="G156" s="3">
        <v>0.1</v>
      </c>
      <c r="H156" s="3">
        <f t="shared" ref="H156" si="5">PRODUCT(C156:G156)</f>
        <v>0.63504000000000005</v>
      </c>
      <c r="I156" s="1"/>
    </row>
    <row r="157" spans="1:9">
      <c r="A157" s="1"/>
      <c r="B157" s="36"/>
      <c r="C157" s="1"/>
      <c r="D157" s="1"/>
      <c r="E157" s="1"/>
      <c r="F157" s="1"/>
      <c r="G157" s="3" t="s">
        <v>946</v>
      </c>
      <c r="H157" s="3">
        <f>CEILING(H156,0.1)</f>
        <v>0.70000000000000007</v>
      </c>
      <c r="I157" s="1" t="s">
        <v>479</v>
      </c>
    </row>
    <row r="158" spans="1:9">
      <c r="A158" s="1"/>
      <c r="B158" s="19"/>
      <c r="C158" s="1"/>
      <c r="D158" s="1"/>
      <c r="E158" s="1"/>
      <c r="F158" s="1"/>
      <c r="G158" s="3"/>
      <c r="H158" s="3"/>
      <c r="I158" s="1"/>
    </row>
    <row r="159" spans="1:9" ht="30">
      <c r="A159" s="1">
        <v>4</v>
      </c>
      <c r="B159" s="36" t="s">
        <v>681</v>
      </c>
      <c r="C159" s="1"/>
      <c r="D159" s="1"/>
      <c r="E159" s="1"/>
      <c r="F159" s="1"/>
      <c r="G159" s="3"/>
      <c r="H159" s="1"/>
      <c r="I159" s="1"/>
    </row>
    <row r="160" spans="1:9">
      <c r="A160" s="1"/>
      <c r="B160" s="36" t="s">
        <v>682</v>
      </c>
      <c r="C160" s="1"/>
      <c r="D160" s="1"/>
      <c r="E160" s="1"/>
      <c r="F160" s="1"/>
      <c r="G160" s="3"/>
      <c r="H160" s="1"/>
      <c r="I160" s="1"/>
    </row>
    <row r="161" spans="1:14">
      <c r="A161" s="1"/>
      <c r="B161" s="36" t="s">
        <v>683</v>
      </c>
      <c r="C161" s="1">
        <v>1</v>
      </c>
      <c r="D161" s="1">
        <v>4</v>
      </c>
      <c r="E161" s="1">
        <v>3.32</v>
      </c>
      <c r="F161" s="1">
        <v>0.23</v>
      </c>
      <c r="G161" s="3">
        <v>0.6</v>
      </c>
      <c r="H161" s="3">
        <f t="shared" ref="H161" si="6">PRODUCT(C161:G161)</f>
        <v>1.8326399999999998</v>
      </c>
      <c r="I161" s="1"/>
    </row>
    <row r="162" spans="1:14">
      <c r="A162" s="1"/>
      <c r="B162" s="19"/>
      <c r="C162" s="1"/>
      <c r="D162" s="1"/>
      <c r="E162" s="1"/>
      <c r="F162" s="1"/>
      <c r="G162" s="3" t="s">
        <v>9</v>
      </c>
      <c r="H162" s="3">
        <f>CEILING(H161,0.1)</f>
        <v>1.9000000000000001</v>
      </c>
      <c r="I162" s="1" t="s">
        <v>479</v>
      </c>
    </row>
    <row r="163" spans="1:14">
      <c r="A163" s="1"/>
      <c r="B163" s="19"/>
      <c r="C163" s="1"/>
      <c r="D163" s="1"/>
      <c r="E163" s="1"/>
      <c r="F163" s="1"/>
      <c r="G163" s="3"/>
      <c r="H163" s="3"/>
      <c r="I163" s="1"/>
    </row>
    <row r="164" spans="1:14" ht="30">
      <c r="A164" s="1">
        <v>5</v>
      </c>
      <c r="B164" s="36" t="s">
        <v>685</v>
      </c>
      <c r="C164" s="1"/>
      <c r="D164" s="1"/>
      <c r="E164" s="1"/>
      <c r="F164" s="1"/>
      <c r="G164" s="3"/>
      <c r="H164" s="1"/>
      <c r="I164" s="1"/>
    </row>
    <row r="165" spans="1:14">
      <c r="A165" s="1"/>
      <c r="B165" s="36" t="s">
        <v>686</v>
      </c>
      <c r="C165" s="1"/>
      <c r="D165" s="1"/>
      <c r="E165" s="1"/>
      <c r="F165" s="1"/>
      <c r="G165" s="3"/>
      <c r="H165" s="1"/>
      <c r="I165" s="1"/>
    </row>
    <row r="166" spans="1:14">
      <c r="A166" s="1"/>
      <c r="B166" s="36" t="s">
        <v>687</v>
      </c>
      <c r="C166" s="1">
        <v>1</v>
      </c>
      <c r="D166" s="1">
        <v>2</v>
      </c>
      <c r="E166" s="1">
        <v>9.4</v>
      </c>
      <c r="F166" s="1"/>
      <c r="G166" s="3">
        <v>0.3</v>
      </c>
      <c r="H166" s="3">
        <f t="shared" ref="H166:H167" si="7">PRODUCT(C166:G166)</f>
        <v>5.64</v>
      </c>
      <c r="I166" s="1"/>
    </row>
    <row r="167" spans="1:14">
      <c r="A167" s="1"/>
      <c r="B167" s="36" t="s">
        <v>688</v>
      </c>
      <c r="C167" s="1">
        <v>1</v>
      </c>
      <c r="D167" s="1">
        <v>1</v>
      </c>
      <c r="E167" s="1">
        <v>10.6</v>
      </c>
      <c r="F167" s="1"/>
      <c r="G167" s="3">
        <v>0.3</v>
      </c>
      <c r="H167" s="3">
        <f t="shared" si="7"/>
        <v>3.1799999999999997</v>
      </c>
      <c r="I167" s="1"/>
    </row>
    <row r="168" spans="1:14">
      <c r="A168" s="1"/>
      <c r="B168" s="19"/>
      <c r="C168" s="1"/>
      <c r="D168" s="1"/>
      <c r="E168" s="1"/>
      <c r="F168" s="1"/>
      <c r="G168" s="3"/>
      <c r="H168" s="3">
        <f>SUM(H166:H167)</f>
        <v>8.82</v>
      </c>
      <c r="I168" s="1"/>
      <c r="M168">
        <v>2.4300000000000002</v>
      </c>
      <c r="N168">
        <v>2.85</v>
      </c>
    </row>
    <row r="169" spans="1:14">
      <c r="A169" s="1"/>
      <c r="B169" s="19"/>
      <c r="C169" s="1"/>
      <c r="D169" s="1"/>
      <c r="E169" s="1"/>
      <c r="F169" s="1"/>
      <c r="G169" s="3" t="s">
        <v>9</v>
      </c>
      <c r="H169" s="3">
        <f>CEILING(H168,0.1)</f>
        <v>8.9</v>
      </c>
      <c r="I169" s="1" t="s">
        <v>10</v>
      </c>
      <c r="M169">
        <v>0.23</v>
      </c>
    </row>
    <row r="170" spans="1:14">
      <c r="A170" s="1"/>
      <c r="B170" s="19"/>
      <c r="C170" s="1"/>
      <c r="D170" s="1"/>
      <c r="E170" s="1"/>
      <c r="F170" s="1"/>
      <c r="G170" s="3"/>
      <c r="H170" s="3"/>
      <c r="I170" s="1"/>
      <c r="M170">
        <f>SUM(M168:M169)</f>
        <v>2.66</v>
      </c>
    </row>
    <row r="171" spans="1:14">
      <c r="A171" s="1"/>
      <c r="B171" s="36" t="s">
        <v>1007</v>
      </c>
      <c r="C171" s="1"/>
      <c r="D171" s="1"/>
      <c r="E171" s="1"/>
      <c r="F171" s="1"/>
      <c r="G171" s="3"/>
      <c r="H171" s="3"/>
      <c r="I171" s="1"/>
    </row>
    <row r="172" spans="1:14">
      <c r="A172" s="1"/>
      <c r="B172" s="36" t="s">
        <v>1006</v>
      </c>
      <c r="C172" s="1">
        <v>1</v>
      </c>
      <c r="D172" s="1">
        <v>1</v>
      </c>
      <c r="E172" s="1">
        <v>6.46</v>
      </c>
      <c r="F172" s="1"/>
      <c r="G172" s="3">
        <v>1.1000000000000001</v>
      </c>
      <c r="H172" s="3">
        <f t="shared" ref="H172" si="8">PRODUCT(C172:G172)</f>
        <v>7.1060000000000008</v>
      </c>
      <c r="I172" s="1"/>
    </row>
    <row r="173" spans="1:14">
      <c r="A173" s="1"/>
      <c r="B173" s="19"/>
      <c r="C173" s="1"/>
      <c r="D173" s="1"/>
      <c r="E173" s="1"/>
      <c r="F173" s="1"/>
      <c r="G173" s="3" t="s">
        <v>958</v>
      </c>
      <c r="H173" s="3">
        <f>CEILING(H172,0.1)</f>
        <v>7.2</v>
      </c>
      <c r="I173" s="1" t="s">
        <v>10</v>
      </c>
    </row>
    <row r="174" spans="1:14">
      <c r="A174" s="1"/>
      <c r="B174" s="19"/>
      <c r="C174" s="1"/>
      <c r="D174" s="1"/>
      <c r="E174" s="1"/>
      <c r="F174" s="1"/>
      <c r="G174" s="3"/>
      <c r="H174" s="3"/>
      <c r="I174" s="1"/>
    </row>
    <row r="175" spans="1:14" ht="45">
      <c r="A175" s="1">
        <v>6</v>
      </c>
      <c r="B175" s="2" t="s">
        <v>1000</v>
      </c>
      <c r="C175" s="1"/>
      <c r="D175" s="1"/>
      <c r="E175" s="3"/>
      <c r="F175" s="3"/>
      <c r="G175" s="3"/>
      <c r="H175" s="17"/>
      <c r="I175" s="4"/>
    </row>
    <row r="176" spans="1:14">
      <c r="A176" s="1"/>
      <c r="B176" s="2" t="s">
        <v>1008</v>
      </c>
      <c r="C176" s="1">
        <v>1</v>
      </c>
      <c r="D176" s="1">
        <v>4</v>
      </c>
      <c r="E176" s="3">
        <v>0.23</v>
      </c>
      <c r="F176" s="3">
        <v>0.3</v>
      </c>
      <c r="G176" s="3">
        <v>0.8</v>
      </c>
      <c r="H176" s="3">
        <f t="shared" ref="H176" si="9">PRODUCT(C176:G176)</f>
        <v>0.22080000000000002</v>
      </c>
      <c r="I176" s="4"/>
    </row>
    <row r="177" spans="1:9">
      <c r="A177" s="1"/>
      <c r="B177" s="2"/>
      <c r="C177" s="1"/>
      <c r="D177" s="1"/>
      <c r="E177" s="3"/>
      <c r="F177" s="3"/>
      <c r="G177" s="3" t="s">
        <v>9</v>
      </c>
      <c r="H177" s="17">
        <f>CEILING(H176,0.1)</f>
        <v>0.30000000000000004</v>
      </c>
      <c r="I177" s="4" t="s">
        <v>271</v>
      </c>
    </row>
    <row r="178" spans="1:9">
      <c r="A178" s="1"/>
      <c r="B178" s="2"/>
      <c r="C178" s="1"/>
      <c r="D178" s="1"/>
      <c r="E178" s="3"/>
      <c r="F178" s="3"/>
      <c r="G178" s="3"/>
      <c r="H178" s="17"/>
      <c r="I178" s="4"/>
    </row>
    <row r="179" spans="1:9">
      <c r="A179" s="1"/>
      <c r="B179" s="2" t="s">
        <v>1009</v>
      </c>
      <c r="C179" s="1"/>
      <c r="D179" s="1"/>
      <c r="E179" s="3"/>
      <c r="F179" s="3"/>
      <c r="G179" s="3"/>
      <c r="H179" s="17"/>
      <c r="I179" s="4"/>
    </row>
    <row r="180" spans="1:9">
      <c r="A180" s="1"/>
      <c r="B180" s="2" t="s">
        <v>1003</v>
      </c>
      <c r="C180" s="1">
        <v>1</v>
      </c>
      <c r="D180" s="1">
        <v>1</v>
      </c>
      <c r="E180" s="3">
        <v>2.66</v>
      </c>
      <c r="F180" s="3">
        <v>2.85</v>
      </c>
      <c r="G180" s="3">
        <v>0.12</v>
      </c>
      <c r="H180" s="3">
        <f t="shared" ref="H180:H185" si="10">PRODUCT(C180:G180)</f>
        <v>0.90971999999999997</v>
      </c>
      <c r="I180" s="4"/>
    </row>
    <row r="181" spans="1:9">
      <c r="A181" s="1"/>
      <c r="B181" s="2" t="s">
        <v>1004</v>
      </c>
      <c r="C181" s="1">
        <v>1</v>
      </c>
      <c r="D181" s="1">
        <v>2</v>
      </c>
      <c r="E181" s="3">
        <v>2.85</v>
      </c>
      <c r="F181" s="3">
        <v>0.23</v>
      </c>
      <c r="G181" s="3">
        <v>0.26</v>
      </c>
      <c r="H181" s="3">
        <f t="shared" si="10"/>
        <v>0.34086000000000005</v>
      </c>
      <c r="I181" s="4"/>
    </row>
    <row r="182" spans="1:9">
      <c r="A182" s="1"/>
      <c r="B182" s="2" t="s">
        <v>1005</v>
      </c>
      <c r="C182" s="1">
        <v>1</v>
      </c>
      <c r="D182" s="1">
        <v>2</v>
      </c>
      <c r="E182" s="3">
        <v>2.66</v>
      </c>
      <c r="F182" s="3">
        <v>0.23</v>
      </c>
      <c r="G182" s="3">
        <v>0.26</v>
      </c>
      <c r="H182" s="3">
        <f t="shared" si="10"/>
        <v>0.31813600000000003</v>
      </c>
      <c r="I182" s="4"/>
    </row>
    <row r="183" spans="1:9">
      <c r="A183" s="1"/>
      <c r="B183" s="2" t="s">
        <v>1001</v>
      </c>
      <c r="C183" s="1">
        <v>1</v>
      </c>
      <c r="D183" s="1">
        <v>1</v>
      </c>
      <c r="E183" s="3">
        <v>5.4</v>
      </c>
      <c r="F183" s="3">
        <v>0.15</v>
      </c>
      <c r="G183" s="3">
        <v>1.1000000000000001</v>
      </c>
      <c r="H183" s="3">
        <f t="shared" si="10"/>
        <v>0.89100000000000013</v>
      </c>
      <c r="I183" s="4"/>
    </row>
    <row r="184" spans="1:9">
      <c r="A184" s="1"/>
      <c r="B184" s="2" t="s">
        <v>1002</v>
      </c>
      <c r="C184" s="1">
        <v>1</v>
      </c>
      <c r="D184" s="1">
        <v>1</v>
      </c>
      <c r="E184" s="3">
        <v>1.73</v>
      </c>
      <c r="F184" s="3">
        <v>1.73</v>
      </c>
      <c r="G184" s="3">
        <v>0.1</v>
      </c>
      <c r="H184" s="3">
        <f t="shared" si="10"/>
        <v>0.29929</v>
      </c>
      <c r="I184" s="4"/>
    </row>
    <row r="185" spans="1:9">
      <c r="A185" s="1"/>
      <c r="B185" s="2" t="s">
        <v>1020</v>
      </c>
      <c r="C185" s="1">
        <v>-1</v>
      </c>
      <c r="D185" s="1">
        <v>1</v>
      </c>
      <c r="E185" s="3">
        <v>0.6</v>
      </c>
      <c r="F185" s="3">
        <v>0.6</v>
      </c>
      <c r="G185" s="3">
        <v>0.1</v>
      </c>
      <c r="H185" s="3">
        <f t="shared" si="10"/>
        <v>-3.5999999999999997E-2</v>
      </c>
      <c r="I185" s="4"/>
    </row>
    <row r="186" spans="1:9">
      <c r="A186" s="1"/>
      <c r="B186" s="2"/>
      <c r="C186" s="1"/>
      <c r="D186" s="1"/>
      <c r="E186" s="3"/>
      <c r="F186" s="3"/>
      <c r="G186" s="3"/>
      <c r="H186" s="21">
        <f>SUM(H180:H185)</f>
        <v>2.7230060000000003</v>
      </c>
      <c r="I186" s="4"/>
    </row>
    <row r="187" spans="1:9">
      <c r="A187" s="1"/>
      <c r="B187" s="2"/>
      <c r="C187" s="1"/>
      <c r="D187" s="1"/>
      <c r="E187" s="3"/>
      <c r="F187" s="3"/>
      <c r="G187" s="3" t="s">
        <v>958</v>
      </c>
      <c r="H187" s="17">
        <f>CEILING(H186,0.1)</f>
        <v>2.8000000000000003</v>
      </c>
      <c r="I187" s="4" t="s">
        <v>271</v>
      </c>
    </row>
    <row r="188" spans="1:9">
      <c r="A188" s="1"/>
      <c r="B188" s="2"/>
      <c r="C188" s="1"/>
      <c r="D188" s="1"/>
      <c r="E188" s="3"/>
      <c r="F188" s="3"/>
      <c r="G188" s="3"/>
      <c r="H188" s="17"/>
      <c r="I188" s="4"/>
    </row>
    <row r="189" spans="1:9">
      <c r="A189" s="1">
        <v>7</v>
      </c>
      <c r="B189" s="2" t="s">
        <v>1010</v>
      </c>
      <c r="C189" s="1"/>
      <c r="D189" s="1"/>
      <c r="E189" s="3"/>
      <c r="F189" s="3"/>
      <c r="G189" s="3"/>
      <c r="H189" s="17"/>
      <c r="I189" s="4"/>
    </row>
    <row r="190" spans="1:9">
      <c r="A190" s="1"/>
      <c r="B190" s="2" t="s">
        <v>1012</v>
      </c>
      <c r="C190" s="1"/>
      <c r="D190" s="1"/>
      <c r="E190" s="3"/>
      <c r="F190" s="3"/>
      <c r="G190" s="3"/>
      <c r="H190" s="17"/>
      <c r="I190" s="4"/>
    </row>
    <row r="191" spans="1:9">
      <c r="A191" s="1"/>
      <c r="B191" s="2" t="s">
        <v>1013</v>
      </c>
      <c r="C191" s="1">
        <v>1</v>
      </c>
      <c r="D191" s="1">
        <v>1</v>
      </c>
      <c r="E191" s="3">
        <v>2.66</v>
      </c>
      <c r="F191" s="3">
        <v>2.85</v>
      </c>
      <c r="G191" s="3"/>
      <c r="H191" s="3">
        <f t="shared" ref="H191:H197" si="11">PRODUCT(C191:G191)</f>
        <v>7.5810000000000004</v>
      </c>
      <c r="I191" s="4"/>
    </row>
    <row r="192" spans="1:9" ht="30">
      <c r="A192" s="1"/>
      <c r="B192" s="2" t="s">
        <v>1014</v>
      </c>
      <c r="C192" s="1">
        <v>1</v>
      </c>
      <c r="D192" s="1">
        <v>1</v>
      </c>
      <c r="E192" s="3">
        <v>11.02</v>
      </c>
      <c r="F192" s="3"/>
      <c r="G192" s="3">
        <v>0.38</v>
      </c>
      <c r="H192" s="3">
        <f t="shared" si="11"/>
        <v>4.1875999999999998</v>
      </c>
      <c r="I192" s="4"/>
    </row>
    <row r="193" spans="1:9">
      <c r="A193" s="1"/>
      <c r="B193" s="2" t="s">
        <v>1015</v>
      </c>
      <c r="C193" s="1">
        <v>1</v>
      </c>
      <c r="D193" s="1">
        <v>1</v>
      </c>
      <c r="E193" s="3">
        <v>9.18</v>
      </c>
      <c r="F193" s="3"/>
      <c r="G193" s="3">
        <v>0.26</v>
      </c>
      <c r="H193" s="3">
        <f t="shared" si="11"/>
        <v>2.3868</v>
      </c>
      <c r="I193" s="4"/>
    </row>
    <row r="194" spans="1:9">
      <c r="A194" s="1"/>
      <c r="B194" s="2" t="s">
        <v>1016</v>
      </c>
      <c r="C194" s="1">
        <v>1</v>
      </c>
      <c r="D194" s="1">
        <v>1</v>
      </c>
      <c r="E194" s="3">
        <v>1.2</v>
      </c>
      <c r="F194" s="3">
        <v>1.2</v>
      </c>
      <c r="G194" s="3"/>
      <c r="H194" s="3">
        <f t="shared" si="11"/>
        <v>1.44</v>
      </c>
      <c r="I194" s="4"/>
    </row>
    <row r="195" spans="1:9">
      <c r="A195" s="1"/>
      <c r="B195" s="2" t="s">
        <v>1017</v>
      </c>
      <c r="C195" s="1">
        <v>1</v>
      </c>
      <c r="D195" s="1">
        <v>1</v>
      </c>
      <c r="E195" s="3">
        <v>6.92</v>
      </c>
      <c r="F195" s="3"/>
      <c r="G195" s="3">
        <v>0.1</v>
      </c>
      <c r="H195" s="3">
        <f t="shared" si="11"/>
        <v>0.69200000000000006</v>
      </c>
      <c r="I195" s="4"/>
    </row>
    <row r="196" spans="1:9">
      <c r="A196" s="1"/>
      <c r="B196" s="2" t="s">
        <v>1018</v>
      </c>
      <c r="C196" s="1">
        <v>-1</v>
      </c>
      <c r="D196" s="1">
        <v>1</v>
      </c>
      <c r="E196" s="3">
        <v>0.6</v>
      </c>
      <c r="F196" s="3">
        <v>0.6</v>
      </c>
      <c r="G196" s="3"/>
      <c r="H196" s="3">
        <f t="shared" si="11"/>
        <v>-0.36</v>
      </c>
      <c r="I196" s="4"/>
    </row>
    <row r="197" spans="1:9">
      <c r="A197" s="1"/>
      <c r="B197" s="2" t="s">
        <v>1019</v>
      </c>
      <c r="C197" s="1">
        <v>1</v>
      </c>
      <c r="D197" s="1">
        <v>1</v>
      </c>
      <c r="E197" s="3">
        <v>2.4</v>
      </c>
      <c r="F197" s="3"/>
      <c r="G197" s="3">
        <v>0.1</v>
      </c>
      <c r="H197" s="3">
        <f t="shared" si="11"/>
        <v>0.24</v>
      </c>
      <c r="I197" s="4"/>
    </row>
    <row r="198" spans="1:9">
      <c r="A198" s="1"/>
      <c r="B198" s="2"/>
      <c r="C198" s="1"/>
      <c r="D198" s="1"/>
      <c r="E198" s="3"/>
      <c r="F198" s="3"/>
      <c r="G198" s="3"/>
      <c r="H198" s="17">
        <f>SUM(H191:H197)</f>
        <v>16.167399999999997</v>
      </c>
      <c r="I198" s="4"/>
    </row>
    <row r="199" spans="1:9">
      <c r="A199" s="1"/>
      <c r="B199" s="2"/>
      <c r="C199" s="1"/>
      <c r="D199" s="1"/>
      <c r="E199" s="3"/>
      <c r="F199" s="3"/>
      <c r="G199" s="3" t="s">
        <v>958</v>
      </c>
      <c r="H199" s="17">
        <f>CEILING(H198,0.1)</f>
        <v>16.2</v>
      </c>
      <c r="I199" s="4" t="s">
        <v>474</v>
      </c>
    </row>
    <row r="200" spans="1:9">
      <c r="A200" s="1"/>
      <c r="B200" s="2"/>
      <c r="C200" s="1"/>
      <c r="D200" s="1"/>
      <c r="E200" s="3"/>
      <c r="F200" s="3"/>
      <c r="G200" s="3"/>
      <c r="H200" s="17"/>
      <c r="I200" s="4"/>
    </row>
    <row r="201" spans="1:9" ht="30">
      <c r="A201" s="1"/>
      <c r="B201" s="2" t="s">
        <v>1021</v>
      </c>
      <c r="C201" s="1"/>
      <c r="D201" s="1"/>
      <c r="E201" s="3"/>
      <c r="F201" s="3"/>
      <c r="G201" s="3"/>
      <c r="H201" s="17"/>
      <c r="I201" s="4"/>
    </row>
    <row r="202" spans="1:9">
      <c r="A202" s="1"/>
      <c r="B202" s="2" t="s">
        <v>1011</v>
      </c>
      <c r="C202" s="1">
        <v>1</v>
      </c>
      <c r="D202" s="1">
        <v>4</v>
      </c>
      <c r="E202" s="3">
        <v>1.06</v>
      </c>
      <c r="F202" s="3"/>
      <c r="G202" s="3">
        <v>0.8</v>
      </c>
      <c r="H202" s="3">
        <f t="shared" ref="H202" si="12">PRODUCT(C202:G202)</f>
        <v>3.3920000000000003</v>
      </c>
      <c r="I202" s="4"/>
    </row>
    <row r="203" spans="1:9">
      <c r="A203" s="1"/>
      <c r="B203" s="2"/>
      <c r="C203" s="1"/>
      <c r="D203" s="1"/>
      <c r="E203" s="3"/>
      <c r="F203" s="3"/>
      <c r="G203" s="3" t="s">
        <v>958</v>
      </c>
      <c r="H203" s="17">
        <f>CEILING(H202,0.1)</f>
        <v>3.4000000000000004</v>
      </c>
      <c r="I203" s="4" t="s">
        <v>474</v>
      </c>
    </row>
    <row r="204" spans="1:9">
      <c r="A204" s="1"/>
      <c r="B204" s="2"/>
      <c r="C204" s="1"/>
      <c r="D204" s="1"/>
      <c r="E204" s="3"/>
      <c r="F204" s="3"/>
      <c r="G204" s="3"/>
      <c r="H204" s="17"/>
      <c r="I204" s="4"/>
    </row>
    <row r="205" spans="1:9">
      <c r="A205" s="1"/>
      <c r="B205" s="2" t="s">
        <v>1022</v>
      </c>
      <c r="C205" s="1"/>
      <c r="D205" s="1"/>
      <c r="E205" s="3"/>
      <c r="F205" s="3"/>
      <c r="G205" s="3"/>
      <c r="H205" s="17"/>
      <c r="I205" s="4"/>
    </row>
    <row r="206" spans="1:9">
      <c r="A206" s="1"/>
      <c r="B206" s="2" t="s">
        <v>1023</v>
      </c>
      <c r="C206" s="1">
        <v>1</v>
      </c>
      <c r="D206" s="1">
        <v>1</v>
      </c>
      <c r="E206" s="3">
        <v>4.8</v>
      </c>
      <c r="F206" s="3"/>
      <c r="G206" s="3">
        <v>1.1000000000000001</v>
      </c>
      <c r="H206" s="3">
        <f t="shared" ref="H206" si="13">PRODUCT(C206:G206)</f>
        <v>5.28</v>
      </c>
      <c r="I206" s="4"/>
    </row>
    <row r="207" spans="1:9">
      <c r="A207" s="1"/>
      <c r="B207" s="2"/>
      <c r="C207" s="1"/>
      <c r="D207" s="1"/>
      <c r="E207" s="3"/>
      <c r="F207" s="3"/>
      <c r="G207" s="3" t="s">
        <v>958</v>
      </c>
      <c r="H207" s="17">
        <f>CEILING(H206,0.1)</f>
        <v>5.3000000000000007</v>
      </c>
      <c r="I207" s="4" t="s">
        <v>474</v>
      </c>
    </row>
    <row r="208" spans="1:9">
      <c r="A208" s="1"/>
      <c r="B208" s="2"/>
      <c r="C208" s="1"/>
      <c r="D208" s="1"/>
      <c r="E208" s="3"/>
      <c r="F208" s="3"/>
      <c r="G208" s="3"/>
      <c r="H208" s="17"/>
      <c r="I208" s="4"/>
    </row>
    <row r="209" spans="1:9" ht="30">
      <c r="A209" s="1">
        <v>8</v>
      </c>
      <c r="B209" s="2" t="s">
        <v>1024</v>
      </c>
      <c r="C209" s="1"/>
      <c r="D209" s="1"/>
      <c r="E209" s="3"/>
      <c r="F209" s="3"/>
      <c r="G209" s="3"/>
      <c r="H209" s="17"/>
      <c r="I209" s="4"/>
    </row>
    <row r="210" spans="1:9">
      <c r="A210" s="1"/>
      <c r="B210" s="2" t="s">
        <v>1025</v>
      </c>
      <c r="C210" s="1">
        <v>1</v>
      </c>
      <c r="D210" s="1">
        <v>1</v>
      </c>
      <c r="E210" s="3"/>
      <c r="F210" s="3"/>
      <c r="G210" s="3"/>
      <c r="H210" s="3">
        <f t="shared" ref="H210" si="14">PRODUCT(C210:G210)</f>
        <v>1</v>
      </c>
      <c r="I210" s="4"/>
    </row>
    <row r="211" spans="1:9">
      <c r="A211" s="1"/>
      <c r="B211" s="2"/>
      <c r="C211" s="1"/>
      <c r="D211" s="1"/>
      <c r="E211" s="3"/>
      <c r="F211" s="3"/>
      <c r="G211" s="3" t="s">
        <v>946</v>
      </c>
      <c r="H211" s="17">
        <v>1</v>
      </c>
      <c r="I211" s="4" t="s">
        <v>11</v>
      </c>
    </row>
    <row r="212" spans="1:9">
      <c r="A212" s="1"/>
      <c r="B212" s="2"/>
      <c r="C212" s="1"/>
      <c r="D212" s="1"/>
      <c r="E212" s="3"/>
      <c r="F212" s="3"/>
      <c r="G212" s="3"/>
      <c r="H212" s="17"/>
      <c r="I212" s="4"/>
    </row>
    <row r="213" spans="1:9">
      <c r="A213" s="1"/>
      <c r="B213" s="2"/>
      <c r="C213" s="1"/>
      <c r="D213" s="1"/>
      <c r="E213" s="3"/>
      <c r="F213" s="3"/>
      <c r="G213" s="3"/>
      <c r="H213" s="17"/>
      <c r="I213" s="4"/>
    </row>
    <row r="214" spans="1:9" ht="30">
      <c r="A214" s="1">
        <v>9</v>
      </c>
      <c r="B214" s="2" t="s">
        <v>799</v>
      </c>
      <c r="C214" s="1"/>
      <c r="D214" s="1"/>
      <c r="E214" s="3"/>
      <c r="F214" s="3"/>
      <c r="G214" s="3"/>
      <c r="H214" s="17"/>
      <c r="I214" s="4"/>
    </row>
    <row r="215" spans="1:9">
      <c r="A215" s="1"/>
      <c r="B215" s="2" t="s">
        <v>1026</v>
      </c>
      <c r="C215" s="1"/>
      <c r="D215" s="1"/>
      <c r="E215" s="3">
        <f>H253</f>
        <v>2.7555999999999998</v>
      </c>
      <c r="F215" s="3"/>
      <c r="G215" s="3">
        <v>0.05</v>
      </c>
      <c r="H215" s="21">
        <f>PRODUCT(E215:G215)</f>
        <v>0.13777999999999999</v>
      </c>
      <c r="I215" s="4"/>
    </row>
    <row r="216" spans="1:9">
      <c r="A216" s="1"/>
      <c r="B216" s="2" t="s">
        <v>1027</v>
      </c>
      <c r="C216" s="1"/>
      <c r="D216" s="1"/>
      <c r="E216" s="3"/>
      <c r="F216" s="3"/>
      <c r="G216" s="3"/>
      <c r="H216" s="21">
        <f>H176</f>
        <v>0.22080000000000002</v>
      </c>
      <c r="I216" s="4"/>
    </row>
    <row r="217" spans="1:9">
      <c r="A217" s="1"/>
      <c r="B217" s="2" t="s">
        <v>1028</v>
      </c>
      <c r="C217" s="1"/>
      <c r="D217" s="1"/>
      <c r="E217" s="3"/>
      <c r="F217" s="3"/>
      <c r="G217" s="3"/>
      <c r="H217" s="21">
        <f>H186</f>
        <v>2.7230060000000003</v>
      </c>
      <c r="I217" s="4"/>
    </row>
    <row r="218" spans="1:9">
      <c r="A218" s="1"/>
      <c r="B218" s="19"/>
      <c r="C218" s="1"/>
      <c r="D218" s="1"/>
      <c r="E218" s="3"/>
      <c r="F218" s="3"/>
      <c r="G218" s="3"/>
      <c r="H218" s="3">
        <f>SUM(H215:H217)</f>
        <v>3.0815860000000002</v>
      </c>
      <c r="I218" s="1"/>
    </row>
    <row r="219" spans="1:9">
      <c r="A219" s="1"/>
      <c r="B219" s="2"/>
      <c r="C219" s="1"/>
      <c r="D219" s="1"/>
      <c r="E219" s="3"/>
      <c r="F219" s="3"/>
      <c r="G219" s="3">
        <v>100</v>
      </c>
      <c r="H219" s="16">
        <f>G219*H218</f>
        <v>308.15860000000004</v>
      </c>
      <c r="I219" s="1"/>
    </row>
    <row r="220" spans="1:9">
      <c r="A220" s="1"/>
      <c r="B220" s="2"/>
      <c r="C220" s="1"/>
      <c r="D220" s="1"/>
      <c r="E220" s="3"/>
      <c r="F220" s="3"/>
      <c r="G220" s="3"/>
      <c r="H220" s="16">
        <f>H219/1000</f>
        <v>0.30815860000000006</v>
      </c>
      <c r="I220" s="1" t="s">
        <v>475</v>
      </c>
    </row>
    <row r="221" spans="1:9">
      <c r="A221" s="1"/>
      <c r="B221" s="2"/>
      <c r="C221" s="1"/>
      <c r="D221" s="1"/>
      <c r="E221" s="3"/>
      <c r="F221" s="3"/>
      <c r="G221" s="3"/>
      <c r="H221" s="3"/>
      <c r="I221" s="1"/>
    </row>
    <row r="222" spans="1:9">
      <c r="A222" s="1">
        <v>10</v>
      </c>
      <c r="B222" s="2" t="s">
        <v>1029</v>
      </c>
      <c r="C222" s="1"/>
      <c r="D222" s="1"/>
      <c r="E222" s="3"/>
      <c r="F222" s="3"/>
      <c r="G222" s="3"/>
      <c r="H222" s="3"/>
      <c r="I222" s="1"/>
    </row>
    <row r="223" spans="1:9">
      <c r="A223" s="1"/>
      <c r="B223" s="2" t="s">
        <v>1030</v>
      </c>
      <c r="C223" s="1">
        <v>1</v>
      </c>
      <c r="D223" s="1">
        <v>1</v>
      </c>
      <c r="E223" s="3">
        <v>1.2</v>
      </c>
      <c r="F223" s="3">
        <v>1.2</v>
      </c>
      <c r="G223" s="3"/>
      <c r="H223" s="3">
        <f t="shared" ref="H223:H224" si="15">PRODUCT(C223:G223)</f>
        <v>1.44</v>
      </c>
      <c r="I223" s="1"/>
    </row>
    <row r="224" spans="1:9">
      <c r="A224" s="1"/>
      <c r="B224" s="2" t="s">
        <v>1031</v>
      </c>
      <c r="C224" s="1">
        <v>1</v>
      </c>
      <c r="D224" s="1">
        <v>1</v>
      </c>
      <c r="E224" s="3">
        <v>4.8</v>
      </c>
      <c r="F224" s="3"/>
      <c r="G224" s="3">
        <v>1.1000000000000001</v>
      </c>
      <c r="H224" s="3">
        <f t="shared" si="15"/>
        <v>5.28</v>
      </c>
      <c r="I224" s="1"/>
    </row>
    <row r="225" spans="1:9">
      <c r="A225" s="1"/>
      <c r="B225" s="2"/>
      <c r="C225" s="1"/>
      <c r="D225" s="1"/>
      <c r="E225" s="3"/>
      <c r="F225" s="3"/>
      <c r="G225" s="3"/>
      <c r="H225" s="3">
        <f>SUM(H223:H224)</f>
        <v>6.7200000000000006</v>
      </c>
      <c r="I225" s="1"/>
    </row>
    <row r="226" spans="1:9">
      <c r="A226" s="1"/>
      <c r="B226" s="2"/>
      <c r="C226" s="1"/>
      <c r="D226" s="1"/>
      <c r="E226" s="3"/>
      <c r="F226" s="3"/>
      <c r="G226" s="3" t="s">
        <v>9</v>
      </c>
      <c r="H226" s="17">
        <f>CEILING(H225,0.1)</f>
        <v>6.8000000000000007</v>
      </c>
      <c r="I226" s="4" t="s">
        <v>474</v>
      </c>
    </row>
    <row r="227" spans="1:9">
      <c r="A227" s="1"/>
      <c r="B227" s="2"/>
      <c r="C227" s="1"/>
      <c r="D227" s="1"/>
      <c r="E227" s="3"/>
      <c r="F227" s="3"/>
      <c r="G227" s="3"/>
      <c r="H227" s="3"/>
      <c r="I227" s="1"/>
    </row>
    <row r="228" spans="1:9" ht="30">
      <c r="A228" s="1">
        <v>11</v>
      </c>
      <c r="B228" s="2" t="s">
        <v>1123</v>
      </c>
      <c r="C228" s="1"/>
      <c r="D228" s="1"/>
      <c r="E228" s="3"/>
      <c r="F228" s="3"/>
      <c r="G228" s="3"/>
      <c r="H228" s="3"/>
      <c r="I228" s="1"/>
    </row>
    <row r="229" spans="1:9">
      <c r="A229" s="1"/>
      <c r="B229" s="36" t="s">
        <v>1144</v>
      </c>
      <c r="C229" s="1">
        <v>1</v>
      </c>
      <c r="D229" s="1">
        <v>1</v>
      </c>
      <c r="E229" s="3">
        <v>13.66</v>
      </c>
      <c r="F229" s="3">
        <v>4.7300000000000004</v>
      </c>
      <c r="G229" s="3"/>
      <c r="H229" s="80">
        <v>64.611800000000002</v>
      </c>
      <c r="I229" s="1"/>
    </row>
    <row r="230" spans="1:9" ht="30">
      <c r="A230" s="1"/>
      <c r="B230" s="36" t="s">
        <v>1145</v>
      </c>
      <c r="C230" s="1">
        <v>1</v>
      </c>
      <c r="D230" s="1">
        <v>1</v>
      </c>
      <c r="E230" s="3">
        <v>13.66</v>
      </c>
      <c r="F230" s="3">
        <v>4.7300000000000004</v>
      </c>
      <c r="G230" s="3"/>
      <c r="H230" s="3">
        <v>64.611800000000002</v>
      </c>
      <c r="I230" s="1"/>
    </row>
    <row r="231" spans="1:9">
      <c r="A231" s="1"/>
      <c r="B231" s="2" t="s">
        <v>1146</v>
      </c>
      <c r="C231" s="1">
        <v>1</v>
      </c>
      <c r="D231" s="1">
        <v>1</v>
      </c>
      <c r="E231" s="3">
        <v>3.6</v>
      </c>
      <c r="F231" s="3">
        <v>12.17</v>
      </c>
      <c r="G231" s="3"/>
      <c r="H231" s="3">
        <v>43.811999999999998</v>
      </c>
      <c r="I231" s="1"/>
    </row>
    <row r="232" spans="1:9">
      <c r="A232" s="1"/>
      <c r="B232" s="2" t="s">
        <v>1147</v>
      </c>
      <c r="C232" s="1">
        <v>1</v>
      </c>
      <c r="D232" s="1">
        <v>1</v>
      </c>
      <c r="E232" s="3">
        <v>3.6</v>
      </c>
      <c r="F232" s="3">
        <v>12.17</v>
      </c>
      <c r="G232" s="3"/>
      <c r="H232" s="3">
        <v>43.811999999999998</v>
      </c>
      <c r="I232" s="1"/>
    </row>
    <row r="233" spans="1:9">
      <c r="A233" s="1"/>
      <c r="B233" s="2" t="s">
        <v>605</v>
      </c>
      <c r="C233" s="1">
        <v>1</v>
      </c>
      <c r="D233" s="1">
        <v>1</v>
      </c>
      <c r="E233" s="3">
        <v>67.599999999999994</v>
      </c>
      <c r="F233" s="3"/>
      <c r="G233" s="3">
        <v>0.23</v>
      </c>
      <c r="H233" s="3">
        <v>15.548</v>
      </c>
      <c r="I233" s="1"/>
    </row>
    <row r="234" spans="1:9">
      <c r="A234" s="1"/>
      <c r="B234" s="2" t="s">
        <v>605</v>
      </c>
      <c r="C234" s="1">
        <v>1</v>
      </c>
      <c r="D234" s="1">
        <v>1</v>
      </c>
      <c r="E234" s="3">
        <v>35.42</v>
      </c>
      <c r="F234" s="3"/>
      <c r="G234" s="3">
        <v>0.23</v>
      </c>
      <c r="H234" s="3">
        <v>8.1466000000000012</v>
      </c>
      <c r="I234" s="1"/>
    </row>
    <row r="235" spans="1:9">
      <c r="A235" s="1"/>
      <c r="B235" s="2" t="s">
        <v>1148</v>
      </c>
      <c r="C235" s="1">
        <v>1</v>
      </c>
      <c r="D235" s="1">
        <v>1</v>
      </c>
      <c r="E235" s="3">
        <v>7.2</v>
      </c>
      <c r="F235" s="3">
        <v>12.9</v>
      </c>
      <c r="G235" s="3"/>
      <c r="H235" s="80">
        <v>92.88000000000001</v>
      </c>
      <c r="I235" s="1"/>
    </row>
    <row r="236" spans="1:9">
      <c r="A236" s="1"/>
      <c r="B236" s="2" t="s">
        <v>1149</v>
      </c>
      <c r="C236" s="1">
        <v>1</v>
      </c>
      <c r="D236" s="1">
        <v>1</v>
      </c>
      <c r="E236" s="3">
        <v>40.200000000000003</v>
      </c>
      <c r="F236" s="3"/>
      <c r="G236" s="3">
        <v>0.23</v>
      </c>
      <c r="H236" s="80">
        <v>9.2460000000000004</v>
      </c>
      <c r="I236" s="1"/>
    </row>
    <row r="237" spans="1:9">
      <c r="A237" s="1"/>
      <c r="B237" s="2" t="s">
        <v>1150</v>
      </c>
      <c r="C237" s="1">
        <v>1</v>
      </c>
      <c r="D237" s="1">
        <v>1</v>
      </c>
      <c r="E237" s="3">
        <v>2.39</v>
      </c>
      <c r="F237" s="3">
        <v>2.23</v>
      </c>
      <c r="G237" s="3"/>
      <c r="H237" s="80">
        <v>5.3296999999999999</v>
      </c>
      <c r="I237" s="1"/>
    </row>
    <row r="238" spans="1:9">
      <c r="A238" s="1"/>
      <c r="B238" s="2" t="s">
        <v>605</v>
      </c>
      <c r="C238" s="1">
        <v>1</v>
      </c>
      <c r="D238" s="1">
        <v>1</v>
      </c>
      <c r="E238" s="3">
        <v>9.24</v>
      </c>
      <c r="F238" s="3"/>
      <c r="G238" s="3">
        <v>0.23</v>
      </c>
      <c r="H238" s="80">
        <v>2.1252</v>
      </c>
      <c r="I238" s="1"/>
    </row>
    <row r="239" spans="1:9">
      <c r="A239" s="1"/>
      <c r="B239" s="2" t="s">
        <v>1151</v>
      </c>
      <c r="C239" s="1">
        <v>1</v>
      </c>
      <c r="D239" s="1">
        <v>1</v>
      </c>
      <c r="E239" s="3">
        <v>6.46</v>
      </c>
      <c r="F239" s="3">
        <v>2</v>
      </c>
      <c r="G239" s="3"/>
      <c r="H239" s="80">
        <v>12.92</v>
      </c>
      <c r="I239" s="1"/>
    </row>
    <row r="240" spans="1:9">
      <c r="A240" s="1"/>
      <c r="B240" s="2" t="s">
        <v>605</v>
      </c>
      <c r="C240" s="1">
        <v>1</v>
      </c>
      <c r="D240" s="1">
        <v>1</v>
      </c>
      <c r="E240" s="3">
        <v>16.920000000000002</v>
      </c>
      <c r="F240" s="3"/>
      <c r="G240" s="3">
        <v>0.23</v>
      </c>
      <c r="H240" s="80">
        <v>3.8916000000000004</v>
      </c>
      <c r="I240" s="1"/>
    </row>
    <row r="241" spans="1:12">
      <c r="A241" s="1"/>
      <c r="B241" s="2"/>
      <c r="C241" s="1"/>
      <c r="D241" s="1"/>
      <c r="E241" s="3"/>
      <c r="F241" s="3"/>
      <c r="G241" s="3"/>
      <c r="H241" s="3">
        <v>366.93470000000002</v>
      </c>
      <c r="I241" s="1"/>
    </row>
    <row r="242" spans="1:12">
      <c r="A242" s="1"/>
      <c r="B242" s="2"/>
      <c r="C242" s="1"/>
      <c r="D242" s="1"/>
      <c r="E242" s="3"/>
      <c r="F242" s="3"/>
      <c r="G242" s="3" t="s">
        <v>9</v>
      </c>
      <c r="H242" s="3">
        <v>367</v>
      </c>
      <c r="I242" s="1" t="s">
        <v>10</v>
      </c>
    </row>
    <row r="243" spans="1:12">
      <c r="A243" s="1"/>
      <c r="B243" s="2"/>
      <c r="C243" s="1"/>
      <c r="D243" s="1"/>
      <c r="E243" s="3"/>
      <c r="F243" s="3"/>
      <c r="G243" s="3"/>
      <c r="H243" s="3"/>
      <c r="I243" s="1"/>
    </row>
    <row r="244" spans="1:12">
      <c r="A244" s="1"/>
      <c r="B244" s="2"/>
      <c r="C244" s="1"/>
      <c r="D244" s="1"/>
      <c r="E244" s="3"/>
      <c r="F244" s="3"/>
      <c r="G244" s="3"/>
      <c r="H244" s="3"/>
      <c r="I244" s="1"/>
    </row>
    <row r="245" spans="1:12" ht="30">
      <c r="A245" s="1">
        <v>12</v>
      </c>
      <c r="B245" s="2" t="s">
        <v>959</v>
      </c>
      <c r="C245" s="1"/>
      <c r="D245" s="1"/>
      <c r="E245" s="3"/>
      <c r="F245" s="3"/>
      <c r="G245" s="3"/>
      <c r="H245" s="3"/>
      <c r="I245" s="1"/>
    </row>
    <row r="246" spans="1:12">
      <c r="A246" s="1"/>
      <c r="B246" s="2" t="s">
        <v>689</v>
      </c>
      <c r="C246" s="1">
        <v>1</v>
      </c>
      <c r="D246" s="1">
        <v>2</v>
      </c>
      <c r="E246" s="3">
        <v>24.23</v>
      </c>
      <c r="F246" s="3">
        <v>0.6</v>
      </c>
      <c r="G246" s="3"/>
      <c r="H246" s="3">
        <f>PRODUCT(C246:G246)</f>
        <v>29.076000000000001</v>
      </c>
      <c r="I246" s="1"/>
    </row>
    <row r="247" spans="1:12">
      <c r="A247" s="1"/>
      <c r="B247" s="2" t="s">
        <v>818</v>
      </c>
      <c r="C247" s="1">
        <v>1</v>
      </c>
      <c r="D247" s="1">
        <v>1</v>
      </c>
      <c r="E247" s="3">
        <f>14.12+0.6+0.6</f>
        <v>15.319999999999999</v>
      </c>
      <c r="F247" s="3">
        <v>0.6</v>
      </c>
      <c r="G247" s="3"/>
      <c r="H247" s="3">
        <f t="shared" ref="H247" si="16">PRODUCT(C247:G247)</f>
        <v>9.1919999999999984</v>
      </c>
      <c r="I247" s="1"/>
    </row>
    <row r="248" spans="1:12">
      <c r="A248" s="1"/>
      <c r="B248" s="2"/>
      <c r="C248" s="1"/>
      <c r="D248" s="1"/>
      <c r="E248" s="3"/>
      <c r="F248" s="3"/>
      <c r="G248" s="3"/>
      <c r="H248" s="3">
        <f>SUM(H246:H247)</f>
        <v>38.268000000000001</v>
      </c>
      <c r="I248" s="1"/>
    </row>
    <row r="249" spans="1:12">
      <c r="A249" s="1"/>
      <c r="B249" s="2"/>
      <c r="C249" s="1"/>
      <c r="D249" s="1"/>
      <c r="E249" s="3"/>
      <c r="F249" s="3"/>
      <c r="G249" s="3" t="s">
        <v>9</v>
      </c>
      <c r="H249" s="3">
        <f>CEILING(H248,0.1)</f>
        <v>38.300000000000004</v>
      </c>
      <c r="I249" s="1" t="s">
        <v>10</v>
      </c>
    </row>
    <row r="250" spans="1:12">
      <c r="A250" s="1"/>
      <c r="B250" s="2"/>
      <c r="C250" s="1"/>
      <c r="D250" s="1"/>
      <c r="E250" s="3"/>
      <c r="F250" s="3"/>
      <c r="G250" s="3"/>
      <c r="H250" s="3"/>
      <c r="I250" s="1"/>
    </row>
    <row r="251" spans="1:12" ht="30">
      <c r="A251" s="1">
        <v>13</v>
      </c>
      <c r="B251" s="2" t="s">
        <v>690</v>
      </c>
      <c r="C251" s="1"/>
      <c r="D251" s="1"/>
      <c r="E251" s="3"/>
      <c r="F251" s="3"/>
      <c r="G251" s="3"/>
      <c r="H251" s="3"/>
      <c r="I251" s="1"/>
      <c r="L251">
        <f>20.6+2.43+1.2</f>
        <v>24.23</v>
      </c>
    </row>
    <row r="252" spans="1:12">
      <c r="A252" s="1"/>
      <c r="B252" s="2" t="s">
        <v>691</v>
      </c>
      <c r="C252" s="1"/>
      <c r="D252" s="1"/>
      <c r="E252" s="3"/>
      <c r="F252" s="3"/>
      <c r="G252" s="3"/>
      <c r="H252" s="3"/>
      <c r="I252" s="1"/>
    </row>
    <row r="253" spans="1:12">
      <c r="A253" s="1"/>
      <c r="B253" s="2" t="s">
        <v>692</v>
      </c>
      <c r="C253" s="1">
        <v>1</v>
      </c>
      <c r="D253" s="1">
        <v>4</v>
      </c>
      <c r="E253" s="3">
        <v>0.83</v>
      </c>
      <c r="F253" s="3">
        <v>0.83</v>
      </c>
      <c r="G253" s="3"/>
      <c r="H253" s="3">
        <f>PRODUCT(C253:G253)</f>
        <v>2.7555999999999998</v>
      </c>
      <c r="I253" s="1"/>
    </row>
    <row r="254" spans="1:12">
      <c r="A254" s="1"/>
      <c r="B254" s="2"/>
      <c r="C254" s="1"/>
      <c r="D254" s="1"/>
      <c r="E254" s="3"/>
      <c r="F254" s="3"/>
      <c r="G254" s="3" t="s">
        <v>9</v>
      </c>
      <c r="H254" s="3">
        <f>CEILING(H253,0.1)</f>
        <v>2.8000000000000003</v>
      </c>
      <c r="I254" s="1" t="s">
        <v>10</v>
      </c>
    </row>
    <row r="255" spans="1:12">
      <c r="A255" s="1"/>
      <c r="B255" s="2"/>
      <c r="C255" s="1"/>
      <c r="D255" s="1"/>
      <c r="E255" s="3"/>
      <c r="F255" s="3"/>
      <c r="G255" s="3"/>
      <c r="H255" s="3"/>
      <c r="I255" s="1"/>
    </row>
    <row r="256" spans="1:12" ht="30">
      <c r="A256" s="1">
        <v>14</v>
      </c>
      <c r="B256" s="2" t="s">
        <v>702</v>
      </c>
      <c r="C256" s="1"/>
      <c r="D256" s="1"/>
      <c r="E256" s="3"/>
      <c r="F256" s="3"/>
      <c r="G256" s="3"/>
      <c r="H256" s="3"/>
      <c r="I256" s="1"/>
    </row>
    <row r="257" spans="1:9">
      <c r="A257" s="1"/>
      <c r="B257" s="2" t="s">
        <v>694</v>
      </c>
      <c r="C257" s="1"/>
      <c r="D257" s="1"/>
      <c r="E257" s="3"/>
      <c r="F257" s="3"/>
      <c r="G257" s="3"/>
      <c r="H257" s="3"/>
      <c r="I257" s="1"/>
    </row>
    <row r="258" spans="1:9">
      <c r="A258" s="1"/>
      <c r="B258" s="2" t="s">
        <v>693</v>
      </c>
      <c r="C258" s="1">
        <v>1</v>
      </c>
      <c r="D258" s="1">
        <v>1</v>
      </c>
      <c r="E258" s="3">
        <v>10</v>
      </c>
      <c r="F258" s="3"/>
      <c r="G258" s="3"/>
      <c r="H258" s="3">
        <f>PRODUCT(C258:G258)</f>
        <v>10</v>
      </c>
      <c r="I258" s="1"/>
    </row>
    <row r="259" spans="1:9">
      <c r="A259" s="1"/>
      <c r="B259" s="2" t="s">
        <v>947</v>
      </c>
      <c r="C259" s="1">
        <v>1</v>
      </c>
      <c r="D259" s="1">
        <v>4</v>
      </c>
      <c r="E259" s="3">
        <v>2.5</v>
      </c>
      <c r="F259" s="3"/>
      <c r="G259" s="3"/>
      <c r="H259" s="3">
        <f>PRODUCT(C259:G259)</f>
        <v>10</v>
      </c>
      <c r="I259" s="1"/>
    </row>
    <row r="260" spans="1:9">
      <c r="A260" s="1"/>
      <c r="B260" s="2"/>
      <c r="C260" s="1"/>
      <c r="D260" s="1"/>
      <c r="E260" s="3"/>
      <c r="F260" s="3"/>
      <c r="G260" s="3" t="s">
        <v>9</v>
      </c>
      <c r="H260" s="3">
        <f>SUM(H258:H259)</f>
        <v>20</v>
      </c>
      <c r="I260" s="1" t="s">
        <v>12</v>
      </c>
    </row>
    <row r="261" spans="1:9">
      <c r="A261" s="1"/>
      <c r="B261" s="2"/>
      <c r="C261" s="1"/>
      <c r="D261" s="1"/>
      <c r="E261" s="3"/>
      <c r="F261" s="3"/>
      <c r="G261" s="3"/>
      <c r="H261" s="3"/>
      <c r="I261" s="1"/>
    </row>
    <row r="262" spans="1:9" ht="30">
      <c r="A262" s="1">
        <v>15</v>
      </c>
      <c r="B262" s="2" t="s">
        <v>801</v>
      </c>
      <c r="C262" s="1"/>
      <c r="D262" s="1"/>
      <c r="E262" s="3"/>
      <c r="F262" s="3"/>
      <c r="G262" s="3"/>
      <c r="H262" s="3"/>
      <c r="I262" s="1"/>
    </row>
    <row r="263" spans="1:9">
      <c r="A263" s="1"/>
      <c r="B263" s="2" t="s">
        <v>695</v>
      </c>
      <c r="C263" s="1"/>
      <c r="D263" s="1"/>
      <c r="E263" s="3"/>
      <c r="F263" s="3"/>
      <c r="G263" s="3"/>
      <c r="H263" s="3"/>
      <c r="I263" s="1"/>
    </row>
    <row r="264" spans="1:9">
      <c r="A264" s="1"/>
      <c r="B264" s="2" t="s">
        <v>696</v>
      </c>
      <c r="C264" s="1">
        <v>1</v>
      </c>
      <c r="D264" s="1">
        <v>1</v>
      </c>
      <c r="E264" s="3">
        <v>1.6</v>
      </c>
      <c r="F264" s="3"/>
      <c r="G264" s="3"/>
      <c r="H264" s="3">
        <f>PRODUCT(C264:G264)</f>
        <v>1.6</v>
      </c>
      <c r="I264" s="1"/>
    </row>
    <row r="265" spans="1:9">
      <c r="A265" s="1"/>
      <c r="B265" s="2" t="s">
        <v>697</v>
      </c>
      <c r="C265" s="1">
        <v>1</v>
      </c>
      <c r="D265" s="1">
        <v>1</v>
      </c>
      <c r="E265" s="3">
        <v>1.2</v>
      </c>
      <c r="F265" s="3"/>
      <c r="G265" s="3"/>
      <c r="H265" s="3">
        <f t="shared" ref="H265:H267" si="17">PRODUCT(C265:G265)</f>
        <v>1.2</v>
      </c>
      <c r="I265" s="1"/>
    </row>
    <row r="266" spans="1:9">
      <c r="A266" s="1"/>
      <c r="B266" s="2" t="s">
        <v>698</v>
      </c>
      <c r="C266" s="1">
        <v>1</v>
      </c>
      <c r="D266" s="1">
        <v>1</v>
      </c>
      <c r="E266" s="3">
        <v>1.6</v>
      </c>
      <c r="F266" s="3"/>
      <c r="G266" s="3"/>
      <c r="H266" s="3">
        <f t="shared" si="17"/>
        <v>1.6</v>
      </c>
      <c r="I266" s="1"/>
    </row>
    <row r="267" spans="1:9">
      <c r="A267" s="1"/>
      <c r="B267" s="2" t="s">
        <v>699</v>
      </c>
      <c r="C267" s="1">
        <v>1</v>
      </c>
      <c r="D267" s="1">
        <v>1</v>
      </c>
      <c r="E267" s="3">
        <v>0.9</v>
      </c>
      <c r="F267" s="3"/>
      <c r="G267" s="3"/>
      <c r="H267" s="3">
        <f t="shared" si="17"/>
        <v>0.9</v>
      </c>
      <c r="I267" s="1"/>
    </row>
    <row r="268" spans="1:9">
      <c r="A268" s="1"/>
      <c r="B268" s="2"/>
      <c r="C268" s="1"/>
      <c r="D268" s="1"/>
      <c r="E268" s="3"/>
      <c r="F268" s="3"/>
      <c r="G268" s="3"/>
      <c r="H268" s="3">
        <f>SUM(H264:H267)</f>
        <v>5.3000000000000007</v>
      </c>
      <c r="I268" s="1" t="s">
        <v>12</v>
      </c>
    </row>
    <row r="269" spans="1:9">
      <c r="A269" s="1"/>
      <c r="B269" s="2"/>
      <c r="C269" s="1"/>
      <c r="D269" s="1"/>
      <c r="E269" s="3"/>
      <c r="F269" s="3"/>
      <c r="G269" s="3"/>
      <c r="H269" s="3"/>
      <c r="I269" s="1"/>
    </row>
    <row r="270" spans="1:9">
      <c r="A270" s="1"/>
      <c r="B270" s="2" t="s">
        <v>700</v>
      </c>
      <c r="C270" s="1"/>
      <c r="D270" s="1"/>
      <c r="E270" s="3"/>
      <c r="F270" s="3"/>
      <c r="G270" s="3"/>
      <c r="H270" s="3"/>
      <c r="I270" s="1"/>
    </row>
    <row r="271" spans="1:9">
      <c r="A271" s="1"/>
      <c r="B271" s="2" t="s">
        <v>696</v>
      </c>
      <c r="C271" s="1">
        <v>1</v>
      </c>
      <c r="D271" s="1">
        <v>1</v>
      </c>
      <c r="E271" s="3">
        <v>1.9</v>
      </c>
      <c r="F271" s="3"/>
      <c r="G271" s="3"/>
      <c r="H271" s="3">
        <f>PRODUCT(C271:G271)</f>
        <v>1.9</v>
      </c>
      <c r="I271" s="1"/>
    </row>
    <row r="272" spans="1:9">
      <c r="A272" s="1"/>
      <c r="B272" s="2" t="s">
        <v>697</v>
      </c>
      <c r="C272" s="1">
        <v>1</v>
      </c>
      <c r="D272" s="1">
        <v>1</v>
      </c>
      <c r="E272" s="3">
        <v>1.2</v>
      </c>
      <c r="F272" s="3"/>
      <c r="G272" s="3"/>
      <c r="H272" s="3">
        <f t="shared" ref="H272:H274" si="18">PRODUCT(C272:G272)</f>
        <v>1.2</v>
      </c>
      <c r="I272" s="1"/>
    </row>
    <row r="273" spans="1:9">
      <c r="A273" s="1"/>
      <c r="B273" s="2" t="s">
        <v>698</v>
      </c>
      <c r="C273" s="1">
        <v>1</v>
      </c>
      <c r="D273" s="1">
        <v>1</v>
      </c>
      <c r="E273" s="3">
        <v>1.7</v>
      </c>
      <c r="F273" s="3"/>
      <c r="G273" s="3"/>
      <c r="H273" s="3">
        <f t="shared" si="18"/>
        <v>1.7</v>
      </c>
      <c r="I273" s="1"/>
    </row>
    <row r="274" spans="1:9">
      <c r="A274" s="1"/>
      <c r="B274" s="2" t="s">
        <v>701</v>
      </c>
      <c r="C274" s="1">
        <v>1</v>
      </c>
      <c r="D274" s="1">
        <v>1</v>
      </c>
      <c r="E274" s="3">
        <v>1.1000000000000001</v>
      </c>
      <c r="F274" s="3"/>
      <c r="G274" s="3"/>
      <c r="H274" s="3">
        <f t="shared" si="18"/>
        <v>1.1000000000000001</v>
      </c>
      <c r="I274" s="1"/>
    </row>
    <row r="275" spans="1:9">
      <c r="A275" s="1"/>
      <c r="B275" s="2"/>
      <c r="C275" s="1"/>
      <c r="D275" s="1"/>
      <c r="E275" s="3"/>
      <c r="F275" s="3"/>
      <c r="G275" s="3"/>
      <c r="H275" s="3">
        <f>SUM(H271:H274)</f>
        <v>5.9</v>
      </c>
      <c r="I275" s="1" t="s">
        <v>12</v>
      </c>
    </row>
    <row r="276" spans="1:9">
      <c r="A276" s="1"/>
      <c r="B276" s="2"/>
      <c r="C276" s="1"/>
      <c r="D276" s="1"/>
      <c r="E276" s="3"/>
      <c r="F276" s="3"/>
      <c r="G276" s="3"/>
      <c r="H276" s="3"/>
      <c r="I276" s="1"/>
    </row>
    <row r="277" spans="1:9">
      <c r="A277" s="1"/>
      <c r="B277" s="2"/>
      <c r="C277" s="1"/>
      <c r="D277" s="1"/>
      <c r="E277" s="3"/>
      <c r="F277" s="3"/>
      <c r="G277" s="3"/>
      <c r="H277" s="3"/>
      <c r="I277" s="1"/>
    </row>
    <row r="278" spans="1:9" ht="45">
      <c r="A278" s="1">
        <v>16</v>
      </c>
      <c r="B278" s="2" t="s">
        <v>800</v>
      </c>
      <c r="C278" s="1"/>
      <c r="D278" s="1"/>
      <c r="E278" s="3"/>
      <c r="F278" s="3"/>
      <c r="G278" s="3"/>
      <c r="H278" s="3"/>
      <c r="I278" s="1"/>
    </row>
    <row r="279" spans="1:9">
      <c r="A279" s="1"/>
      <c r="B279" s="2" t="s">
        <v>703</v>
      </c>
      <c r="C279" s="1">
        <v>1</v>
      </c>
      <c r="D279" s="1">
        <v>4</v>
      </c>
      <c r="E279" s="3">
        <v>4.43</v>
      </c>
      <c r="F279" s="3"/>
      <c r="G279" s="3"/>
      <c r="H279" s="3">
        <f>PRODUCT(C279:G279)</f>
        <v>17.72</v>
      </c>
      <c r="I279" s="1"/>
    </row>
    <row r="280" spans="1:9">
      <c r="A280" s="1"/>
      <c r="B280" s="2" t="s">
        <v>712</v>
      </c>
      <c r="C280" s="1">
        <v>1</v>
      </c>
      <c r="D280" s="1">
        <v>4</v>
      </c>
      <c r="E280" s="3">
        <v>1.8</v>
      </c>
      <c r="F280" s="3"/>
      <c r="G280" s="3"/>
      <c r="H280" s="3">
        <f>PRODUCT(C280:G280)</f>
        <v>7.2</v>
      </c>
      <c r="I280" s="1"/>
    </row>
    <row r="281" spans="1:9">
      <c r="A281" s="1"/>
      <c r="B281" s="2"/>
      <c r="C281" s="1"/>
      <c r="D281" s="1"/>
      <c r="E281" s="3"/>
      <c r="F281" s="3"/>
      <c r="G281" s="3"/>
      <c r="H281" s="3">
        <f>SUM(H279:H280)</f>
        <v>24.919999999999998</v>
      </c>
      <c r="I281" s="1"/>
    </row>
    <row r="282" spans="1:9">
      <c r="A282" s="1"/>
      <c r="B282" s="2"/>
      <c r="C282" s="1"/>
      <c r="D282" s="1"/>
      <c r="E282" s="3"/>
      <c r="F282" s="3"/>
      <c r="G282" s="3" t="s">
        <v>9</v>
      </c>
      <c r="H282" s="3">
        <f>CEILING(H281,0.1)</f>
        <v>25</v>
      </c>
      <c r="I282" s="1" t="s">
        <v>12</v>
      </c>
    </row>
    <row r="283" spans="1:9">
      <c r="A283" s="1">
        <v>17</v>
      </c>
      <c r="B283" s="2" t="s">
        <v>704</v>
      </c>
      <c r="C283" s="1"/>
      <c r="D283" s="1"/>
      <c r="E283" s="3"/>
      <c r="F283" s="3"/>
      <c r="G283" s="3"/>
      <c r="H283" s="3"/>
      <c r="I283" s="1"/>
    </row>
    <row r="284" spans="1:9">
      <c r="A284" s="1"/>
      <c r="B284" s="19" t="s">
        <v>705</v>
      </c>
      <c r="C284" s="1"/>
      <c r="D284" s="1"/>
      <c r="E284" s="3"/>
      <c r="F284" s="3"/>
      <c r="G284" s="3"/>
      <c r="H284" s="3"/>
      <c r="I284" s="1"/>
    </row>
    <row r="285" spans="1:9">
      <c r="A285" s="1"/>
      <c r="B285" s="2" t="s">
        <v>706</v>
      </c>
      <c r="C285" s="1">
        <v>1</v>
      </c>
      <c r="D285" s="1">
        <v>2</v>
      </c>
      <c r="E285" s="3"/>
      <c r="F285" s="3"/>
      <c r="G285" s="3"/>
      <c r="H285" s="3">
        <f>PRODUCT(C285:G285)</f>
        <v>2</v>
      </c>
      <c r="I285" s="1"/>
    </row>
    <row r="286" spans="1:9">
      <c r="A286" s="1"/>
      <c r="B286" s="2" t="s">
        <v>707</v>
      </c>
      <c r="C286" s="1">
        <v>1</v>
      </c>
      <c r="D286" s="1">
        <v>1</v>
      </c>
      <c r="E286" s="3"/>
      <c r="F286" s="3"/>
      <c r="G286" s="3"/>
      <c r="H286" s="3">
        <f t="shared" ref="H286:H287" si="19">PRODUCT(C286:G286)</f>
        <v>1</v>
      </c>
      <c r="I286" s="1"/>
    </row>
    <row r="287" spans="1:9">
      <c r="A287" s="1"/>
      <c r="B287" s="2" t="s">
        <v>708</v>
      </c>
      <c r="C287" s="1">
        <v>1</v>
      </c>
      <c r="D287" s="1">
        <v>1</v>
      </c>
      <c r="E287" s="3"/>
      <c r="F287" s="3"/>
      <c r="G287" s="3"/>
      <c r="H287" s="3">
        <f t="shared" si="19"/>
        <v>1</v>
      </c>
      <c r="I287" s="1"/>
    </row>
    <row r="288" spans="1:9">
      <c r="A288" s="1"/>
      <c r="B288" s="2"/>
      <c r="C288" s="1"/>
      <c r="D288" s="1"/>
      <c r="E288" s="3"/>
      <c r="F288" s="3"/>
      <c r="G288" s="3"/>
      <c r="H288" s="3">
        <f>SUM(H285:H287)</f>
        <v>4</v>
      </c>
      <c r="I288" s="1" t="s">
        <v>2</v>
      </c>
    </row>
    <row r="289" spans="1:9">
      <c r="A289" s="1"/>
      <c r="B289" s="2"/>
      <c r="C289" s="1"/>
      <c r="D289" s="1"/>
      <c r="E289" s="3"/>
      <c r="F289" s="3"/>
      <c r="G289" s="3"/>
      <c r="H289" s="3"/>
      <c r="I289" s="1"/>
    </row>
    <row r="290" spans="1:9">
      <c r="A290" s="1"/>
      <c r="B290" s="19" t="s">
        <v>709</v>
      </c>
      <c r="C290" s="1"/>
      <c r="D290" s="1"/>
      <c r="E290" s="3"/>
      <c r="F290" s="3"/>
      <c r="G290" s="3"/>
      <c r="H290" s="3"/>
      <c r="I290" s="1"/>
    </row>
    <row r="291" spans="1:9">
      <c r="A291" s="1"/>
      <c r="B291" s="2" t="s">
        <v>706</v>
      </c>
      <c r="C291" s="1">
        <v>1</v>
      </c>
      <c r="D291" s="1">
        <v>1</v>
      </c>
      <c r="E291" s="3"/>
      <c r="F291" s="3"/>
      <c r="G291" s="3"/>
      <c r="H291" s="3">
        <f>PRODUCT(C291:G291)</f>
        <v>1</v>
      </c>
      <c r="I291" s="1"/>
    </row>
    <row r="292" spans="1:9">
      <c r="A292" s="1"/>
      <c r="B292" s="2" t="s">
        <v>708</v>
      </c>
      <c r="C292" s="1">
        <v>1</v>
      </c>
      <c r="D292" s="1">
        <v>1</v>
      </c>
      <c r="E292" s="3"/>
      <c r="F292" s="3"/>
      <c r="G292" s="3"/>
      <c r="H292" s="3">
        <f>PRODUCT(C292:G292)</f>
        <v>1</v>
      </c>
      <c r="I292" s="1"/>
    </row>
    <row r="293" spans="1:9">
      <c r="A293" s="1"/>
      <c r="B293" s="2"/>
      <c r="C293" s="1"/>
      <c r="D293" s="1"/>
      <c r="E293" s="3"/>
      <c r="F293" s="3"/>
      <c r="G293" s="3"/>
      <c r="H293" s="3">
        <f>SUM(H291:H292)</f>
        <v>2</v>
      </c>
      <c r="I293" s="1" t="s">
        <v>2</v>
      </c>
    </row>
    <row r="294" spans="1:9">
      <c r="A294" s="1"/>
      <c r="B294" s="2"/>
      <c r="C294" s="1"/>
      <c r="D294" s="1"/>
      <c r="E294" s="3"/>
      <c r="F294" s="3"/>
      <c r="G294" s="3"/>
      <c r="H294" s="3"/>
      <c r="I294" s="1"/>
    </row>
    <row r="295" spans="1:9" ht="30">
      <c r="A295" s="1">
        <v>18</v>
      </c>
      <c r="B295" s="2" t="s">
        <v>710</v>
      </c>
      <c r="C295" s="1"/>
      <c r="D295" s="1"/>
      <c r="E295" s="3"/>
      <c r="F295" s="3"/>
      <c r="G295" s="3"/>
      <c r="H295" s="17"/>
      <c r="I295" s="4"/>
    </row>
    <row r="296" spans="1:9">
      <c r="A296" s="4"/>
      <c r="B296" s="36" t="s">
        <v>711</v>
      </c>
      <c r="C296" s="1"/>
      <c r="D296" s="1"/>
      <c r="E296" s="3"/>
      <c r="F296" s="3"/>
      <c r="G296" s="3"/>
      <c r="H296" s="3"/>
      <c r="I296" s="1"/>
    </row>
    <row r="297" spans="1:9">
      <c r="A297" s="4"/>
      <c r="B297" s="36" t="s">
        <v>713</v>
      </c>
      <c r="C297" s="1">
        <v>1</v>
      </c>
      <c r="D297" s="1">
        <v>1</v>
      </c>
      <c r="E297" s="3">
        <v>22.4</v>
      </c>
      <c r="F297" s="3"/>
      <c r="G297" s="3"/>
      <c r="H297" s="3">
        <f>PRODUCT(C297:G297)</f>
        <v>22.4</v>
      </c>
      <c r="I297" s="1"/>
    </row>
    <row r="298" spans="1:9">
      <c r="A298" s="1"/>
      <c r="B298" s="2" t="s">
        <v>802</v>
      </c>
      <c r="C298" s="1">
        <v>1</v>
      </c>
      <c r="D298" s="1">
        <v>1</v>
      </c>
      <c r="E298" s="3">
        <v>6.5</v>
      </c>
      <c r="F298" s="3"/>
      <c r="G298" s="3"/>
      <c r="H298" s="3">
        <f>PRODUCT(C298:G298)</f>
        <v>6.5</v>
      </c>
      <c r="I298" s="1"/>
    </row>
    <row r="299" spans="1:9">
      <c r="A299" s="1"/>
      <c r="B299" s="2" t="s">
        <v>712</v>
      </c>
      <c r="C299" s="1">
        <v>1</v>
      </c>
      <c r="D299" s="1">
        <v>2</v>
      </c>
      <c r="E299" s="3">
        <v>2.5</v>
      </c>
      <c r="F299" s="3"/>
      <c r="G299" s="3"/>
      <c r="H299" s="3">
        <f>PRODUCT(C299:G299)</f>
        <v>5</v>
      </c>
      <c r="I299" s="1"/>
    </row>
    <row r="300" spans="1:9">
      <c r="A300" s="1"/>
      <c r="B300" s="2"/>
      <c r="C300" s="1"/>
      <c r="D300" s="1"/>
      <c r="E300" s="3"/>
      <c r="F300" s="3"/>
      <c r="G300" s="3"/>
      <c r="H300" s="3">
        <f>SUM(H297:H299)</f>
        <v>33.9</v>
      </c>
      <c r="I300" s="1" t="s">
        <v>12</v>
      </c>
    </row>
    <row r="301" spans="1:9">
      <c r="A301" s="1"/>
      <c r="B301" s="2" t="s">
        <v>714</v>
      </c>
      <c r="C301" s="1"/>
      <c r="D301" s="1"/>
      <c r="E301" s="3"/>
      <c r="F301" s="3"/>
      <c r="G301" s="3"/>
      <c r="H301" s="3"/>
      <c r="I301" s="1"/>
    </row>
    <row r="302" spans="1:9">
      <c r="A302" s="1"/>
      <c r="B302" s="2" t="s">
        <v>803</v>
      </c>
      <c r="C302" s="1">
        <v>1</v>
      </c>
      <c r="D302" s="1">
        <v>2</v>
      </c>
      <c r="E302" s="3">
        <v>17.8</v>
      </c>
      <c r="F302" s="3"/>
      <c r="G302" s="3"/>
      <c r="H302" s="3">
        <f>PRODUCT(C302:G302)</f>
        <v>35.6</v>
      </c>
      <c r="I302" s="1"/>
    </row>
    <row r="303" spans="1:9">
      <c r="A303" s="1"/>
      <c r="B303" s="2" t="s">
        <v>712</v>
      </c>
      <c r="C303" s="1">
        <v>1</v>
      </c>
      <c r="D303" s="1">
        <v>2</v>
      </c>
      <c r="E303" s="3">
        <v>0.9</v>
      </c>
      <c r="F303" s="3"/>
      <c r="G303" s="3"/>
      <c r="H303" s="3">
        <f>PRODUCT(C303:G303)</f>
        <v>1.8</v>
      </c>
      <c r="I303" s="1"/>
    </row>
    <row r="304" spans="1:9">
      <c r="A304" s="1"/>
      <c r="B304" s="2"/>
      <c r="C304" s="1"/>
      <c r="D304" s="1"/>
      <c r="E304" s="3"/>
      <c r="F304" s="3"/>
      <c r="G304" s="3"/>
      <c r="H304" s="3">
        <f>SUM(H302:H303)</f>
        <v>37.4</v>
      </c>
      <c r="I304" s="1" t="s">
        <v>12</v>
      </c>
    </row>
    <row r="305" spans="1:9">
      <c r="A305" s="1"/>
      <c r="B305" s="2"/>
      <c r="C305" s="1"/>
      <c r="D305" s="1"/>
      <c r="E305" s="3"/>
      <c r="F305" s="3"/>
      <c r="G305" s="3"/>
      <c r="H305" s="3"/>
      <c r="I305" s="1"/>
    </row>
    <row r="306" spans="1:9" ht="30">
      <c r="A306" s="1">
        <v>19</v>
      </c>
      <c r="B306" s="2" t="s">
        <v>804</v>
      </c>
      <c r="C306" s="1"/>
      <c r="D306" s="1"/>
      <c r="E306" s="3"/>
      <c r="F306" s="3"/>
      <c r="G306" s="3"/>
      <c r="H306" s="3"/>
      <c r="I306" s="1"/>
    </row>
    <row r="307" spans="1:9">
      <c r="A307" s="1"/>
      <c r="B307" s="2" t="s">
        <v>706</v>
      </c>
      <c r="C307" s="1">
        <v>1</v>
      </c>
      <c r="D307" s="1">
        <v>1</v>
      </c>
      <c r="E307" s="3">
        <v>0.75</v>
      </c>
      <c r="F307" s="3"/>
      <c r="G307" s="3">
        <v>2.1</v>
      </c>
      <c r="H307" s="3">
        <f>PRODUCT(C307:G307)</f>
        <v>1.5750000000000002</v>
      </c>
      <c r="I307" s="1"/>
    </row>
    <row r="308" spans="1:9">
      <c r="A308" s="1"/>
      <c r="B308" s="2" t="s">
        <v>805</v>
      </c>
      <c r="C308" s="1">
        <v>1</v>
      </c>
      <c r="D308" s="1">
        <v>1</v>
      </c>
      <c r="E308" s="3">
        <v>0.75</v>
      </c>
      <c r="F308" s="3"/>
      <c r="G308" s="3">
        <v>2.1</v>
      </c>
      <c r="H308" s="3">
        <f>PRODUCT(C308:G308)</f>
        <v>1.5750000000000002</v>
      </c>
      <c r="I308" s="1"/>
    </row>
    <row r="309" spans="1:9">
      <c r="A309" s="1"/>
      <c r="B309" s="2"/>
      <c r="C309" s="1"/>
      <c r="D309" s="1"/>
      <c r="E309" s="3"/>
      <c r="F309" s="3"/>
      <c r="G309" s="3"/>
      <c r="H309" s="3">
        <f>SUM(H307:H308)</f>
        <v>3.1500000000000004</v>
      </c>
      <c r="I309" s="1" t="s">
        <v>10</v>
      </c>
    </row>
    <row r="310" spans="1:9">
      <c r="A310" s="1"/>
      <c r="B310" s="2"/>
      <c r="C310" s="1"/>
      <c r="D310" s="1"/>
      <c r="E310" s="3"/>
      <c r="F310" s="3"/>
      <c r="G310" s="3"/>
      <c r="H310" s="3"/>
      <c r="I310" s="1"/>
    </row>
    <row r="311" spans="1:9" ht="30">
      <c r="A311" s="1">
        <v>20</v>
      </c>
      <c r="B311" s="2" t="s">
        <v>727</v>
      </c>
      <c r="C311" s="1"/>
      <c r="D311" s="1"/>
      <c r="E311" s="3"/>
      <c r="F311" s="3"/>
      <c r="G311" s="3"/>
      <c r="H311" s="3"/>
      <c r="I311" s="1"/>
    </row>
    <row r="312" spans="1:9">
      <c r="A312" s="1"/>
      <c r="B312" s="2" t="s">
        <v>604</v>
      </c>
      <c r="C312" s="1">
        <v>1</v>
      </c>
      <c r="D312" s="1">
        <v>1</v>
      </c>
      <c r="E312" s="3">
        <v>15</v>
      </c>
      <c r="F312" s="3"/>
      <c r="G312" s="3"/>
      <c r="H312" s="3">
        <f t="shared" ref="H312:H314" si="20">PRODUCT(C312:G312)</f>
        <v>15</v>
      </c>
      <c r="I312" s="1"/>
    </row>
    <row r="313" spans="1:9">
      <c r="A313" s="1"/>
      <c r="B313" s="2" t="s">
        <v>715</v>
      </c>
      <c r="C313" s="1">
        <v>1</v>
      </c>
      <c r="D313" s="1">
        <v>1</v>
      </c>
      <c r="E313" s="3">
        <v>5.4</v>
      </c>
      <c r="F313" s="3"/>
      <c r="G313" s="3"/>
      <c r="H313" s="3">
        <f t="shared" si="20"/>
        <v>5.4</v>
      </c>
      <c r="I313" s="1"/>
    </row>
    <row r="314" spans="1:9">
      <c r="A314" s="1"/>
      <c r="B314" s="2" t="s">
        <v>719</v>
      </c>
      <c r="C314" s="1">
        <v>1</v>
      </c>
      <c r="D314" s="1">
        <v>1</v>
      </c>
      <c r="E314" s="3">
        <v>5.8</v>
      </c>
      <c r="F314" s="3"/>
      <c r="G314" s="3"/>
      <c r="H314" s="3">
        <f t="shared" si="20"/>
        <v>5.8</v>
      </c>
      <c r="I314" s="1"/>
    </row>
    <row r="315" spans="1:9">
      <c r="A315" s="1"/>
      <c r="B315" s="2"/>
      <c r="C315" s="1"/>
      <c r="D315" s="1"/>
      <c r="E315" s="3"/>
      <c r="F315" s="3"/>
      <c r="G315" s="3"/>
      <c r="H315" s="3">
        <f>SUM(H312:H314)</f>
        <v>26.2</v>
      </c>
      <c r="I315" s="1" t="s">
        <v>12</v>
      </c>
    </row>
    <row r="316" spans="1:9">
      <c r="A316" s="1"/>
      <c r="B316" s="2"/>
      <c r="C316" s="1"/>
      <c r="D316" s="1"/>
      <c r="E316" s="3"/>
      <c r="F316" s="3"/>
      <c r="G316" s="3"/>
      <c r="H316" s="3"/>
      <c r="I316" s="1"/>
    </row>
    <row r="317" spans="1:9">
      <c r="A317" s="1"/>
      <c r="B317" s="2"/>
      <c r="C317" s="1"/>
      <c r="D317" s="1"/>
      <c r="E317" s="3"/>
      <c r="F317" s="3"/>
      <c r="G317" s="3"/>
      <c r="H317" s="3"/>
      <c r="I317" s="1"/>
    </row>
    <row r="318" spans="1:9" ht="30">
      <c r="A318" s="1">
        <v>21</v>
      </c>
      <c r="B318" s="2" t="s">
        <v>726</v>
      </c>
      <c r="C318" s="1"/>
      <c r="D318" s="1"/>
      <c r="E318" s="3"/>
      <c r="F318" s="3"/>
      <c r="G318" s="3"/>
      <c r="H318" s="3"/>
      <c r="I318" s="1"/>
    </row>
    <row r="319" spans="1:9">
      <c r="A319" s="1"/>
      <c r="B319" s="2" t="s">
        <v>720</v>
      </c>
      <c r="C319" s="1">
        <v>1</v>
      </c>
      <c r="D319" s="1">
        <v>1</v>
      </c>
      <c r="E319" s="3">
        <v>20</v>
      </c>
      <c r="F319" s="3"/>
      <c r="G319" s="3"/>
      <c r="H319" s="3">
        <f>PRODUCT(C319:G319)</f>
        <v>20</v>
      </c>
      <c r="I319" s="1"/>
    </row>
    <row r="320" spans="1:9">
      <c r="A320" s="1"/>
      <c r="B320" s="2" t="s">
        <v>722</v>
      </c>
      <c r="C320" s="1">
        <v>1</v>
      </c>
      <c r="D320" s="1">
        <v>1</v>
      </c>
      <c r="E320" s="3">
        <v>9.4</v>
      </c>
      <c r="F320" s="3"/>
      <c r="G320" s="3"/>
      <c r="H320" s="3">
        <f>PRODUCT(C320:G320)</f>
        <v>9.4</v>
      </c>
      <c r="I320" s="1"/>
    </row>
    <row r="321" spans="1:9">
      <c r="A321" s="1"/>
      <c r="B321" s="2"/>
      <c r="C321" s="1"/>
      <c r="D321" s="1"/>
      <c r="E321" s="3"/>
      <c r="F321" s="3"/>
      <c r="G321" s="3"/>
      <c r="H321" s="3">
        <f>SUM(H319:H320)</f>
        <v>29.4</v>
      </c>
      <c r="I321" s="1" t="s">
        <v>12</v>
      </c>
    </row>
    <row r="322" spans="1:9">
      <c r="A322" s="1"/>
      <c r="B322" s="2"/>
      <c r="C322" s="1"/>
      <c r="D322" s="1"/>
      <c r="E322" s="3"/>
      <c r="F322" s="3"/>
      <c r="G322" s="3"/>
      <c r="H322" s="3"/>
      <c r="I322" s="1"/>
    </row>
    <row r="323" spans="1:9" ht="30">
      <c r="A323" s="1">
        <v>22</v>
      </c>
      <c r="B323" s="2" t="s">
        <v>725</v>
      </c>
      <c r="C323" s="1"/>
      <c r="D323" s="1"/>
      <c r="E323" s="3"/>
      <c r="F323" s="3"/>
      <c r="G323" s="3"/>
      <c r="H323" s="3"/>
      <c r="I323" s="1"/>
    </row>
    <row r="324" spans="1:9">
      <c r="A324" s="1"/>
      <c r="B324" s="2" t="s">
        <v>723</v>
      </c>
      <c r="C324" s="1">
        <v>1</v>
      </c>
      <c r="D324" s="1">
        <v>1</v>
      </c>
      <c r="E324" s="3">
        <v>10</v>
      </c>
      <c r="F324" s="3"/>
      <c r="G324" s="3"/>
      <c r="H324" s="3">
        <f>PRODUCT(C324:G324)</f>
        <v>10</v>
      </c>
      <c r="I324" s="1" t="s">
        <v>12</v>
      </c>
    </row>
    <row r="325" spans="1:9">
      <c r="A325" s="1"/>
      <c r="B325" s="2"/>
      <c r="C325" s="1"/>
      <c r="D325" s="1"/>
      <c r="E325" s="3"/>
      <c r="F325" s="3"/>
      <c r="G325" s="3"/>
      <c r="H325" s="3"/>
      <c r="I325" s="1"/>
    </row>
    <row r="326" spans="1:9">
      <c r="A326" s="1"/>
      <c r="B326" s="2"/>
      <c r="C326" s="1"/>
      <c r="D326" s="1"/>
      <c r="E326" s="3"/>
      <c r="F326" s="3"/>
      <c r="G326" s="3"/>
      <c r="H326" s="3"/>
      <c r="I326" s="1"/>
    </row>
    <row r="327" spans="1:9" ht="30">
      <c r="A327" s="1">
        <v>23</v>
      </c>
      <c r="B327" s="2" t="s">
        <v>724</v>
      </c>
      <c r="C327" s="1"/>
      <c r="D327" s="1"/>
      <c r="E327" s="3"/>
      <c r="F327" s="3"/>
      <c r="G327" s="3"/>
      <c r="H327" s="3"/>
      <c r="I327" s="1"/>
    </row>
    <row r="328" spans="1:9">
      <c r="A328" s="1"/>
      <c r="B328" s="2" t="s">
        <v>720</v>
      </c>
      <c r="C328" s="1">
        <v>1</v>
      </c>
      <c r="D328" s="1">
        <v>2</v>
      </c>
      <c r="E328" s="3"/>
      <c r="F328" s="3"/>
      <c r="G328" s="3"/>
      <c r="H328" s="3">
        <f>PRODUCT(C328:G328)</f>
        <v>2</v>
      </c>
      <c r="I328" s="1"/>
    </row>
    <row r="329" spans="1:9">
      <c r="A329" s="1"/>
      <c r="B329" s="2" t="s">
        <v>722</v>
      </c>
      <c r="C329" s="1">
        <v>1</v>
      </c>
      <c r="D329" s="1">
        <v>1</v>
      </c>
      <c r="E329" s="3"/>
      <c r="F329" s="3"/>
      <c r="G329" s="3"/>
      <c r="H329" s="3">
        <f>PRODUCT(C329:G329)</f>
        <v>1</v>
      </c>
      <c r="I329" s="1"/>
    </row>
    <row r="330" spans="1:9">
      <c r="A330" s="1"/>
      <c r="B330" s="2"/>
      <c r="C330" s="1"/>
      <c r="D330" s="1"/>
      <c r="E330" s="3"/>
      <c r="F330" s="3"/>
      <c r="G330" s="3"/>
      <c r="H330" s="3">
        <f>SUM(H328:H329)</f>
        <v>3</v>
      </c>
      <c r="I330" s="1" t="s">
        <v>2</v>
      </c>
    </row>
    <row r="331" spans="1:9">
      <c r="A331" s="1"/>
      <c r="B331" s="2"/>
      <c r="C331" s="1"/>
      <c r="D331" s="1"/>
      <c r="E331" s="3"/>
      <c r="F331" s="3"/>
      <c r="G331" s="3"/>
      <c r="H331" s="3"/>
      <c r="I331" s="1"/>
    </row>
    <row r="332" spans="1:9" ht="30">
      <c r="A332" s="1">
        <v>24</v>
      </c>
      <c r="B332" s="2" t="s">
        <v>728</v>
      </c>
      <c r="C332" s="1"/>
      <c r="D332" s="1"/>
      <c r="E332" s="3"/>
      <c r="F332" s="3"/>
      <c r="G332" s="3"/>
      <c r="H332" s="3"/>
      <c r="I332" s="1"/>
    </row>
    <row r="333" spans="1:9">
      <c r="A333" s="1"/>
      <c r="B333" s="2" t="s">
        <v>729</v>
      </c>
      <c r="C333" s="1"/>
      <c r="D333" s="1"/>
      <c r="E333" s="3"/>
      <c r="F333" s="3"/>
      <c r="G333" s="3"/>
      <c r="H333" s="3"/>
      <c r="I333" s="1"/>
    </row>
    <row r="334" spans="1:9">
      <c r="A334" s="1"/>
      <c r="B334" s="2" t="s">
        <v>604</v>
      </c>
      <c r="C334" s="1">
        <v>1</v>
      </c>
      <c r="D334" s="1">
        <v>1</v>
      </c>
      <c r="E334" s="3"/>
      <c r="F334" s="3"/>
      <c r="G334" s="3"/>
      <c r="H334" s="3">
        <f>PRODUCT(C334:G334)</f>
        <v>1</v>
      </c>
      <c r="I334" s="1"/>
    </row>
    <row r="335" spans="1:9">
      <c r="A335" s="1"/>
      <c r="B335" s="2" t="s">
        <v>715</v>
      </c>
      <c r="C335" s="1">
        <v>1</v>
      </c>
      <c r="D335" s="1">
        <v>1</v>
      </c>
      <c r="E335" s="3"/>
      <c r="F335" s="3"/>
      <c r="G335" s="3"/>
      <c r="H335" s="3">
        <f t="shared" ref="H335:H340" si="21">PRODUCT(C335:G335)</f>
        <v>1</v>
      </c>
      <c r="I335" s="1"/>
    </row>
    <row r="336" spans="1:9">
      <c r="A336" s="1"/>
      <c r="B336" s="2" t="s">
        <v>716</v>
      </c>
      <c r="C336" s="1">
        <v>1</v>
      </c>
      <c r="D336" s="1">
        <v>1</v>
      </c>
      <c r="E336" s="3"/>
      <c r="F336" s="3"/>
      <c r="G336" s="3"/>
      <c r="H336" s="3">
        <f t="shared" si="21"/>
        <v>1</v>
      </c>
      <c r="I336" s="1"/>
    </row>
    <row r="337" spans="1:9">
      <c r="A337" s="1"/>
      <c r="B337" s="2" t="s">
        <v>717</v>
      </c>
      <c r="C337" s="1">
        <v>1</v>
      </c>
      <c r="D337" s="1">
        <v>1</v>
      </c>
      <c r="E337" s="3"/>
      <c r="F337" s="3"/>
      <c r="G337" s="3"/>
      <c r="H337" s="3">
        <f t="shared" si="21"/>
        <v>1</v>
      </c>
      <c r="I337" s="1"/>
    </row>
    <row r="338" spans="1:9">
      <c r="A338" s="1"/>
      <c r="B338" s="2" t="s">
        <v>718</v>
      </c>
      <c r="C338" s="1">
        <v>1</v>
      </c>
      <c r="D338" s="1">
        <v>1</v>
      </c>
      <c r="E338" s="3"/>
      <c r="F338" s="3"/>
      <c r="G338" s="3"/>
      <c r="H338" s="3">
        <f t="shared" si="21"/>
        <v>1</v>
      </c>
      <c r="I338" s="1"/>
    </row>
    <row r="339" spans="1:9">
      <c r="A339" s="1"/>
      <c r="B339" s="2" t="s">
        <v>719</v>
      </c>
      <c r="C339" s="1">
        <v>1</v>
      </c>
      <c r="D339" s="1">
        <v>1</v>
      </c>
      <c r="E339" s="3"/>
      <c r="F339" s="3"/>
      <c r="G339" s="3"/>
      <c r="H339" s="3">
        <f t="shared" si="21"/>
        <v>1</v>
      </c>
      <c r="I339" s="1"/>
    </row>
    <row r="340" spans="1:9">
      <c r="A340" s="1"/>
      <c r="B340" s="2" t="s">
        <v>730</v>
      </c>
      <c r="C340" s="1">
        <v>1</v>
      </c>
      <c r="D340" s="1">
        <v>1</v>
      </c>
      <c r="E340" s="3"/>
      <c r="F340" s="3"/>
      <c r="G340" s="3"/>
      <c r="H340" s="3">
        <f t="shared" si="21"/>
        <v>1</v>
      </c>
      <c r="I340" s="1"/>
    </row>
    <row r="341" spans="1:9">
      <c r="A341" s="1"/>
      <c r="B341" s="2"/>
      <c r="C341" s="1"/>
      <c r="D341" s="1"/>
      <c r="E341" s="3"/>
      <c r="F341" s="3"/>
      <c r="G341" s="3"/>
      <c r="H341" s="3">
        <f>SUM(H334:H340)</f>
        <v>7</v>
      </c>
      <c r="I341" s="1" t="s">
        <v>2</v>
      </c>
    </row>
    <row r="342" spans="1:9">
      <c r="A342" s="1"/>
      <c r="B342" s="2"/>
      <c r="C342" s="1"/>
      <c r="D342" s="1"/>
      <c r="E342" s="3"/>
      <c r="F342" s="3"/>
      <c r="G342" s="3"/>
      <c r="H342" s="3"/>
      <c r="I342" s="1"/>
    </row>
    <row r="343" spans="1:9">
      <c r="A343" s="1"/>
      <c r="B343" s="2" t="s">
        <v>731</v>
      </c>
      <c r="C343" s="1"/>
      <c r="D343" s="1"/>
      <c r="E343" s="3"/>
      <c r="F343" s="3"/>
      <c r="G343" s="3"/>
      <c r="H343" s="3"/>
      <c r="I343" s="1"/>
    </row>
    <row r="344" spans="1:9">
      <c r="A344" s="1"/>
      <c r="B344" s="2" t="s">
        <v>604</v>
      </c>
      <c r="C344" s="1">
        <v>1</v>
      </c>
      <c r="D344" s="1">
        <v>1</v>
      </c>
      <c r="E344" s="3"/>
      <c r="F344" s="3"/>
      <c r="G344" s="3"/>
      <c r="H344" s="3">
        <f>PRODUCT(C344:G344)</f>
        <v>1</v>
      </c>
      <c r="I344" s="1"/>
    </row>
    <row r="345" spans="1:9">
      <c r="A345" s="1"/>
      <c r="B345" s="2" t="s">
        <v>717</v>
      </c>
      <c r="C345" s="1">
        <v>1</v>
      </c>
      <c r="D345" s="1">
        <v>1</v>
      </c>
      <c r="E345" s="3"/>
      <c r="F345" s="3"/>
      <c r="G345" s="3"/>
      <c r="H345" s="3">
        <f t="shared" ref="H345:H346" si="22">PRODUCT(C345:G345)</f>
        <v>1</v>
      </c>
      <c r="I345" s="1"/>
    </row>
    <row r="346" spans="1:9">
      <c r="A346" s="1"/>
      <c r="B346" s="2" t="s">
        <v>718</v>
      </c>
      <c r="C346" s="1">
        <v>1</v>
      </c>
      <c r="D346" s="1">
        <v>1</v>
      </c>
      <c r="E346" s="3"/>
      <c r="F346" s="3"/>
      <c r="G346" s="3"/>
      <c r="H346" s="3">
        <f t="shared" si="22"/>
        <v>1</v>
      </c>
      <c r="I346" s="1"/>
    </row>
    <row r="347" spans="1:9">
      <c r="A347" s="1"/>
      <c r="B347" s="2"/>
      <c r="C347" s="1"/>
      <c r="D347" s="1"/>
      <c r="E347" s="3"/>
      <c r="F347" s="3"/>
      <c r="G347" s="3"/>
      <c r="H347" s="3">
        <f>SUM(H344:H346)</f>
        <v>3</v>
      </c>
      <c r="I347" s="1" t="s">
        <v>2</v>
      </c>
    </row>
    <row r="348" spans="1:9">
      <c r="A348" s="1"/>
      <c r="B348" s="2"/>
      <c r="C348" s="1"/>
      <c r="D348" s="1"/>
      <c r="E348" s="3"/>
      <c r="F348" s="3"/>
      <c r="G348" s="3"/>
      <c r="H348" s="3"/>
      <c r="I348" s="1"/>
    </row>
    <row r="349" spans="1:9">
      <c r="A349" s="1"/>
      <c r="B349" s="2"/>
      <c r="C349" s="1"/>
      <c r="D349" s="1"/>
      <c r="E349" s="3"/>
      <c r="F349" s="3"/>
      <c r="G349" s="3"/>
      <c r="H349" s="3"/>
      <c r="I349" s="1"/>
    </row>
    <row r="350" spans="1:9" ht="45">
      <c r="A350" s="1">
        <v>25</v>
      </c>
      <c r="B350" s="2" t="s">
        <v>736</v>
      </c>
      <c r="C350" s="1"/>
      <c r="D350" s="1"/>
      <c r="E350" s="3"/>
      <c r="F350" s="3"/>
      <c r="G350" s="3"/>
      <c r="H350" s="3"/>
      <c r="I350" s="1"/>
    </row>
    <row r="351" spans="1:9">
      <c r="A351" s="1"/>
      <c r="B351" s="2" t="s">
        <v>732</v>
      </c>
      <c r="C351" s="1">
        <v>1</v>
      </c>
      <c r="D351" s="1">
        <v>1</v>
      </c>
      <c r="E351" s="3"/>
      <c r="F351" s="3"/>
      <c r="G351" s="3"/>
      <c r="H351" s="3">
        <f t="shared" ref="H351:H354" si="23">PRODUCT(C351:G351)</f>
        <v>1</v>
      </c>
      <c r="I351" s="1"/>
    </row>
    <row r="352" spans="1:9">
      <c r="A352" s="1"/>
      <c r="B352" s="2" t="s">
        <v>733</v>
      </c>
      <c r="C352" s="1">
        <v>1</v>
      </c>
      <c r="D352" s="1">
        <v>1</v>
      </c>
      <c r="E352" s="3"/>
      <c r="F352" s="3"/>
      <c r="G352" s="3"/>
      <c r="H352" s="3">
        <f t="shared" si="23"/>
        <v>1</v>
      </c>
      <c r="I352" s="1"/>
    </row>
    <row r="353" spans="1:9">
      <c r="A353" s="1"/>
      <c r="B353" s="2" t="s">
        <v>734</v>
      </c>
      <c r="C353" s="1">
        <v>1</v>
      </c>
      <c r="D353" s="1">
        <v>1</v>
      </c>
      <c r="E353" s="3"/>
      <c r="F353" s="3"/>
      <c r="G353" s="3"/>
      <c r="H353" s="3">
        <f t="shared" si="23"/>
        <v>1</v>
      </c>
      <c r="I353" s="1"/>
    </row>
    <row r="354" spans="1:9">
      <c r="A354" s="1"/>
      <c r="B354" s="2" t="s">
        <v>717</v>
      </c>
      <c r="C354" s="1">
        <v>1</v>
      </c>
      <c r="D354" s="1">
        <v>1</v>
      </c>
      <c r="E354" s="3"/>
      <c r="F354" s="3"/>
      <c r="G354" s="3"/>
      <c r="H354" s="3">
        <f t="shared" si="23"/>
        <v>1</v>
      </c>
      <c r="I354" s="1"/>
    </row>
    <row r="355" spans="1:9">
      <c r="A355" s="1"/>
      <c r="B355" s="2"/>
      <c r="C355" s="1"/>
      <c r="D355" s="1"/>
      <c r="E355" s="3"/>
      <c r="F355" s="3"/>
      <c r="G355" s="3"/>
      <c r="H355" s="3">
        <f>SUM(H351:H354)</f>
        <v>4</v>
      </c>
      <c r="I355" s="1" t="s">
        <v>2</v>
      </c>
    </row>
    <row r="356" spans="1:9">
      <c r="A356" s="1"/>
      <c r="B356" s="2"/>
      <c r="C356" s="1"/>
      <c r="D356" s="1"/>
      <c r="E356" s="3"/>
      <c r="F356" s="3"/>
      <c r="G356" s="3"/>
      <c r="H356" s="3"/>
      <c r="I356" s="1"/>
    </row>
    <row r="357" spans="1:9" ht="30">
      <c r="A357" s="1">
        <v>26</v>
      </c>
      <c r="B357" s="2" t="s">
        <v>735</v>
      </c>
      <c r="C357" s="1"/>
      <c r="D357" s="1"/>
      <c r="E357" s="3"/>
      <c r="F357" s="3"/>
      <c r="G357" s="3"/>
      <c r="H357" s="3"/>
      <c r="I357" s="1"/>
    </row>
    <row r="358" spans="1:9">
      <c r="A358" s="1"/>
      <c r="B358" s="2" t="s">
        <v>732</v>
      </c>
      <c r="C358" s="1">
        <v>1</v>
      </c>
      <c r="D358" s="1">
        <v>1</v>
      </c>
      <c r="E358" s="3"/>
      <c r="F358" s="3"/>
      <c r="G358" s="3"/>
      <c r="H358" s="3">
        <f t="shared" ref="H358:H361" si="24">PRODUCT(C358:G358)</f>
        <v>1</v>
      </c>
      <c r="I358" s="1"/>
    </row>
    <row r="359" spans="1:9">
      <c r="A359" s="1"/>
      <c r="B359" s="2" t="s">
        <v>733</v>
      </c>
      <c r="C359" s="1">
        <v>1</v>
      </c>
      <c r="D359" s="1">
        <v>1</v>
      </c>
      <c r="E359" s="3"/>
      <c r="F359" s="3"/>
      <c r="G359" s="3"/>
      <c r="H359" s="3">
        <f t="shared" si="24"/>
        <v>1</v>
      </c>
      <c r="I359" s="1"/>
    </row>
    <row r="360" spans="1:9">
      <c r="A360" s="1"/>
      <c r="B360" s="2" t="s">
        <v>734</v>
      </c>
      <c r="C360" s="1">
        <v>1</v>
      </c>
      <c r="D360" s="1">
        <v>1</v>
      </c>
      <c r="E360" s="3"/>
      <c r="F360" s="3"/>
      <c r="G360" s="3"/>
      <c r="H360" s="3">
        <f t="shared" si="24"/>
        <v>1</v>
      </c>
      <c r="I360" s="1"/>
    </row>
    <row r="361" spans="1:9">
      <c r="A361" s="1"/>
      <c r="B361" s="2" t="s">
        <v>717</v>
      </c>
      <c r="C361" s="1">
        <v>1</v>
      </c>
      <c r="D361" s="1">
        <v>1</v>
      </c>
      <c r="E361" s="3"/>
      <c r="F361" s="3"/>
      <c r="G361" s="3"/>
      <c r="H361" s="3">
        <f t="shared" si="24"/>
        <v>1</v>
      </c>
      <c r="I361" s="1"/>
    </row>
    <row r="362" spans="1:9">
      <c r="A362" s="1"/>
      <c r="B362" s="2"/>
      <c r="C362" s="1"/>
      <c r="D362" s="1"/>
      <c r="E362" s="3"/>
      <c r="F362" s="3"/>
      <c r="G362" s="3"/>
      <c r="H362" s="3">
        <f>SUM(H358:H361)</f>
        <v>4</v>
      </c>
      <c r="I362" s="1" t="s">
        <v>2</v>
      </c>
    </row>
    <row r="363" spans="1:9">
      <c r="A363" s="1"/>
      <c r="B363" s="2"/>
      <c r="C363" s="1"/>
      <c r="D363" s="1"/>
      <c r="E363" s="3"/>
      <c r="F363" s="3"/>
      <c r="G363" s="3"/>
      <c r="H363" s="3"/>
      <c r="I363" s="1"/>
    </row>
    <row r="364" spans="1:9" ht="30">
      <c r="A364" s="1">
        <v>27</v>
      </c>
      <c r="B364" s="2" t="s">
        <v>806</v>
      </c>
      <c r="C364" s="1"/>
      <c r="D364" s="1"/>
      <c r="E364" s="3"/>
      <c r="F364" s="3"/>
      <c r="G364" s="3"/>
      <c r="H364" s="3"/>
      <c r="I364" s="1"/>
    </row>
    <row r="365" spans="1:9">
      <c r="A365" s="1"/>
      <c r="B365" s="2" t="s">
        <v>732</v>
      </c>
      <c r="C365" s="1">
        <v>1</v>
      </c>
      <c r="D365" s="1">
        <v>1</v>
      </c>
      <c r="E365" s="3"/>
      <c r="F365" s="3"/>
      <c r="G365" s="3"/>
      <c r="H365" s="3">
        <f t="shared" ref="H365:H368" si="25">PRODUCT(C365:G365)</f>
        <v>1</v>
      </c>
      <c r="I365" s="1"/>
    </row>
    <row r="366" spans="1:9">
      <c r="A366" s="1"/>
      <c r="B366" s="2" t="s">
        <v>733</v>
      </c>
      <c r="C366" s="1">
        <v>1</v>
      </c>
      <c r="D366" s="1">
        <v>1</v>
      </c>
      <c r="E366" s="3"/>
      <c r="F366" s="3"/>
      <c r="G366" s="3"/>
      <c r="H366" s="3">
        <f t="shared" si="25"/>
        <v>1</v>
      </c>
      <c r="I366" s="1"/>
    </row>
    <row r="367" spans="1:9">
      <c r="A367" s="1"/>
      <c r="B367" s="2" t="s">
        <v>734</v>
      </c>
      <c r="C367" s="1">
        <v>1</v>
      </c>
      <c r="D367" s="1">
        <v>1</v>
      </c>
      <c r="E367" s="3"/>
      <c r="F367" s="3"/>
      <c r="G367" s="3"/>
      <c r="H367" s="3">
        <f t="shared" si="25"/>
        <v>1</v>
      </c>
      <c r="I367" s="1"/>
    </row>
    <row r="368" spans="1:9">
      <c r="A368" s="1"/>
      <c r="B368" s="2" t="s">
        <v>717</v>
      </c>
      <c r="C368" s="1">
        <v>1</v>
      </c>
      <c r="D368" s="1">
        <v>1</v>
      </c>
      <c r="E368" s="3"/>
      <c r="F368" s="3"/>
      <c r="G368" s="3"/>
      <c r="H368" s="3">
        <f t="shared" si="25"/>
        <v>1</v>
      </c>
      <c r="I368" s="1"/>
    </row>
    <row r="369" spans="1:9">
      <c r="A369" s="1"/>
      <c r="B369" s="2"/>
      <c r="C369" s="1"/>
      <c r="D369" s="1"/>
      <c r="E369" s="3"/>
      <c r="F369" s="3"/>
      <c r="G369" s="3"/>
      <c r="H369" s="3">
        <f>SUM(H365:H368)</f>
        <v>4</v>
      </c>
      <c r="I369" s="1" t="s">
        <v>2</v>
      </c>
    </row>
    <row r="370" spans="1:9">
      <c r="A370" s="1"/>
      <c r="B370" s="2"/>
      <c r="C370" s="1"/>
      <c r="D370" s="1"/>
      <c r="E370" s="3"/>
      <c r="F370" s="3"/>
      <c r="G370" s="3"/>
      <c r="H370" s="3"/>
      <c r="I370" s="1"/>
    </row>
    <row r="371" spans="1:9" ht="25.5">
      <c r="A371" s="1">
        <v>28</v>
      </c>
      <c r="B371" s="63" t="s">
        <v>1040</v>
      </c>
      <c r="C371" s="1"/>
      <c r="D371" s="1"/>
      <c r="E371" s="3"/>
      <c r="F371" s="3"/>
      <c r="G371" s="3"/>
      <c r="H371" s="3"/>
      <c r="I371" s="1"/>
    </row>
    <row r="372" spans="1:9">
      <c r="A372" s="1"/>
      <c r="B372" s="2" t="s">
        <v>604</v>
      </c>
      <c r="C372" s="1">
        <v>1</v>
      </c>
      <c r="D372" s="1">
        <v>2</v>
      </c>
      <c r="E372" s="3"/>
      <c r="F372" s="3"/>
      <c r="G372" s="3"/>
      <c r="H372" s="3">
        <f t="shared" ref="H372:H378" si="26">PRODUCT(C372:G372)</f>
        <v>2</v>
      </c>
      <c r="I372" s="1"/>
    </row>
    <row r="373" spans="1:9">
      <c r="A373" s="1"/>
      <c r="B373" s="2" t="s">
        <v>715</v>
      </c>
      <c r="C373" s="1">
        <v>1</v>
      </c>
      <c r="D373" s="1">
        <v>1</v>
      </c>
      <c r="E373" s="3"/>
      <c r="F373" s="3"/>
      <c r="G373" s="3"/>
      <c r="H373" s="3">
        <f t="shared" si="26"/>
        <v>1</v>
      </c>
      <c r="I373" s="1"/>
    </row>
    <row r="374" spans="1:9">
      <c r="A374" s="1"/>
      <c r="B374" s="2" t="s">
        <v>716</v>
      </c>
      <c r="C374" s="1">
        <v>1</v>
      </c>
      <c r="D374" s="1">
        <v>1</v>
      </c>
      <c r="E374" s="3"/>
      <c r="F374" s="3"/>
      <c r="G374" s="3"/>
      <c r="H374" s="3">
        <f t="shared" si="26"/>
        <v>1</v>
      </c>
      <c r="I374" s="1"/>
    </row>
    <row r="375" spans="1:9">
      <c r="A375" s="1"/>
      <c r="B375" s="2" t="s">
        <v>717</v>
      </c>
      <c r="C375" s="1">
        <v>1</v>
      </c>
      <c r="D375" s="1">
        <v>1</v>
      </c>
      <c r="E375" s="3"/>
      <c r="F375" s="3"/>
      <c r="G375" s="3"/>
      <c r="H375" s="3">
        <f t="shared" si="26"/>
        <v>1</v>
      </c>
      <c r="I375" s="1"/>
    </row>
    <row r="376" spans="1:9">
      <c r="A376" s="1"/>
      <c r="B376" s="2" t="s">
        <v>718</v>
      </c>
      <c r="C376" s="1">
        <v>1</v>
      </c>
      <c r="D376" s="1">
        <v>1</v>
      </c>
      <c r="E376" s="3"/>
      <c r="F376" s="3"/>
      <c r="G376" s="3"/>
      <c r="H376" s="3">
        <f t="shared" si="26"/>
        <v>1</v>
      </c>
      <c r="I376" s="1"/>
    </row>
    <row r="377" spans="1:9">
      <c r="A377" s="1"/>
      <c r="B377" s="2" t="s">
        <v>719</v>
      </c>
      <c r="C377" s="1">
        <v>1</v>
      </c>
      <c r="D377" s="1">
        <v>1</v>
      </c>
      <c r="E377" s="3"/>
      <c r="F377" s="3"/>
      <c r="G377" s="3"/>
      <c r="H377" s="3">
        <f t="shared" si="26"/>
        <v>1</v>
      </c>
      <c r="I377" s="1"/>
    </row>
    <row r="378" spans="1:9">
      <c r="A378" s="1"/>
      <c r="B378" s="2" t="s">
        <v>730</v>
      </c>
      <c r="C378" s="1">
        <v>1</v>
      </c>
      <c r="D378" s="1">
        <v>1</v>
      </c>
      <c r="E378" s="3"/>
      <c r="F378" s="3"/>
      <c r="G378" s="3"/>
      <c r="H378" s="3">
        <f t="shared" si="26"/>
        <v>1</v>
      </c>
      <c r="I378" s="1"/>
    </row>
    <row r="379" spans="1:9">
      <c r="A379" s="1"/>
      <c r="B379" s="2"/>
      <c r="C379" s="1"/>
      <c r="D379" s="1"/>
      <c r="E379" s="3"/>
      <c r="F379" s="3"/>
      <c r="G379" s="3"/>
      <c r="H379" s="3">
        <f>SUM(H372:H378)</f>
        <v>8</v>
      </c>
      <c r="I379" s="1" t="s">
        <v>2</v>
      </c>
    </row>
    <row r="380" spans="1:9">
      <c r="A380" s="1"/>
      <c r="B380" s="2"/>
      <c r="C380" s="1"/>
      <c r="D380" s="1"/>
      <c r="E380" s="3"/>
      <c r="F380" s="3"/>
      <c r="G380" s="3"/>
      <c r="H380" s="3"/>
      <c r="I380" s="1"/>
    </row>
    <row r="381" spans="1:9">
      <c r="A381" s="1">
        <v>29</v>
      </c>
      <c r="B381" s="2" t="s">
        <v>737</v>
      </c>
      <c r="C381" s="1"/>
      <c r="D381" s="1"/>
      <c r="E381" s="3"/>
      <c r="F381" s="3"/>
      <c r="G381" s="3"/>
      <c r="H381" s="3"/>
      <c r="I381" s="1"/>
    </row>
    <row r="382" spans="1:9">
      <c r="A382" s="1"/>
      <c r="B382" s="2" t="s">
        <v>604</v>
      </c>
      <c r="C382" s="1">
        <v>1</v>
      </c>
      <c r="D382" s="1">
        <v>1</v>
      </c>
      <c r="E382" s="3"/>
      <c r="F382" s="3"/>
      <c r="G382" s="3"/>
      <c r="H382" s="3">
        <f t="shared" ref="H382:H386" si="27">PRODUCT(C382:G382)</f>
        <v>1</v>
      </c>
      <c r="I382" s="1"/>
    </row>
    <row r="383" spans="1:9">
      <c r="A383" s="1"/>
      <c r="B383" s="2" t="s">
        <v>715</v>
      </c>
      <c r="C383" s="1">
        <v>1</v>
      </c>
      <c r="D383" s="1">
        <v>1</v>
      </c>
      <c r="E383" s="3"/>
      <c r="F383" s="3"/>
      <c r="G383" s="3"/>
      <c r="H383" s="3">
        <f t="shared" si="27"/>
        <v>1</v>
      </c>
      <c r="I383" s="1"/>
    </row>
    <row r="384" spans="1:9">
      <c r="A384" s="1"/>
      <c r="B384" s="2" t="s">
        <v>716</v>
      </c>
      <c r="C384" s="1">
        <v>1</v>
      </c>
      <c r="D384" s="1">
        <v>1</v>
      </c>
      <c r="E384" s="3"/>
      <c r="F384" s="3"/>
      <c r="G384" s="3"/>
      <c r="H384" s="3">
        <f t="shared" si="27"/>
        <v>1</v>
      </c>
      <c r="I384" s="1"/>
    </row>
    <row r="385" spans="1:9">
      <c r="A385" s="1"/>
      <c r="B385" s="2" t="s">
        <v>717</v>
      </c>
      <c r="C385" s="1">
        <v>1</v>
      </c>
      <c r="D385" s="1">
        <v>1</v>
      </c>
      <c r="E385" s="3"/>
      <c r="F385" s="3"/>
      <c r="G385" s="3"/>
      <c r="H385" s="3">
        <f t="shared" si="27"/>
        <v>1</v>
      </c>
      <c r="I385" s="1"/>
    </row>
    <row r="386" spans="1:9">
      <c r="A386" s="1"/>
      <c r="B386" s="2" t="s">
        <v>718</v>
      </c>
      <c r="C386" s="1">
        <v>1</v>
      </c>
      <c r="D386" s="1">
        <v>1</v>
      </c>
      <c r="E386" s="3"/>
      <c r="F386" s="3"/>
      <c r="G386" s="3"/>
      <c r="H386" s="3">
        <f t="shared" si="27"/>
        <v>1</v>
      </c>
      <c r="I386" s="1"/>
    </row>
    <row r="387" spans="1:9">
      <c r="A387" s="1"/>
      <c r="B387" s="2"/>
      <c r="C387" s="1"/>
      <c r="D387" s="1"/>
      <c r="E387" s="3"/>
      <c r="F387" s="3"/>
      <c r="G387" s="3"/>
      <c r="H387" s="3">
        <f>SUM(H382:H386)</f>
        <v>5</v>
      </c>
      <c r="I387" s="1" t="s">
        <v>2</v>
      </c>
    </row>
    <row r="388" spans="1:9">
      <c r="A388" s="1"/>
      <c r="B388" s="2"/>
      <c r="C388" s="1"/>
      <c r="D388" s="1"/>
      <c r="E388" s="3"/>
      <c r="F388" s="3"/>
      <c r="G388" s="3"/>
      <c r="H388" s="3"/>
      <c r="I388" s="1"/>
    </row>
    <row r="389" spans="1:9" ht="60">
      <c r="A389" s="1">
        <v>30</v>
      </c>
      <c r="B389" s="2" t="s">
        <v>738</v>
      </c>
      <c r="C389" s="1"/>
      <c r="D389" s="1"/>
      <c r="E389" s="3"/>
      <c r="F389" s="3"/>
      <c r="G389" s="3"/>
      <c r="H389" s="3"/>
      <c r="I389" s="1"/>
    </row>
    <row r="390" spans="1:9">
      <c r="A390" s="1"/>
      <c r="B390" s="2" t="s">
        <v>638</v>
      </c>
      <c r="C390" s="1">
        <v>1</v>
      </c>
      <c r="D390" s="1">
        <v>1</v>
      </c>
      <c r="E390" s="3"/>
      <c r="F390" s="3"/>
      <c r="G390" s="3"/>
      <c r="H390" s="3">
        <f t="shared" ref="H390:H393" si="28">PRODUCT(C390:G390)</f>
        <v>1</v>
      </c>
      <c r="I390" s="1"/>
    </row>
    <row r="391" spans="1:9">
      <c r="A391" s="1"/>
      <c r="B391" s="2" t="s">
        <v>715</v>
      </c>
      <c r="C391" s="1">
        <v>1</v>
      </c>
      <c r="D391" s="1">
        <v>1</v>
      </c>
      <c r="E391" s="3"/>
      <c r="F391" s="3"/>
      <c r="G391" s="3"/>
      <c r="H391" s="3">
        <f t="shared" si="28"/>
        <v>1</v>
      </c>
      <c r="I391" s="1"/>
    </row>
    <row r="392" spans="1:9">
      <c r="A392" s="1"/>
      <c r="B392" s="19" t="s">
        <v>739</v>
      </c>
      <c r="C392" s="1">
        <v>1</v>
      </c>
      <c r="D392" s="1">
        <v>1</v>
      </c>
      <c r="E392" s="3"/>
      <c r="F392" s="3"/>
      <c r="G392" s="3"/>
      <c r="H392" s="3">
        <f t="shared" si="28"/>
        <v>1</v>
      </c>
      <c r="I392" s="1"/>
    </row>
    <row r="393" spans="1:9">
      <c r="A393" s="1"/>
      <c r="B393" s="2" t="s">
        <v>740</v>
      </c>
      <c r="C393" s="1">
        <v>1</v>
      </c>
      <c r="D393" s="1">
        <v>1</v>
      </c>
      <c r="E393" s="3"/>
      <c r="F393" s="3"/>
      <c r="G393" s="3"/>
      <c r="H393" s="3">
        <f t="shared" si="28"/>
        <v>1</v>
      </c>
      <c r="I393" s="1"/>
    </row>
    <row r="394" spans="1:9">
      <c r="A394" s="1"/>
      <c r="B394" s="2"/>
      <c r="C394" s="1"/>
      <c r="D394" s="1"/>
      <c r="E394" s="3"/>
      <c r="F394" s="3"/>
      <c r="G394" s="3"/>
      <c r="H394" s="3">
        <f>SUM(H390:H393)</f>
        <v>4</v>
      </c>
      <c r="I394" s="1" t="s">
        <v>2</v>
      </c>
    </row>
    <row r="395" spans="1:9">
      <c r="A395" s="1"/>
      <c r="B395" s="2"/>
      <c r="C395" s="1"/>
      <c r="D395" s="1"/>
      <c r="E395" s="3"/>
      <c r="F395" s="3"/>
      <c r="G395" s="3"/>
      <c r="H395" s="3"/>
      <c r="I395" s="1"/>
    </row>
    <row r="396" spans="1:9" ht="60">
      <c r="A396" s="1">
        <v>31</v>
      </c>
      <c r="B396" s="2" t="s">
        <v>741</v>
      </c>
      <c r="C396" s="1"/>
      <c r="D396" s="1"/>
      <c r="E396" s="3"/>
      <c r="F396" s="3"/>
      <c r="G396" s="3"/>
      <c r="H396" s="3"/>
      <c r="I396" s="1"/>
    </row>
    <row r="397" spans="1:9">
      <c r="A397" s="1"/>
      <c r="B397" s="2" t="s">
        <v>638</v>
      </c>
      <c r="C397" s="1">
        <v>1</v>
      </c>
      <c r="D397" s="1">
        <v>2</v>
      </c>
      <c r="E397" s="3"/>
      <c r="F397" s="3"/>
      <c r="G397" s="3"/>
      <c r="H397" s="3">
        <f t="shared" ref="H397:H401" si="29">PRODUCT(C397:G397)</f>
        <v>2</v>
      </c>
      <c r="I397" s="1"/>
    </row>
    <row r="398" spans="1:9">
      <c r="A398" s="1"/>
      <c r="B398" s="2" t="s">
        <v>715</v>
      </c>
      <c r="C398" s="1">
        <v>1</v>
      </c>
      <c r="D398" s="1">
        <v>1</v>
      </c>
      <c r="E398" s="3"/>
      <c r="F398" s="3"/>
      <c r="G398" s="3"/>
      <c r="H398" s="3">
        <f t="shared" si="29"/>
        <v>1</v>
      </c>
      <c r="I398" s="1"/>
    </row>
    <row r="399" spans="1:9">
      <c r="A399" s="1"/>
      <c r="B399" s="19" t="s">
        <v>739</v>
      </c>
      <c r="C399" s="1">
        <v>1</v>
      </c>
      <c r="D399" s="1">
        <v>1</v>
      </c>
      <c r="E399" s="3"/>
      <c r="F399" s="3"/>
      <c r="G399" s="3"/>
      <c r="H399" s="3">
        <f t="shared" si="29"/>
        <v>1</v>
      </c>
      <c r="I399" s="1"/>
    </row>
    <row r="400" spans="1:9">
      <c r="A400" s="1"/>
      <c r="B400" s="2" t="s">
        <v>740</v>
      </c>
      <c r="C400" s="1">
        <v>1</v>
      </c>
      <c r="D400" s="1">
        <v>1</v>
      </c>
      <c r="E400" s="3"/>
      <c r="F400" s="3"/>
      <c r="G400" s="3"/>
      <c r="H400" s="3">
        <f t="shared" si="29"/>
        <v>1</v>
      </c>
      <c r="I400" s="1"/>
    </row>
    <row r="401" spans="1:9">
      <c r="A401" s="1"/>
      <c r="B401" s="2" t="s">
        <v>742</v>
      </c>
      <c r="C401" s="1">
        <v>1</v>
      </c>
      <c r="D401" s="1">
        <v>2</v>
      </c>
      <c r="E401" s="3"/>
      <c r="F401" s="3"/>
      <c r="G401" s="3"/>
      <c r="H401" s="3">
        <f t="shared" si="29"/>
        <v>2</v>
      </c>
      <c r="I401" s="1"/>
    </row>
    <row r="402" spans="1:9">
      <c r="A402" s="1"/>
      <c r="B402" s="2"/>
      <c r="C402" s="1"/>
      <c r="D402" s="1"/>
      <c r="E402" s="3"/>
      <c r="F402" s="3"/>
      <c r="G402" s="3"/>
      <c r="H402" s="3">
        <f>SUM(H397:H401)</f>
        <v>7</v>
      </c>
      <c r="I402" s="1" t="s">
        <v>2</v>
      </c>
    </row>
    <row r="403" spans="1:9">
      <c r="A403" s="1"/>
      <c r="B403" s="2"/>
      <c r="C403" s="1"/>
      <c r="D403" s="1"/>
      <c r="E403" s="3"/>
      <c r="F403" s="3"/>
      <c r="G403" s="3"/>
      <c r="H403" s="3"/>
      <c r="I403" s="1"/>
    </row>
    <row r="404" spans="1:9" ht="18" customHeight="1">
      <c r="A404" s="1">
        <v>32</v>
      </c>
      <c r="B404" s="2" t="s">
        <v>807</v>
      </c>
      <c r="C404" s="1"/>
      <c r="D404" s="1"/>
      <c r="E404" s="3"/>
      <c r="F404" s="3"/>
      <c r="G404" s="3"/>
      <c r="H404" s="3"/>
      <c r="I404" s="1"/>
    </row>
    <row r="405" spans="1:9">
      <c r="A405" s="1"/>
      <c r="B405" s="36" t="s">
        <v>743</v>
      </c>
      <c r="C405" s="1">
        <v>1</v>
      </c>
      <c r="D405" s="1">
        <v>4</v>
      </c>
      <c r="E405" s="1">
        <v>4.24</v>
      </c>
      <c r="F405" s="1" t="s">
        <v>8</v>
      </c>
      <c r="G405" s="3">
        <v>0.6</v>
      </c>
      <c r="H405" s="3">
        <f t="shared" ref="H405:H415" si="30">PRODUCT(C405:G405)</f>
        <v>10.176</v>
      </c>
      <c r="I405" s="1"/>
    </row>
    <row r="406" spans="1:9">
      <c r="A406" s="1"/>
      <c r="B406" s="36" t="s">
        <v>809</v>
      </c>
      <c r="C406" s="1">
        <v>1</v>
      </c>
      <c r="D406" s="1">
        <v>4</v>
      </c>
      <c r="E406" s="1">
        <v>3.32</v>
      </c>
      <c r="F406" s="1">
        <v>0.23</v>
      </c>
      <c r="G406" s="3"/>
      <c r="H406" s="3">
        <f t="shared" si="30"/>
        <v>3.0543999999999998</v>
      </c>
      <c r="I406" s="1"/>
    </row>
    <row r="407" spans="1:9">
      <c r="A407" s="1"/>
      <c r="B407" s="36" t="s">
        <v>746</v>
      </c>
      <c r="C407" s="1">
        <v>1</v>
      </c>
      <c r="D407" s="1">
        <v>2</v>
      </c>
      <c r="E407" s="1">
        <v>9.4</v>
      </c>
      <c r="F407" s="1"/>
      <c r="G407" s="3">
        <v>0.3</v>
      </c>
      <c r="H407" s="3">
        <f t="shared" si="30"/>
        <v>5.64</v>
      </c>
      <c r="I407" s="1"/>
    </row>
    <row r="408" spans="1:9">
      <c r="A408" s="1"/>
      <c r="B408" s="36" t="s">
        <v>809</v>
      </c>
      <c r="C408" s="1">
        <v>1</v>
      </c>
      <c r="D408" s="1">
        <v>2</v>
      </c>
      <c r="E408" s="1">
        <v>9.4</v>
      </c>
      <c r="F408" s="1">
        <v>0.115</v>
      </c>
      <c r="G408" s="3"/>
      <c r="H408" s="3">
        <f t="shared" si="30"/>
        <v>2.1620000000000004</v>
      </c>
      <c r="I408" s="1"/>
    </row>
    <row r="409" spans="1:9">
      <c r="A409" s="1"/>
      <c r="B409" s="36" t="s">
        <v>747</v>
      </c>
      <c r="C409" s="1">
        <v>1</v>
      </c>
      <c r="D409" s="1">
        <v>1</v>
      </c>
      <c r="E409" s="1">
        <v>79.099999999999994</v>
      </c>
      <c r="F409" s="1"/>
      <c r="G409" s="3">
        <v>0.45</v>
      </c>
      <c r="H409" s="3">
        <f t="shared" si="30"/>
        <v>35.594999999999999</v>
      </c>
      <c r="I409" s="1"/>
    </row>
    <row r="410" spans="1:9">
      <c r="A410" s="1"/>
      <c r="B410" s="2" t="s">
        <v>948</v>
      </c>
      <c r="C410" s="1">
        <v>1</v>
      </c>
      <c r="D410" s="1">
        <v>1</v>
      </c>
      <c r="E410" s="1">
        <v>35.4</v>
      </c>
      <c r="F410" s="1"/>
      <c r="G410" s="3">
        <v>0.75</v>
      </c>
      <c r="H410" s="3">
        <f t="shared" si="30"/>
        <v>26.549999999999997</v>
      </c>
      <c r="I410" s="1"/>
    </row>
    <row r="411" spans="1:9">
      <c r="A411" s="1"/>
      <c r="B411" s="2" t="s">
        <v>949</v>
      </c>
      <c r="C411" s="1">
        <v>1</v>
      </c>
      <c r="D411" s="1">
        <v>1</v>
      </c>
      <c r="E411" s="1">
        <v>3.6</v>
      </c>
      <c r="F411" s="1"/>
      <c r="G411" s="3">
        <v>3.18</v>
      </c>
      <c r="H411" s="3">
        <f t="shared" si="30"/>
        <v>11.448</v>
      </c>
      <c r="I411" s="1"/>
    </row>
    <row r="412" spans="1:9">
      <c r="A412" s="1"/>
      <c r="B412" s="2" t="s">
        <v>950</v>
      </c>
      <c r="C412" s="1">
        <v>1</v>
      </c>
      <c r="D412" s="1">
        <v>1</v>
      </c>
      <c r="E412" s="3">
        <v>6</v>
      </c>
      <c r="F412" s="1"/>
      <c r="G412" s="3">
        <v>3.18</v>
      </c>
      <c r="H412" s="3">
        <f t="shared" si="30"/>
        <v>19.080000000000002</v>
      </c>
      <c r="I412" s="1"/>
    </row>
    <row r="413" spans="1:9">
      <c r="A413" s="1"/>
      <c r="B413" s="2" t="s">
        <v>1032</v>
      </c>
      <c r="C413" s="1">
        <v>1</v>
      </c>
      <c r="D413" s="1">
        <v>4</v>
      </c>
      <c r="E413" s="3">
        <v>1.06</v>
      </c>
      <c r="F413" s="1"/>
      <c r="G413" s="3">
        <v>0.8</v>
      </c>
      <c r="H413" s="3">
        <f t="shared" si="30"/>
        <v>3.3920000000000003</v>
      </c>
      <c r="I413" s="1"/>
    </row>
    <row r="414" spans="1:9">
      <c r="A414" s="1"/>
      <c r="B414" s="2" t="s">
        <v>1033</v>
      </c>
      <c r="C414" s="1">
        <v>1</v>
      </c>
      <c r="D414" s="1">
        <v>1</v>
      </c>
      <c r="E414" s="3">
        <v>11.02</v>
      </c>
      <c r="F414" s="1"/>
      <c r="G414" s="3">
        <v>1.58</v>
      </c>
      <c r="H414" s="3">
        <f t="shared" si="30"/>
        <v>17.4116</v>
      </c>
      <c r="I414" s="1"/>
    </row>
    <row r="415" spans="1:9">
      <c r="A415" s="1"/>
      <c r="B415" s="2" t="s">
        <v>1034</v>
      </c>
      <c r="C415" s="1">
        <v>1</v>
      </c>
      <c r="D415" s="1">
        <v>1</v>
      </c>
      <c r="E415" s="3">
        <v>9.18</v>
      </c>
      <c r="F415" s="1"/>
      <c r="G415" s="3">
        <v>0.26</v>
      </c>
      <c r="H415" s="3">
        <f t="shared" si="30"/>
        <v>2.3868</v>
      </c>
      <c r="I415" s="1"/>
    </row>
    <row r="416" spans="1:9">
      <c r="A416" s="1"/>
      <c r="B416" s="19"/>
      <c r="C416" s="1"/>
      <c r="D416" s="1"/>
      <c r="E416" s="3"/>
      <c r="F416" s="1"/>
      <c r="G416" s="3"/>
      <c r="H416" s="3">
        <f>SUM(H405:H415)</f>
        <v>136.89579999999998</v>
      </c>
      <c r="I416" s="1"/>
    </row>
    <row r="417" spans="1:9">
      <c r="A417" s="1"/>
      <c r="B417" s="19"/>
      <c r="C417" s="1"/>
      <c r="D417" s="1"/>
      <c r="E417" s="3"/>
      <c r="F417" s="3"/>
      <c r="G417" s="3" t="s">
        <v>9</v>
      </c>
      <c r="H417" s="3">
        <f>CEILING(H416,0.1)</f>
        <v>136.9</v>
      </c>
      <c r="I417" s="1" t="s">
        <v>10</v>
      </c>
    </row>
    <row r="418" spans="1:9">
      <c r="A418" s="1"/>
      <c r="B418" s="19"/>
      <c r="C418" s="1"/>
      <c r="D418" s="1"/>
      <c r="E418" s="3"/>
      <c r="F418" s="3"/>
      <c r="G418" s="3"/>
      <c r="H418" s="3"/>
      <c r="I418" s="1"/>
    </row>
    <row r="419" spans="1:9">
      <c r="A419" s="1">
        <v>33</v>
      </c>
      <c r="B419" s="36" t="s">
        <v>1035</v>
      </c>
      <c r="C419" s="1"/>
      <c r="D419" s="1"/>
      <c r="E419" s="3"/>
      <c r="F419" s="3"/>
      <c r="G419" s="3"/>
      <c r="H419" s="3"/>
      <c r="I419" s="1"/>
    </row>
    <row r="420" spans="1:9">
      <c r="A420" s="1"/>
      <c r="B420" s="36" t="s">
        <v>1036</v>
      </c>
      <c r="C420" s="1">
        <v>1</v>
      </c>
      <c r="D420" s="1">
        <v>1</v>
      </c>
      <c r="E420" s="3">
        <v>1.73</v>
      </c>
      <c r="F420" s="3">
        <v>1.73</v>
      </c>
      <c r="G420" s="3"/>
      <c r="H420" s="3">
        <f t="shared" ref="H420:H421" si="31">PRODUCT(C420:G420)</f>
        <v>2.9929000000000001</v>
      </c>
      <c r="I420" s="1"/>
    </row>
    <row r="421" spans="1:9">
      <c r="A421" s="1"/>
      <c r="B421" s="36" t="s">
        <v>1020</v>
      </c>
      <c r="C421" s="1">
        <v>-1</v>
      </c>
      <c r="D421" s="1">
        <v>1</v>
      </c>
      <c r="E421" s="3">
        <v>0.6</v>
      </c>
      <c r="F421" s="3">
        <v>0.6</v>
      </c>
      <c r="G421" s="3"/>
      <c r="H421" s="3">
        <f t="shared" si="31"/>
        <v>-0.36</v>
      </c>
      <c r="I421" s="1"/>
    </row>
    <row r="422" spans="1:9">
      <c r="A422" s="1"/>
      <c r="B422" s="36"/>
      <c r="C422" s="1"/>
      <c r="D422" s="1"/>
      <c r="E422" s="3"/>
      <c r="F422" s="3"/>
      <c r="G422" s="3"/>
      <c r="H422" s="3">
        <f>SUM(H420:H421)</f>
        <v>2.6329000000000002</v>
      </c>
      <c r="I422" s="1"/>
    </row>
    <row r="423" spans="1:9">
      <c r="A423" s="1"/>
      <c r="B423" s="36"/>
      <c r="C423" s="1"/>
      <c r="D423" s="1"/>
      <c r="E423" s="3"/>
      <c r="F423" s="3"/>
      <c r="G423" s="3" t="s">
        <v>9</v>
      </c>
      <c r="H423" s="3">
        <f>CEILING(H422,0.1)</f>
        <v>2.7</v>
      </c>
      <c r="I423" s="1" t="s">
        <v>10</v>
      </c>
    </row>
    <row r="424" spans="1:9">
      <c r="A424" s="1"/>
      <c r="B424" s="36"/>
      <c r="C424" s="1"/>
      <c r="D424" s="1"/>
      <c r="E424" s="3"/>
      <c r="F424" s="3"/>
      <c r="G424" s="3"/>
      <c r="H424" s="3"/>
      <c r="I424" s="1"/>
    </row>
    <row r="425" spans="1:9">
      <c r="A425" s="1">
        <v>34</v>
      </c>
      <c r="B425" s="36" t="s">
        <v>752</v>
      </c>
      <c r="C425" s="1"/>
      <c r="D425" s="1"/>
      <c r="E425" s="3"/>
      <c r="F425" s="3"/>
      <c r="G425" s="3"/>
      <c r="H425" s="3"/>
      <c r="I425" s="1"/>
    </row>
    <row r="426" spans="1:9">
      <c r="A426" s="1"/>
      <c r="B426" s="36" t="s">
        <v>732</v>
      </c>
      <c r="C426" s="1">
        <v>1</v>
      </c>
      <c r="D426" s="1">
        <v>1</v>
      </c>
      <c r="E426" s="3">
        <v>6</v>
      </c>
      <c r="F426" s="3">
        <v>11.7</v>
      </c>
      <c r="G426" s="3"/>
      <c r="H426" s="3">
        <f t="shared" ref="H426:H430" si="32">PRODUCT(C426:G426)</f>
        <v>70.199999999999989</v>
      </c>
      <c r="I426" s="1"/>
    </row>
    <row r="427" spans="1:9">
      <c r="A427" s="1"/>
      <c r="B427" s="36" t="s">
        <v>748</v>
      </c>
      <c r="C427" s="1">
        <v>1</v>
      </c>
      <c r="D427" s="1">
        <v>1</v>
      </c>
      <c r="E427" s="1">
        <v>3.6</v>
      </c>
      <c r="F427" s="1">
        <v>5.38</v>
      </c>
      <c r="G427" s="3"/>
      <c r="H427" s="3">
        <f t="shared" si="32"/>
        <v>19.367999999999999</v>
      </c>
      <c r="I427" s="1"/>
    </row>
    <row r="428" spans="1:9">
      <c r="A428" s="1"/>
      <c r="B428" s="36" t="s">
        <v>749</v>
      </c>
      <c r="C428" s="1">
        <v>1</v>
      </c>
      <c r="D428" s="1">
        <v>1</v>
      </c>
      <c r="E428" s="1">
        <v>3.6</v>
      </c>
      <c r="F428" s="1">
        <v>4.0999999999999996</v>
      </c>
      <c r="G428" s="3"/>
      <c r="H428" s="3">
        <f t="shared" si="32"/>
        <v>14.76</v>
      </c>
      <c r="I428" s="1"/>
    </row>
    <row r="429" spans="1:9">
      <c r="A429" s="1"/>
      <c r="B429" s="2" t="s">
        <v>750</v>
      </c>
      <c r="C429" s="1">
        <v>1</v>
      </c>
      <c r="D429" s="1">
        <v>1</v>
      </c>
      <c r="E429" s="3">
        <v>9.4</v>
      </c>
      <c r="F429" s="3">
        <v>0.3</v>
      </c>
      <c r="G429" s="3"/>
      <c r="H429" s="3">
        <f t="shared" si="32"/>
        <v>2.82</v>
      </c>
      <c r="I429" s="1"/>
    </row>
    <row r="430" spans="1:9">
      <c r="A430" s="1"/>
      <c r="B430" s="2" t="s">
        <v>751</v>
      </c>
      <c r="C430" s="1">
        <v>1</v>
      </c>
      <c r="D430" s="1">
        <v>4</v>
      </c>
      <c r="E430" s="3">
        <v>0.6</v>
      </c>
      <c r="F430" s="3">
        <v>0.6</v>
      </c>
      <c r="G430" s="3"/>
      <c r="H430" s="3">
        <f t="shared" si="32"/>
        <v>1.44</v>
      </c>
      <c r="I430" s="1"/>
    </row>
    <row r="431" spans="1:9">
      <c r="A431" s="1"/>
      <c r="B431" s="2"/>
      <c r="C431" s="1"/>
      <c r="D431" s="1"/>
      <c r="E431" s="3"/>
      <c r="F431" s="3"/>
      <c r="G431" s="3"/>
      <c r="H431" s="3">
        <f>SUM(H426:H430)</f>
        <v>108.58799999999998</v>
      </c>
      <c r="I431" s="1"/>
    </row>
    <row r="432" spans="1:9">
      <c r="A432" s="1"/>
      <c r="B432" s="20"/>
      <c r="C432" s="1"/>
      <c r="D432" s="1"/>
      <c r="E432" s="3"/>
      <c r="F432" s="3"/>
      <c r="G432" s="3" t="s">
        <v>9</v>
      </c>
      <c r="H432" s="3">
        <f>CEILING(H431,0.1)</f>
        <v>108.60000000000001</v>
      </c>
      <c r="I432" s="1" t="s">
        <v>10</v>
      </c>
    </row>
    <row r="433" spans="1:9">
      <c r="A433" s="1">
        <v>35</v>
      </c>
      <c r="B433" s="2" t="s">
        <v>753</v>
      </c>
      <c r="C433" s="1"/>
      <c r="D433" s="1"/>
      <c r="E433" s="3"/>
      <c r="F433" s="3"/>
      <c r="G433" s="3"/>
      <c r="H433" s="3"/>
      <c r="I433" s="1"/>
    </row>
    <row r="434" spans="1:9">
      <c r="A434" s="1"/>
      <c r="B434" s="2" t="s">
        <v>754</v>
      </c>
      <c r="C434" s="1">
        <v>1</v>
      </c>
      <c r="D434" s="1">
        <v>2</v>
      </c>
      <c r="E434" s="3">
        <v>9.4</v>
      </c>
      <c r="F434" s="3"/>
      <c r="G434" s="3">
        <v>0.3</v>
      </c>
      <c r="H434" s="3">
        <f t="shared" ref="H434:H435" si="33">PRODUCT(C434:G434)</f>
        <v>5.64</v>
      </c>
      <c r="I434" s="1"/>
    </row>
    <row r="435" spans="1:9">
      <c r="A435" s="1"/>
      <c r="B435" s="2" t="s">
        <v>755</v>
      </c>
      <c r="C435" s="1">
        <v>1</v>
      </c>
      <c r="D435" s="1">
        <v>4</v>
      </c>
      <c r="E435" s="3">
        <v>2.4</v>
      </c>
      <c r="F435" s="3"/>
      <c r="G435" s="3">
        <v>0.6</v>
      </c>
      <c r="H435" s="3">
        <f t="shared" si="33"/>
        <v>5.76</v>
      </c>
      <c r="I435" s="1"/>
    </row>
    <row r="436" spans="1:9">
      <c r="A436" s="1"/>
      <c r="B436" s="2"/>
      <c r="C436" s="1"/>
      <c r="D436" s="1"/>
      <c r="E436" s="3"/>
      <c r="F436" s="3"/>
      <c r="G436" s="3"/>
      <c r="H436" s="3">
        <f>SUM(H434:H435)</f>
        <v>11.399999999999999</v>
      </c>
      <c r="I436" s="1"/>
    </row>
    <row r="437" spans="1:9">
      <c r="A437" s="1"/>
      <c r="B437" s="2"/>
      <c r="C437" s="1"/>
      <c r="D437" s="1"/>
      <c r="E437" s="3"/>
      <c r="F437" s="3"/>
      <c r="G437" s="3" t="s">
        <v>9</v>
      </c>
      <c r="H437" s="3">
        <f>CEILING(H436,0.1)</f>
        <v>11.4</v>
      </c>
      <c r="I437" s="1" t="s">
        <v>10</v>
      </c>
    </row>
    <row r="438" spans="1:9" ht="30">
      <c r="A438" s="1">
        <v>36</v>
      </c>
      <c r="B438" s="2" t="s">
        <v>756</v>
      </c>
      <c r="C438" s="1"/>
      <c r="D438" s="1"/>
      <c r="E438" s="3"/>
      <c r="F438" s="3"/>
      <c r="G438" s="3"/>
      <c r="H438" s="3"/>
      <c r="I438" s="1"/>
    </row>
    <row r="439" spans="1:9">
      <c r="A439" s="1"/>
      <c r="B439" s="2" t="s">
        <v>757</v>
      </c>
      <c r="C439" s="1">
        <v>1</v>
      </c>
      <c r="D439" s="1">
        <v>1</v>
      </c>
      <c r="E439" s="1">
        <v>6.46</v>
      </c>
      <c r="F439" s="1">
        <v>2.23</v>
      </c>
      <c r="G439" s="3"/>
      <c r="H439" s="3">
        <f t="shared" ref="H439:H442" si="34">PRODUCT(C439:G439)</f>
        <v>14.405799999999999</v>
      </c>
      <c r="I439" s="1"/>
    </row>
    <row r="440" spans="1:9">
      <c r="A440" s="1"/>
      <c r="B440" s="36" t="s">
        <v>606</v>
      </c>
      <c r="C440" s="22">
        <v>1</v>
      </c>
      <c r="D440" s="22">
        <v>1</v>
      </c>
      <c r="E440" s="21">
        <v>3.6</v>
      </c>
      <c r="F440" s="21">
        <v>3</v>
      </c>
      <c r="G440" s="21"/>
      <c r="H440" s="3">
        <f t="shared" si="34"/>
        <v>10.8</v>
      </c>
      <c r="I440" s="1"/>
    </row>
    <row r="441" spans="1:9">
      <c r="A441" s="1"/>
      <c r="B441" s="36" t="s">
        <v>808</v>
      </c>
      <c r="C441" s="22">
        <v>1</v>
      </c>
      <c r="D441" s="22">
        <v>1</v>
      </c>
      <c r="E441" s="21">
        <v>6</v>
      </c>
      <c r="F441" s="21">
        <v>11.7</v>
      </c>
      <c r="G441" s="21"/>
      <c r="H441" s="3">
        <f t="shared" si="34"/>
        <v>70.199999999999989</v>
      </c>
      <c r="I441" s="1"/>
    </row>
    <row r="442" spans="1:9">
      <c r="A442" s="1"/>
      <c r="B442" s="2" t="s">
        <v>1037</v>
      </c>
      <c r="C442" s="22">
        <v>1</v>
      </c>
      <c r="D442" s="22">
        <v>1</v>
      </c>
      <c r="E442" s="21">
        <v>2.2999999999999998</v>
      </c>
      <c r="F442" s="21">
        <v>2.2999999999999998</v>
      </c>
      <c r="G442" s="21"/>
      <c r="H442" s="3">
        <f t="shared" si="34"/>
        <v>5.2899999999999991</v>
      </c>
      <c r="I442" s="1"/>
    </row>
    <row r="443" spans="1:9">
      <c r="A443" s="1"/>
      <c r="B443" s="2"/>
      <c r="C443" s="1"/>
      <c r="D443" s="1"/>
      <c r="E443" s="3"/>
      <c r="F443" s="3"/>
      <c r="G443" s="3"/>
      <c r="H443" s="3">
        <f>SUM(H439:H442)</f>
        <v>100.69579999999999</v>
      </c>
      <c r="I443" s="1"/>
    </row>
    <row r="444" spans="1:9">
      <c r="A444" s="1"/>
      <c r="B444" s="2"/>
      <c r="C444" s="1"/>
      <c r="D444" s="1"/>
      <c r="E444" s="3"/>
      <c r="F444" s="3"/>
      <c r="G444" s="3" t="s">
        <v>9</v>
      </c>
      <c r="H444" s="3">
        <f>CEILING(H443,0.1)</f>
        <v>100.7</v>
      </c>
      <c r="I444" s="1" t="s">
        <v>10</v>
      </c>
    </row>
    <row r="445" spans="1:9">
      <c r="A445" s="1">
        <v>37</v>
      </c>
      <c r="B445" s="2" t="s">
        <v>811</v>
      </c>
      <c r="C445" s="1"/>
      <c r="D445" s="1"/>
      <c r="E445" s="3"/>
      <c r="F445" s="3"/>
      <c r="G445" s="3"/>
      <c r="H445" s="3"/>
      <c r="I445" s="1"/>
    </row>
    <row r="446" spans="1:9">
      <c r="A446" s="1"/>
      <c r="B446" s="2" t="s">
        <v>761</v>
      </c>
      <c r="C446" s="1">
        <v>1</v>
      </c>
      <c r="D446" s="1">
        <v>1</v>
      </c>
      <c r="E446" s="3">
        <v>6</v>
      </c>
      <c r="F446" s="3">
        <v>4.5</v>
      </c>
      <c r="G446" s="3"/>
      <c r="H446" s="3">
        <f t="shared" ref="H446:H462" si="35">PRODUCT(C446:G446)</f>
        <v>27</v>
      </c>
      <c r="I446" s="1"/>
    </row>
    <row r="447" spans="1:9">
      <c r="A447" s="1"/>
      <c r="B447" s="2" t="s">
        <v>715</v>
      </c>
      <c r="C447" s="1">
        <v>1</v>
      </c>
      <c r="D447" s="1">
        <v>1</v>
      </c>
      <c r="E447" s="3">
        <v>3.6</v>
      </c>
      <c r="F447" s="3">
        <v>3</v>
      </c>
      <c r="G447" s="3"/>
      <c r="H447" s="3">
        <f t="shared" si="35"/>
        <v>10.8</v>
      </c>
      <c r="I447" s="1"/>
    </row>
    <row r="448" spans="1:9">
      <c r="A448" s="1"/>
      <c r="B448" s="2" t="s">
        <v>762</v>
      </c>
      <c r="C448" s="1">
        <v>1</v>
      </c>
      <c r="D448" s="1">
        <v>2</v>
      </c>
      <c r="E448" s="3">
        <v>1.75</v>
      </c>
      <c r="F448" s="3">
        <v>1.5</v>
      </c>
      <c r="G448" s="3"/>
      <c r="H448" s="3">
        <f t="shared" si="35"/>
        <v>5.25</v>
      </c>
      <c r="I448" s="1"/>
    </row>
    <row r="449" spans="1:9">
      <c r="A449" s="1"/>
      <c r="B449" s="2" t="s">
        <v>721</v>
      </c>
      <c r="C449" s="1">
        <v>1</v>
      </c>
      <c r="D449" s="1">
        <v>1</v>
      </c>
      <c r="E449" s="3">
        <v>3.6</v>
      </c>
      <c r="F449" s="3">
        <v>3</v>
      </c>
      <c r="G449" s="3"/>
      <c r="H449" s="3">
        <f t="shared" si="35"/>
        <v>10.8</v>
      </c>
      <c r="I449" s="1"/>
    </row>
    <row r="450" spans="1:9">
      <c r="A450" s="1"/>
      <c r="B450" s="2" t="s">
        <v>763</v>
      </c>
      <c r="C450" s="1">
        <v>1</v>
      </c>
      <c r="D450" s="1">
        <v>2</v>
      </c>
      <c r="E450" s="3">
        <v>1.75</v>
      </c>
      <c r="F450" s="3">
        <v>1.5</v>
      </c>
      <c r="G450" s="3"/>
      <c r="H450" s="3">
        <f t="shared" si="35"/>
        <v>5.25</v>
      </c>
      <c r="I450" s="1"/>
    </row>
    <row r="451" spans="1:9">
      <c r="A451" s="1"/>
      <c r="B451" s="2" t="s">
        <v>719</v>
      </c>
      <c r="C451" s="1">
        <v>1</v>
      </c>
      <c r="D451" s="1">
        <v>1</v>
      </c>
      <c r="E451" s="3">
        <v>3.6</v>
      </c>
      <c r="F451" s="3">
        <v>3</v>
      </c>
      <c r="G451" s="3"/>
      <c r="H451" s="3">
        <f t="shared" si="35"/>
        <v>10.8</v>
      </c>
      <c r="I451" s="1"/>
    </row>
    <row r="452" spans="1:9">
      <c r="A452" s="1"/>
      <c r="B452" s="36" t="s">
        <v>764</v>
      </c>
      <c r="C452" s="1">
        <v>1</v>
      </c>
      <c r="D452" s="1">
        <v>1</v>
      </c>
      <c r="E452" s="3">
        <v>3.6</v>
      </c>
      <c r="F452" s="3">
        <v>3.1</v>
      </c>
      <c r="G452" s="3"/>
      <c r="H452" s="3">
        <f t="shared" si="35"/>
        <v>11.16</v>
      </c>
      <c r="I452" s="1"/>
    </row>
    <row r="453" spans="1:9">
      <c r="A453" s="1"/>
      <c r="B453" s="2" t="s">
        <v>765</v>
      </c>
      <c r="C453" s="1">
        <v>1</v>
      </c>
      <c r="D453" s="1">
        <v>1</v>
      </c>
      <c r="E453" s="3">
        <v>3.6</v>
      </c>
      <c r="F453" s="3">
        <v>4.0999999999999996</v>
      </c>
      <c r="G453" s="3"/>
      <c r="H453" s="3">
        <f t="shared" si="35"/>
        <v>14.76</v>
      </c>
      <c r="I453" s="1"/>
    </row>
    <row r="454" spans="1:9">
      <c r="A454" s="1"/>
      <c r="B454" s="2" t="s">
        <v>766</v>
      </c>
      <c r="C454" s="1">
        <v>1</v>
      </c>
      <c r="D454" s="1">
        <v>1</v>
      </c>
      <c r="E454" s="3">
        <v>3.6</v>
      </c>
      <c r="F454" s="3">
        <v>3.25</v>
      </c>
      <c r="G454" s="3"/>
      <c r="H454" s="3">
        <f t="shared" si="35"/>
        <v>11.700000000000001</v>
      </c>
      <c r="I454" s="1"/>
    </row>
    <row r="455" spans="1:9">
      <c r="A455" s="1"/>
      <c r="B455" s="2" t="s">
        <v>767</v>
      </c>
      <c r="C455" s="1">
        <v>1</v>
      </c>
      <c r="D455" s="1">
        <v>1</v>
      </c>
      <c r="E455" s="3">
        <v>3.6</v>
      </c>
      <c r="F455" s="3">
        <v>5.38</v>
      </c>
      <c r="G455" s="3"/>
      <c r="H455" s="3">
        <f t="shared" si="35"/>
        <v>19.367999999999999</v>
      </c>
      <c r="I455" s="1"/>
    </row>
    <row r="456" spans="1:9">
      <c r="A456" s="1"/>
      <c r="B456" s="2" t="s">
        <v>768</v>
      </c>
      <c r="C456" s="1">
        <v>1</v>
      </c>
      <c r="D456" s="1">
        <v>1</v>
      </c>
      <c r="E456" s="3">
        <v>4.7300000000000004</v>
      </c>
      <c r="F456" s="3">
        <v>3.59</v>
      </c>
      <c r="G456" s="3"/>
      <c r="H456" s="3">
        <f t="shared" si="35"/>
        <v>16.980700000000002</v>
      </c>
      <c r="I456" s="1"/>
    </row>
    <row r="457" spans="1:9">
      <c r="A457" s="1"/>
      <c r="B457" s="2" t="s">
        <v>769</v>
      </c>
      <c r="C457" s="1">
        <v>1</v>
      </c>
      <c r="D457" s="1">
        <v>1</v>
      </c>
      <c r="E457" s="3">
        <v>2.62</v>
      </c>
      <c r="F457" s="3">
        <v>2.2000000000000002</v>
      </c>
      <c r="G457" s="3"/>
      <c r="H457" s="3">
        <f t="shared" si="35"/>
        <v>5.7640000000000011</v>
      </c>
      <c r="I457" s="1"/>
    </row>
    <row r="458" spans="1:9">
      <c r="A458" s="1"/>
      <c r="B458" s="2" t="s">
        <v>770</v>
      </c>
      <c r="C458" s="1">
        <v>1</v>
      </c>
      <c r="D458" s="1">
        <v>1</v>
      </c>
      <c r="E458" s="3">
        <v>1.86</v>
      </c>
      <c r="F458" s="3">
        <v>3.59</v>
      </c>
      <c r="G458" s="3"/>
      <c r="H458" s="3">
        <f t="shared" si="35"/>
        <v>6.6774000000000004</v>
      </c>
      <c r="I458" s="1"/>
    </row>
    <row r="459" spans="1:9">
      <c r="A459" s="1"/>
      <c r="B459" s="2" t="s">
        <v>771</v>
      </c>
      <c r="C459" s="1">
        <v>1</v>
      </c>
      <c r="D459" s="1">
        <v>1</v>
      </c>
      <c r="E459" s="3">
        <v>2.9</v>
      </c>
      <c r="F459" s="3">
        <v>3.59</v>
      </c>
      <c r="G459" s="3"/>
      <c r="H459" s="3">
        <f t="shared" si="35"/>
        <v>10.411</v>
      </c>
      <c r="I459" s="1"/>
    </row>
    <row r="460" spans="1:9">
      <c r="A460" s="1"/>
      <c r="B460" s="2" t="s">
        <v>772</v>
      </c>
      <c r="C460" s="1">
        <v>1</v>
      </c>
      <c r="D460" s="1">
        <v>1</v>
      </c>
      <c r="E460" s="3">
        <v>3.6</v>
      </c>
      <c r="F460" s="3">
        <v>4.72</v>
      </c>
      <c r="G460" s="3"/>
      <c r="H460" s="3">
        <f t="shared" si="35"/>
        <v>16.992000000000001</v>
      </c>
      <c r="I460" s="1"/>
    </row>
    <row r="461" spans="1:9">
      <c r="A461" s="1"/>
      <c r="B461" s="36" t="s">
        <v>633</v>
      </c>
      <c r="C461" s="1">
        <v>1</v>
      </c>
      <c r="D461" s="1">
        <v>7</v>
      </c>
      <c r="E461" s="3">
        <v>1.96</v>
      </c>
      <c r="F461" s="3">
        <v>0.6</v>
      </c>
      <c r="G461" s="3"/>
      <c r="H461" s="3">
        <f t="shared" si="35"/>
        <v>8.2319999999999993</v>
      </c>
      <c r="I461" s="1"/>
    </row>
    <row r="462" spans="1:9">
      <c r="A462" s="1"/>
      <c r="B462" s="36" t="s">
        <v>634</v>
      </c>
      <c r="C462" s="1">
        <v>1</v>
      </c>
      <c r="D462" s="1">
        <v>4</v>
      </c>
      <c r="E462" s="3">
        <v>1.66</v>
      </c>
      <c r="F462" s="3">
        <v>0.6</v>
      </c>
      <c r="G462" s="3"/>
      <c r="H462" s="3">
        <f t="shared" si="35"/>
        <v>3.9839999999999995</v>
      </c>
      <c r="I462" s="1"/>
    </row>
    <row r="463" spans="1:9">
      <c r="A463" s="1"/>
      <c r="B463" s="1"/>
      <c r="C463" s="1"/>
      <c r="D463" s="1"/>
      <c r="E463" s="1"/>
      <c r="F463" s="1"/>
      <c r="G463" s="1"/>
      <c r="H463" s="3">
        <f>SUM(H446:H462)</f>
        <v>195.92910000000001</v>
      </c>
      <c r="I463" s="1"/>
    </row>
    <row r="464" spans="1:9">
      <c r="A464" s="1"/>
      <c r="B464" s="2"/>
      <c r="C464" s="1"/>
      <c r="D464" s="1"/>
      <c r="E464" s="3"/>
      <c r="F464" s="3"/>
      <c r="G464" s="3" t="s">
        <v>9</v>
      </c>
      <c r="H464" s="3">
        <f>CEILING(H463,0.1)</f>
        <v>196</v>
      </c>
      <c r="I464" s="1" t="s">
        <v>10</v>
      </c>
    </row>
    <row r="465" spans="1:9" ht="30">
      <c r="A465" s="1">
        <v>38</v>
      </c>
      <c r="B465" s="2" t="s">
        <v>812</v>
      </c>
      <c r="C465" s="1"/>
      <c r="D465" s="1"/>
      <c r="E465" s="3"/>
      <c r="F465" s="3"/>
      <c r="G465" s="3"/>
      <c r="H465" s="3"/>
      <c r="I465" s="1"/>
    </row>
    <row r="466" spans="1:9">
      <c r="A466" s="1"/>
      <c r="B466" s="2" t="s">
        <v>757</v>
      </c>
      <c r="C466" s="1">
        <v>1</v>
      </c>
      <c r="D466" s="1">
        <v>1</v>
      </c>
      <c r="E466" s="1">
        <v>6.46</v>
      </c>
      <c r="F466" s="1">
        <v>2.23</v>
      </c>
      <c r="G466" s="3"/>
      <c r="H466" s="3">
        <f t="shared" ref="H466:H469" si="36">PRODUCT(C466:G466)</f>
        <v>14.405799999999999</v>
      </c>
      <c r="I466" s="1"/>
    </row>
    <row r="467" spans="1:9">
      <c r="A467" s="1"/>
      <c r="B467" s="36" t="s">
        <v>606</v>
      </c>
      <c r="C467" s="22">
        <v>1</v>
      </c>
      <c r="D467" s="22">
        <v>1</v>
      </c>
      <c r="E467" s="21">
        <v>3.6</v>
      </c>
      <c r="F467" s="21">
        <v>3</v>
      </c>
      <c r="G467" s="21"/>
      <c r="H467" s="3">
        <f t="shared" si="36"/>
        <v>10.8</v>
      </c>
      <c r="I467" s="1"/>
    </row>
    <row r="468" spans="1:9">
      <c r="A468" s="1"/>
      <c r="B468" s="36" t="s">
        <v>808</v>
      </c>
      <c r="C468" s="22">
        <v>1</v>
      </c>
      <c r="D468" s="22">
        <v>1</v>
      </c>
      <c r="E468" s="21">
        <v>6</v>
      </c>
      <c r="F468" s="21">
        <v>11.7</v>
      </c>
      <c r="G468" s="21"/>
      <c r="H468" s="3">
        <f t="shared" si="36"/>
        <v>70.199999999999989</v>
      </c>
      <c r="I468" s="1"/>
    </row>
    <row r="469" spans="1:9">
      <c r="A469" s="1"/>
      <c r="B469" s="2" t="s">
        <v>1037</v>
      </c>
      <c r="C469" s="22">
        <v>1</v>
      </c>
      <c r="D469" s="22">
        <v>1</v>
      </c>
      <c r="E469" s="21">
        <v>2.2999999999999998</v>
      </c>
      <c r="F469" s="21">
        <v>2.2999999999999998</v>
      </c>
      <c r="G469" s="21"/>
      <c r="H469" s="3">
        <f t="shared" si="36"/>
        <v>5.2899999999999991</v>
      </c>
      <c r="I469" s="1"/>
    </row>
    <row r="470" spans="1:9">
      <c r="A470" s="1"/>
      <c r="B470" s="2"/>
      <c r="C470" s="1"/>
      <c r="D470" s="1"/>
      <c r="E470" s="3"/>
      <c r="F470" s="3"/>
      <c r="G470" s="3"/>
      <c r="H470" s="3">
        <f>SUM(H466:H469)</f>
        <v>100.69579999999999</v>
      </c>
      <c r="I470" s="1"/>
    </row>
    <row r="471" spans="1:9">
      <c r="A471" s="1"/>
      <c r="B471" s="2"/>
      <c r="C471" s="1"/>
      <c r="D471" s="1"/>
      <c r="E471" s="3"/>
      <c r="F471" s="3"/>
      <c r="G471" s="3" t="s">
        <v>9</v>
      </c>
      <c r="H471" s="3">
        <f>CEILING(H470,0.1)</f>
        <v>100.7</v>
      </c>
      <c r="I471" s="1" t="s">
        <v>10</v>
      </c>
    </row>
    <row r="472" spans="1:9" ht="30">
      <c r="A472" s="1">
        <v>39</v>
      </c>
      <c r="B472" s="2" t="s">
        <v>813</v>
      </c>
      <c r="C472" s="1"/>
      <c r="D472" s="1"/>
      <c r="E472" s="3"/>
      <c r="F472" s="3"/>
      <c r="G472" s="3"/>
      <c r="H472" s="3"/>
      <c r="I472" s="1"/>
    </row>
    <row r="473" spans="1:9">
      <c r="A473" s="1"/>
      <c r="B473" s="19" t="s">
        <v>637</v>
      </c>
      <c r="C473" s="1"/>
      <c r="D473" s="1"/>
      <c r="E473" s="3"/>
      <c r="F473" s="3"/>
      <c r="G473" s="3"/>
      <c r="H473" s="3"/>
      <c r="I473" s="1"/>
    </row>
    <row r="474" spans="1:9">
      <c r="A474" s="1"/>
      <c r="B474" s="19" t="s">
        <v>638</v>
      </c>
      <c r="C474" s="1">
        <v>1</v>
      </c>
      <c r="D474" s="1">
        <v>1</v>
      </c>
      <c r="E474" s="3">
        <v>35.4</v>
      </c>
      <c r="F474" s="3"/>
      <c r="G474" s="3">
        <v>3.93</v>
      </c>
      <c r="H474" s="3">
        <f t="shared" ref="H474:H537" si="37">PRODUCT(C474:G474)</f>
        <v>139.12200000000001</v>
      </c>
      <c r="I474" s="1"/>
    </row>
    <row r="475" spans="1:9">
      <c r="A475" s="1"/>
      <c r="B475" s="2" t="s">
        <v>639</v>
      </c>
      <c r="C475" s="1">
        <v>-1</v>
      </c>
      <c r="D475" s="1">
        <v>10</v>
      </c>
      <c r="E475" s="3">
        <v>1</v>
      </c>
      <c r="F475" s="3"/>
      <c r="G475" s="3">
        <v>2.1</v>
      </c>
      <c r="H475" s="3">
        <f t="shared" si="37"/>
        <v>-21</v>
      </c>
      <c r="I475" s="1"/>
    </row>
    <row r="476" spans="1:9">
      <c r="A476" s="1"/>
      <c r="B476" s="2" t="s">
        <v>640</v>
      </c>
      <c r="C476" s="1">
        <v>-1</v>
      </c>
      <c r="D476" s="1">
        <v>2</v>
      </c>
      <c r="E476" s="3">
        <v>0.9</v>
      </c>
      <c r="F476" s="3"/>
      <c r="G476" s="3">
        <v>2.1</v>
      </c>
      <c r="H476" s="3">
        <f t="shared" si="37"/>
        <v>-3.7800000000000002</v>
      </c>
      <c r="I476" s="1"/>
    </row>
    <row r="477" spans="1:9">
      <c r="A477" s="1"/>
      <c r="B477" s="2" t="s">
        <v>641</v>
      </c>
      <c r="C477" s="1">
        <v>-1</v>
      </c>
      <c r="D477" s="1">
        <v>2</v>
      </c>
      <c r="E477" s="3">
        <v>1</v>
      </c>
      <c r="F477" s="3"/>
      <c r="G477" s="3">
        <v>2.1</v>
      </c>
      <c r="H477" s="3">
        <f t="shared" si="37"/>
        <v>-4.2</v>
      </c>
      <c r="I477" s="1"/>
    </row>
    <row r="478" spans="1:9">
      <c r="A478" s="1"/>
      <c r="B478" s="2" t="s">
        <v>619</v>
      </c>
      <c r="C478" s="1">
        <v>-1</v>
      </c>
      <c r="D478" s="1">
        <v>15</v>
      </c>
      <c r="E478" s="3">
        <v>0.6</v>
      </c>
      <c r="F478" s="3"/>
      <c r="G478" s="3">
        <v>0.6</v>
      </c>
      <c r="H478" s="3">
        <f t="shared" si="37"/>
        <v>-5.3999999999999995</v>
      </c>
      <c r="I478" s="1"/>
    </row>
    <row r="479" spans="1:9">
      <c r="A479" s="1"/>
      <c r="B479" s="19" t="s">
        <v>642</v>
      </c>
      <c r="C479" s="1">
        <v>1</v>
      </c>
      <c r="D479" s="1">
        <v>1</v>
      </c>
      <c r="E479" s="3">
        <v>21</v>
      </c>
      <c r="F479" s="3"/>
      <c r="G479" s="3">
        <v>3.18</v>
      </c>
      <c r="H479" s="3">
        <f t="shared" si="37"/>
        <v>66.78</v>
      </c>
      <c r="I479" s="1"/>
    </row>
    <row r="480" spans="1:9">
      <c r="A480" s="1"/>
      <c r="B480" s="2" t="s">
        <v>639</v>
      </c>
      <c r="C480" s="1">
        <v>-1</v>
      </c>
      <c r="D480" s="1">
        <v>2</v>
      </c>
      <c r="E480" s="3">
        <v>1</v>
      </c>
      <c r="F480" s="3"/>
      <c r="G480" s="3">
        <v>2.1</v>
      </c>
      <c r="H480" s="3">
        <f t="shared" si="37"/>
        <v>-4.2</v>
      </c>
      <c r="I480" s="1"/>
    </row>
    <row r="481" spans="1:9">
      <c r="A481" s="1"/>
      <c r="B481" s="2" t="s">
        <v>643</v>
      </c>
      <c r="C481" s="1">
        <v>-1</v>
      </c>
      <c r="D481" s="1">
        <v>1</v>
      </c>
      <c r="E481" s="3">
        <v>0.75</v>
      </c>
      <c r="F481" s="3"/>
      <c r="G481" s="3">
        <v>2.1</v>
      </c>
      <c r="H481" s="3">
        <f t="shared" si="37"/>
        <v>-1.5750000000000002</v>
      </c>
      <c r="I481" s="1"/>
    </row>
    <row r="482" spans="1:9">
      <c r="A482" s="1"/>
      <c r="B482" s="2" t="s">
        <v>641</v>
      </c>
      <c r="C482" s="1">
        <v>-1</v>
      </c>
      <c r="D482" s="1">
        <v>2</v>
      </c>
      <c r="E482" s="3">
        <v>1</v>
      </c>
      <c r="F482" s="3"/>
      <c r="G482" s="3">
        <v>2.1</v>
      </c>
      <c r="H482" s="3">
        <f t="shared" si="37"/>
        <v>-4.2</v>
      </c>
      <c r="I482" s="1"/>
    </row>
    <row r="483" spans="1:9">
      <c r="A483" s="1"/>
      <c r="B483" s="2" t="s">
        <v>622</v>
      </c>
      <c r="C483" s="1">
        <v>-1</v>
      </c>
      <c r="D483" s="1">
        <v>1</v>
      </c>
      <c r="E483" s="3">
        <v>1.8</v>
      </c>
      <c r="F483" s="3"/>
      <c r="G483" s="3">
        <v>2.1</v>
      </c>
      <c r="H483" s="3">
        <f t="shared" si="37"/>
        <v>-3.7800000000000002</v>
      </c>
      <c r="I483" s="1"/>
    </row>
    <row r="484" spans="1:9">
      <c r="A484" s="1"/>
      <c r="B484" s="2" t="s">
        <v>646</v>
      </c>
      <c r="C484" s="1">
        <v>1</v>
      </c>
      <c r="D484" s="1">
        <v>2</v>
      </c>
      <c r="E484" s="3">
        <v>5.2</v>
      </c>
      <c r="F484" s="3">
        <v>0.23</v>
      </c>
      <c r="G484" s="3"/>
      <c r="H484" s="3">
        <f t="shared" si="37"/>
        <v>2.3920000000000003</v>
      </c>
      <c r="I484" s="1"/>
    </row>
    <row r="485" spans="1:9">
      <c r="A485" s="1"/>
      <c r="B485" s="19" t="s">
        <v>644</v>
      </c>
      <c r="C485" s="1">
        <v>1</v>
      </c>
      <c r="D485" s="1">
        <v>1</v>
      </c>
      <c r="E485" s="3">
        <v>13.2</v>
      </c>
      <c r="F485" s="3"/>
      <c r="G485" s="3">
        <v>3.18</v>
      </c>
      <c r="H485" s="3">
        <f t="shared" si="37"/>
        <v>41.975999999999999</v>
      </c>
      <c r="I485" s="1"/>
    </row>
    <row r="486" spans="1:9">
      <c r="A486" s="1"/>
      <c r="B486" s="2" t="s">
        <v>639</v>
      </c>
      <c r="C486" s="1">
        <v>-1</v>
      </c>
      <c r="D486" s="1">
        <v>1</v>
      </c>
      <c r="E486" s="3">
        <v>1</v>
      </c>
      <c r="F486" s="3"/>
      <c r="G486" s="3">
        <v>2.1</v>
      </c>
      <c r="H486" s="3">
        <f t="shared" si="37"/>
        <v>-2.1</v>
      </c>
      <c r="I486" s="1"/>
    </row>
    <row r="487" spans="1:9">
      <c r="A487" s="1"/>
      <c r="B487" s="2" t="s">
        <v>643</v>
      </c>
      <c r="C487" s="1">
        <v>-1</v>
      </c>
      <c r="D487" s="1">
        <v>1</v>
      </c>
      <c r="E487" s="3">
        <v>0.75</v>
      </c>
      <c r="F487" s="3"/>
      <c r="G487" s="3">
        <v>2.1</v>
      </c>
      <c r="H487" s="3">
        <f t="shared" si="37"/>
        <v>-1.5750000000000002</v>
      </c>
      <c r="I487" s="1"/>
    </row>
    <row r="488" spans="1:9">
      <c r="A488" s="1"/>
      <c r="B488" s="2" t="s">
        <v>616</v>
      </c>
      <c r="C488" s="1">
        <v>-1</v>
      </c>
      <c r="D488" s="1">
        <v>2</v>
      </c>
      <c r="E488" s="3">
        <v>1.5</v>
      </c>
      <c r="F488" s="3"/>
      <c r="G488" s="3">
        <v>1.3</v>
      </c>
      <c r="H488" s="3">
        <f t="shared" si="37"/>
        <v>-3.9000000000000004</v>
      </c>
      <c r="I488" s="1"/>
    </row>
    <row r="489" spans="1:9">
      <c r="A489" s="1"/>
      <c r="B489" s="2" t="s">
        <v>645</v>
      </c>
      <c r="C489" s="1">
        <v>1</v>
      </c>
      <c r="D489" s="1">
        <v>1</v>
      </c>
      <c r="E489" s="3">
        <v>5.2</v>
      </c>
      <c r="F489" s="3">
        <v>0.13</v>
      </c>
      <c r="G489" s="3"/>
      <c r="H489" s="3">
        <f t="shared" si="37"/>
        <v>0.67600000000000005</v>
      </c>
      <c r="I489" s="1"/>
    </row>
    <row r="490" spans="1:9">
      <c r="A490" s="1"/>
      <c r="B490" s="2" t="s">
        <v>647</v>
      </c>
      <c r="C490" s="1">
        <v>1</v>
      </c>
      <c r="D490" s="1">
        <v>2</v>
      </c>
      <c r="E490" s="3">
        <v>5.6</v>
      </c>
      <c r="F490" s="3">
        <v>0.18</v>
      </c>
      <c r="G490" s="3"/>
      <c r="H490" s="3">
        <f t="shared" si="37"/>
        <v>2.016</v>
      </c>
      <c r="I490" s="4"/>
    </row>
    <row r="491" spans="1:9">
      <c r="A491" s="1"/>
      <c r="B491" s="2" t="s">
        <v>758</v>
      </c>
      <c r="C491" s="1">
        <v>1</v>
      </c>
      <c r="D491" s="1">
        <v>2</v>
      </c>
      <c r="E491" s="3">
        <v>3.6</v>
      </c>
      <c r="F491" s="3">
        <v>0.6</v>
      </c>
      <c r="G491" s="3"/>
      <c r="H491" s="3">
        <f t="shared" si="37"/>
        <v>4.32</v>
      </c>
      <c r="I491" s="4"/>
    </row>
    <row r="492" spans="1:9">
      <c r="A492" s="1"/>
      <c r="B492" s="2" t="s">
        <v>759</v>
      </c>
      <c r="C492" s="1">
        <v>3</v>
      </c>
      <c r="D492" s="1">
        <v>2</v>
      </c>
      <c r="E492" s="3"/>
      <c r="F492" s="3">
        <v>0.6</v>
      </c>
      <c r="G492" s="3">
        <v>2.1</v>
      </c>
      <c r="H492" s="3">
        <f t="shared" si="37"/>
        <v>7.56</v>
      </c>
      <c r="I492" s="4"/>
    </row>
    <row r="493" spans="1:9">
      <c r="A493" s="1"/>
      <c r="B493" s="19" t="s">
        <v>648</v>
      </c>
      <c r="C493" s="1">
        <v>1</v>
      </c>
      <c r="D493" s="1">
        <v>1</v>
      </c>
      <c r="E493" s="3">
        <v>6.5</v>
      </c>
      <c r="F493" s="3"/>
      <c r="G493" s="3">
        <v>3.18</v>
      </c>
      <c r="H493" s="3">
        <f t="shared" si="37"/>
        <v>20.67</v>
      </c>
      <c r="I493" s="4"/>
    </row>
    <row r="494" spans="1:9">
      <c r="A494" s="1"/>
      <c r="B494" s="19" t="s">
        <v>649</v>
      </c>
      <c r="C494" s="1">
        <v>1</v>
      </c>
      <c r="D494" s="1">
        <v>1</v>
      </c>
      <c r="E494" s="3">
        <v>6.5</v>
      </c>
      <c r="F494" s="3"/>
      <c r="G494" s="3">
        <v>3.18</v>
      </c>
      <c r="H494" s="3">
        <f t="shared" si="37"/>
        <v>20.67</v>
      </c>
      <c r="I494" s="4"/>
    </row>
    <row r="495" spans="1:9">
      <c r="A495" s="1"/>
      <c r="B495" s="2" t="s">
        <v>643</v>
      </c>
      <c r="C495" s="1">
        <v>-1</v>
      </c>
      <c r="D495" s="1">
        <v>2</v>
      </c>
      <c r="E495" s="3">
        <v>0.75</v>
      </c>
      <c r="F495" s="3"/>
      <c r="G495" s="3">
        <v>2.1</v>
      </c>
      <c r="H495" s="3">
        <f t="shared" si="37"/>
        <v>-3.1500000000000004</v>
      </c>
      <c r="I495" s="4"/>
    </row>
    <row r="496" spans="1:9">
      <c r="A496" s="1"/>
      <c r="B496" s="36" t="s">
        <v>650</v>
      </c>
      <c r="C496" s="1">
        <v>1</v>
      </c>
      <c r="D496" s="1">
        <v>2</v>
      </c>
      <c r="E496" s="3">
        <v>4.95</v>
      </c>
      <c r="F496" s="3">
        <v>0.18</v>
      </c>
      <c r="G496" s="3"/>
      <c r="H496" s="3">
        <f t="shared" si="37"/>
        <v>1.782</v>
      </c>
      <c r="I496" s="4"/>
    </row>
    <row r="497" spans="1:9">
      <c r="A497" s="1"/>
      <c r="B497" s="36" t="s">
        <v>617</v>
      </c>
      <c r="C497" s="1">
        <v>-1</v>
      </c>
      <c r="D497" s="1">
        <v>1</v>
      </c>
      <c r="E497" s="3">
        <v>0.6</v>
      </c>
      <c r="F497" s="3"/>
      <c r="G497" s="3">
        <v>0.6</v>
      </c>
      <c r="H497" s="3">
        <f t="shared" si="37"/>
        <v>-0.36</v>
      </c>
      <c r="I497" s="4"/>
    </row>
    <row r="498" spans="1:9">
      <c r="A498" s="1"/>
      <c r="B498" s="36" t="s">
        <v>623</v>
      </c>
      <c r="C498" s="1">
        <v>1</v>
      </c>
      <c r="D498" s="1">
        <v>1</v>
      </c>
      <c r="E498" s="3">
        <f>0.6*4</f>
        <v>2.4</v>
      </c>
      <c r="F498" s="3">
        <v>0.18</v>
      </c>
      <c r="G498" s="3"/>
      <c r="H498" s="3">
        <f t="shared" si="37"/>
        <v>0.432</v>
      </c>
      <c r="I498" s="4"/>
    </row>
    <row r="499" spans="1:9" ht="19.5" customHeight="1">
      <c r="A499" s="1"/>
      <c r="B499" s="19" t="s">
        <v>651</v>
      </c>
      <c r="C499" s="1">
        <v>1</v>
      </c>
      <c r="D499" s="1">
        <v>1</v>
      </c>
      <c r="E499" s="3">
        <v>13.2</v>
      </c>
      <c r="F499" s="3"/>
      <c r="G499" s="3">
        <v>3.18</v>
      </c>
      <c r="H499" s="3">
        <f t="shared" si="37"/>
        <v>41.975999999999999</v>
      </c>
      <c r="I499" s="1"/>
    </row>
    <row r="500" spans="1:9" ht="18" customHeight="1">
      <c r="A500" s="1"/>
      <c r="B500" s="2" t="s">
        <v>639</v>
      </c>
      <c r="C500" s="1">
        <v>-1</v>
      </c>
      <c r="D500" s="1">
        <v>1</v>
      </c>
      <c r="E500" s="3">
        <v>1</v>
      </c>
      <c r="F500" s="3"/>
      <c r="G500" s="3">
        <v>2.1</v>
      </c>
      <c r="H500" s="3">
        <f t="shared" si="37"/>
        <v>-2.1</v>
      </c>
      <c r="I500" s="1"/>
    </row>
    <row r="501" spans="1:9">
      <c r="A501" s="1"/>
      <c r="B501" s="2" t="s">
        <v>643</v>
      </c>
      <c r="C501" s="1">
        <v>-1</v>
      </c>
      <c r="D501" s="1">
        <v>1</v>
      </c>
      <c r="E501" s="3">
        <v>0.75</v>
      </c>
      <c r="F501" s="3"/>
      <c r="G501" s="3">
        <v>2.1</v>
      </c>
      <c r="H501" s="3">
        <f t="shared" si="37"/>
        <v>-1.5750000000000002</v>
      </c>
      <c r="I501" s="1"/>
    </row>
    <row r="502" spans="1:9">
      <c r="A502" s="1"/>
      <c r="B502" s="2" t="s">
        <v>616</v>
      </c>
      <c r="C502" s="1">
        <v>-1</v>
      </c>
      <c r="D502" s="1">
        <v>2</v>
      </c>
      <c r="E502" s="3">
        <v>1.5</v>
      </c>
      <c r="F502" s="3"/>
      <c r="G502" s="3">
        <v>1.3</v>
      </c>
      <c r="H502" s="3">
        <f t="shared" si="37"/>
        <v>-3.9000000000000004</v>
      </c>
      <c r="I502" s="1"/>
    </row>
    <row r="503" spans="1:9">
      <c r="A503" s="1"/>
      <c r="B503" s="2" t="s">
        <v>645</v>
      </c>
      <c r="C503" s="1">
        <v>1</v>
      </c>
      <c r="D503" s="1">
        <v>1</v>
      </c>
      <c r="E503" s="3">
        <v>5.2</v>
      </c>
      <c r="F503" s="3">
        <v>0.13</v>
      </c>
      <c r="G503" s="3"/>
      <c r="H503" s="3">
        <f t="shared" si="37"/>
        <v>0.67600000000000005</v>
      </c>
      <c r="I503" s="1"/>
    </row>
    <row r="504" spans="1:9">
      <c r="A504" s="1"/>
      <c r="B504" s="2" t="s">
        <v>647</v>
      </c>
      <c r="C504" s="1">
        <v>1</v>
      </c>
      <c r="D504" s="1">
        <v>2</v>
      </c>
      <c r="E504" s="3">
        <v>5.6</v>
      </c>
      <c r="F504" s="3">
        <v>0.18</v>
      </c>
      <c r="G504" s="3"/>
      <c r="H504" s="3">
        <f t="shared" si="37"/>
        <v>2.016</v>
      </c>
      <c r="I504" s="1"/>
    </row>
    <row r="505" spans="1:9">
      <c r="A505" s="1"/>
      <c r="B505" s="2" t="s">
        <v>758</v>
      </c>
      <c r="C505" s="1">
        <v>1</v>
      </c>
      <c r="D505" s="1">
        <v>2</v>
      </c>
      <c r="E505" s="3">
        <v>3.6</v>
      </c>
      <c r="F505" s="3">
        <v>0.6</v>
      </c>
      <c r="G505" s="3"/>
      <c r="H505" s="3">
        <f t="shared" si="37"/>
        <v>4.32</v>
      </c>
      <c r="I505" s="1"/>
    </row>
    <row r="506" spans="1:9">
      <c r="A506" s="1"/>
      <c r="B506" s="2" t="s">
        <v>760</v>
      </c>
      <c r="C506" s="1">
        <v>3</v>
      </c>
      <c r="D506" s="1">
        <v>2</v>
      </c>
      <c r="E506" s="3"/>
      <c r="F506" s="3">
        <v>0.6</v>
      </c>
      <c r="G506" s="3">
        <v>2.1</v>
      </c>
      <c r="H506" s="3">
        <f t="shared" si="37"/>
        <v>7.56</v>
      </c>
      <c r="I506" s="1"/>
    </row>
    <row r="507" spans="1:9">
      <c r="A507" s="1"/>
      <c r="B507" s="19" t="s">
        <v>652</v>
      </c>
      <c r="C507" s="1">
        <v>1</v>
      </c>
      <c r="D507" s="1">
        <v>1</v>
      </c>
      <c r="E507" s="3">
        <v>6.5</v>
      </c>
      <c r="F507" s="3"/>
      <c r="G507" s="3">
        <v>3.18</v>
      </c>
      <c r="H507" s="3">
        <f t="shared" si="37"/>
        <v>20.67</v>
      </c>
      <c r="I507" s="1"/>
    </row>
    <row r="508" spans="1:9">
      <c r="A508" s="1"/>
      <c r="B508" s="2" t="s">
        <v>643</v>
      </c>
      <c r="C508" s="1">
        <v>-1</v>
      </c>
      <c r="D508" s="1">
        <v>1</v>
      </c>
      <c r="E508" s="3">
        <v>0.75</v>
      </c>
      <c r="F508" s="3"/>
      <c r="G508" s="3">
        <v>2.1</v>
      </c>
      <c r="H508" s="3">
        <f t="shared" si="37"/>
        <v>-1.5750000000000002</v>
      </c>
      <c r="I508" s="1"/>
    </row>
    <row r="509" spans="1:9">
      <c r="A509" s="1"/>
      <c r="B509" s="36" t="s">
        <v>650</v>
      </c>
      <c r="C509" s="1">
        <v>1</v>
      </c>
      <c r="D509" s="1">
        <v>1</v>
      </c>
      <c r="E509" s="3">
        <v>4.95</v>
      </c>
      <c r="F509" s="3">
        <v>0.18</v>
      </c>
      <c r="G509" s="3"/>
      <c r="H509" s="3">
        <f t="shared" si="37"/>
        <v>0.89100000000000001</v>
      </c>
      <c r="I509" s="1"/>
    </row>
    <row r="510" spans="1:9">
      <c r="A510" s="1"/>
      <c r="B510" s="36" t="s">
        <v>617</v>
      </c>
      <c r="C510" s="1">
        <v>-1</v>
      </c>
      <c r="D510" s="1">
        <v>1</v>
      </c>
      <c r="E510" s="3">
        <v>0.6</v>
      </c>
      <c r="F510" s="3"/>
      <c r="G510" s="3">
        <v>0.6</v>
      </c>
      <c r="H510" s="3">
        <f t="shared" si="37"/>
        <v>-0.36</v>
      </c>
      <c r="I510" s="1"/>
    </row>
    <row r="511" spans="1:9">
      <c r="A511" s="1"/>
      <c r="B511" s="2" t="s">
        <v>653</v>
      </c>
      <c r="C511" s="1">
        <v>1</v>
      </c>
      <c r="D511" s="1">
        <v>1</v>
      </c>
      <c r="E511" s="3">
        <v>2.4</v>
      </c>
      <c r="F511" s="3">
        <v>0.18</v>
      </c>
      <c r="G511" s="3"/>
      <c r="H511" s="3">
        <f t="shared" si="37"/>
        <v>0.432</v>
      </c>
      <c r="I511" s="1"/>
    </row>
    <row r="512" spans="1:9">
      <c r="A512" s="1"/>
      <c r="B512" s="19" t="s">
        <v>654</v>
      </c>
      <c r="C512" s="1">
        <v>1</v>
      </c>
      <c r="D512" s="1">
        <v>1</v>
      </c>
      <c r="E512" s="3">
        <v>13.2</v>
      </c>
      <c r="F512" s="3"/>
      <c r="G512" s="3">
        <v>3.18</v>
      </c>
      <c r="H512" s="3">
        <f t="shared" si="37"/>
        <v>41.975999999999999</v>
      </c>
      <c r="I512" s="1"/>
    </row>
    <row r="513" spans="1:9">
      <c r="A513" s="1"/>
      <c r="B513" s="2" t="s">
        <v>639</v>
      </c>
      <c r="C513" s="1">
        <v>-1</v>
      </c>
      <c r="D513" s="1">
        <v>1</v>
      </c>
      <c r="E513" s="3">
        <v>1</v>
      </c>
      <c r="F513" s="3"/>
      <c r="G513" s="3">
        <v>2.1</v>
      </c>
      <c r="H513" s="3">
        <f t="shared" si="37"/>
        <v>-2.1</v>
      </c>
      <c r="I513" s="1"/>
    </row>
    <row r="514" spans="1:9">
      <c r="A514" s="1"/>
      <c r="B514" s="2" t="s">
        <v>616</v>
      </c>
      <c r="C514" s="1">
        <v>-1</v>
      </c>
      <c r="D514" s="1">
        <v>1</v>
      </c>
      <c r="E514" s="3">
        <v>1.5</v>
      </c>
      <c r="F514" s="3"/>
      <c r="G514" s="3">
        <v>1.3</v>
      </c>
      <c r="H514" s="3">
        <f t="shared" si="37"/>
        <v>-1.9500000000000002</v>
      </c>
      <c r="I514" s="1"/>
    </row>
    <row r="515" spans="1:9">
      <c r="A515" s="1"/>
      <c r="B515" s="2" t="s">
        <v>645</v>
      </c>
      <c r="C515" s="1">
        <v>1</v>
      </c>
      <c r="D515" s="1">
        <v>1</v>
      </c>
      <c r="E515" s="3">
        <v>5.2</v>
      </c>
      <c r="F515" s="3">
        <v>0.13</v>
      </c>
      <c r="G515" s="3"/>
      <c r="H515" s="3">
        <f t="shared" si="37"/>
        <v>0.67600000000000005</v>
      </c>
      <c r="I515" s="1"/>
    </row>
    <row r="516" spans="1:9">
      <c r="A516" s="1"/>
      <c r="B516" s="2" t="s">
        <v>647</v>
      </c>
      <c r="C516" s="1">
        <v>1</v>
      </c>
      <c r="D516" s="1">
        <v>1</v>
      </c>
      <c r="E516" s="3">
        <v>5.6</v>
      </c>
      <c r="F516" s="3">
        <v>0.18</v>
      </c>
      <c r="G516" s="3"/>
      <c r="H516" s="3">
        <f t="shared" si="37"/>
        <v>1.008</v>
      </c>
      <c r="I516" s="1"/>
    </row>
    <row r="517" spans="1:9">
      <c r="A517" s="1"/>
      <c r="B517" s="2" t="s">
        <v>758</v>
      </c>
      <c r="C517" s="1">
        <v>1</v>
      </c>
      <c r="D517" s="1">
        <v>2</v>
      </c>
      <c r="E517" s="3">
        <v>3.6</v>
      </c>
      <c r="F517" s="3">
        <v>0.6</v>
      </c>
      <c r="G517" s="3"/>
      <c r="H517" s="3">
        <f t="shared" si="37"/>
        <v>4.32</v>
      </c>
      <c r="I517" s="1"/>
    </row>
    <row r="518" spans="1:9">
      <c r="A518" s="1"/>
      <c r="B518" s="2" t="s">
        <v>760</v>
      </c>
      <c r="C518" s="1">
        <v>3</v>
      </c>
      <c r="D518" s="1">
        <v>2</v>
      </c>
      <c r="E518" s="3"/>
      <c r="F518" s="3">
        <v>0.6</v>
      </c>
      <c r="G518" s="3">
        <v>2.1</v>
      </c>
      <c r="H518" s="3">
        <f t="shared" si="37"/>
        <v>7.56</v>
      </c>
      <c r="I518" s="1"/>
    </row>
    <row r="519" spans="1:9">
      <c r="A519" s="1"/>
      <c r="B519" s="19" t="s">
        <v>655</v>
      </c>
      <c r="C519" s="1">
        <v>1</v>
      </c>
      <c r="D519" s="1">
        <v>1</v>
      </c>
      <c r="E519" s="3">
        <v>13.2</v>
      </c>
      <c r="F519" s="3"/>
      <c r="G519" s="3">
        <v>3.18</v>
      </c>
      <c r="H519" s="3">
        <f t="shared" si="37"/>
        <v>41.975999999999999</v>
      </c>
      <c r="I519" s="1"/>
    </row>
    <row r="520" spans="1:9">
      <c r="A520" s="1"/>
      <c r="B520" s="2" t="s">
        <v>639</v>
      </c>
      <c r="C520" s="1">
        <v>-1</v>
      </c>
      <c r="D520" s="1">
        <v>1</v>
      </c>
      <c r="E520" s="3">
        <v>1</v>
      </c>
      <c r="F520" s="3"/>
      <c r="G520" s="3">
        <v>2.1</v>
      </c>
      <c r="H520" s="3">
        <f t="shared" si="37"/>
        <v>-2.1</v>
      </c>
      <c r="I520" s="1"/>
    </row>
    <row r="521" spans="1:9">
      <c r="A521" s="1"/>
      <c r="B521" s="2" t="s">
        <v>616</v>
      </c>
      <c r="C521" s="1">
        <v>-1</v>
      </c>
      <c r="D521" s="1">
        <v>1</v>
      </c>
      <c r="E521" s="3">
        <v>1.5</v>
      </c>
      <c r="F521" s="3"/>
      <c r="G521" s="3">
        <v>1.3</v>
      </c>
      <c r="H521" s="3">
        <f t="shared" si="37"/>
        <v>-1.9500000000000002</v>
      </c>
      <c r="I521" s="1"/>
    </row>
    <row r="522" spans="1:9">
      <c r="A522" s="1"/>
      <c r="B522" s="2" t="s">
        <v>645</v>
      </c>
      <c r="C522" s="1">
        <v>1</v>
      </c>
      <c r="D522" s="1">
        <v>1</v>
      </c>
      <c r="E522" s="3">
        <v>5.2</v>
      </c>
      <c r="F522" s="3">
        <v>0.13</v>
      </c>
      <c r="G522" s="3"/>
      <c r="H522" s="3">
        <f t="shared" si="37"/>
        <v>0.67600000000000005</v>
      </c>
      <c r="I522" s="1"/>
    </row>
    <row r="523" spans="1:9">
      <c r="A523" s="1"/>
      <c r="B523" s="2" t="s">
        <v>647</v>
      </c>
      <c r="C523" s="1">
        <v>1</v>
      </c>
      <c r="D523" s="1">
        <v>1</v>
      </c>
      <c r="E523" s="3">
        <v>5.6</v>
      </c>
      <c r="F523" s="3">
        <v>0.18</v>
      </c>
      <c r="G523" s="3"/>
      <c r="H523" s="3">
        <f t="shared" si="37"/>
        <v>1.008</v>
      </c>
      <c r="I523" s="1"/>
    </row>
    <row r="524" spans="1:9">
      <c r="A524" s="1"/>
      <c r="B524" s="2" t="s">
        <v>656</v>
      </c>
      <c r="C524" s="1">
        <v>-1</v>
      </c>
      <c r="D524" s="1">
        <v>1</v>
      </c>
      <c r="E524" s="3">
        <v>0.75</v>
      </c>
      <c r="F524" s="3"/>
      <c r="G524" s="3">
        <v>2.1</v>
      </c>
      <c r="H524" s="3">
        <f t="shared" si="37"/>
        <v>-1.5750000000000002</v>
      </c>
      <c r="I524" s="1"/>
    </row>
    <row r="525" spans="1:9">
      <c r="A525" s="1"/>
      <c r="B525" s="2" t="s">
        <v>758</v>
      </c>
      <c r="C525" s="1">
        <v>1</v>
      </c>
      <c r="D525" s="1">
        <v>2</v>
      </c>
      <c r="E525" s="3">
        <v>3</v>
      </c>
      <c r="F525" s="3">
        <v>0.6</v>
      </c>
      <c r="G525" s="3"/>
      <c r="H525" s="3">
        <f t="shared" si="37"/>
        <v>3.5999999999999996</v>
      </c>
      <c r="I525" s="1"/>
    </row>
    <row r="526" spans="1:9">
      <c r="A526" s="1"/>
      <c r="B526" s="2" t="s">
        <v>760</v>
      </c>
      <c r="C526" s="1">
        <v>3</v>
      </c>
      <c r="D526" s="1">
        <v>2</v>
      </c>
      <c r="E526" s="3"/>
      <c r="F526" s="3">
        <v>0.6</v>
      </c>
      <c r="G526" s="3">
        <v>2.1</v>
      </c>
      <c r="H526" s="3">
        <f t="shared" si="37"/>
        <v>7.56</v>
      </c>
      <c r="I526" s="1"/>
    </row>
    <row r="527" spans="1:9">
      <c r="A527" s="1"/>
      <c r="B527" s="19" t="s">
        <v>657</v>
      </c>
      <c r="C527" s="1">
        <v>1</v>
      </c>
      <c r="D527" s="1">
        <v>1</v>
      </c>
      <c r="E527" s="3">
        <v>6.5</v>
      </c>
      <c r="F527" s="3"/>
      <c r="G527" s="3">
        <v>3.18</v>
      </c>
      <c r="H527" s="3">
        <f t="shared" si="37"/>
        <v>20.67</v>
      </c>
      <c r="I527" s="1"/>
    </row>
    <row r="528" spans="1:9">
      <c r="A528" s="1"/>
      <c r="B528" s="2" t="s">
        <v>656</v>
      </c>
      <c r="C528" s="1">
        <v>-1</v>
      </c>
      <c r="D528" s="1">
        <v>1</v>
      </c>
      <c r="E528" s="3">
        <v>0.75</v>
      </c>
      <c r="F528" s="3"/>
      <c r="G528" s="3">
        <v>2.1</v>
      </c>
      <c r="H528" s="3">
        <f t="shared" si="37"/>
        <v>-1.5750000000000002</v>
      </c>
      <c r="I528" s="1"/>
    </row>
    <row r="529" spans="1:9">
      <c r="A529" s="1"/>
      <c r="B529" s="19" t="s">
        <v>658</v>
      </c>
      <c r="C529" s="1">
        <v>1</v>
      </c>
      <c r="D529" s="1">
        <v>1</v>
      </c>
      <c r="E529" s="3">
        <v>13.4</v>
      </c>
      <c r="F529" s="3"/>
      <c r="G529" s="3">
        <v>3.18</v>
      </c>
      <c r="H529" s="3">
        <f t="shared" si="37"/>
        <v>42.612000000000002</v>
      </c>
      <c r="I529" s="1"/>
    </row>
    <row r="530" spans="1:9">
      <c r="A530" s="1"/>
      <c r="B530" s="2" t="s">
        <v>639</v>
      </c>
      <c r="C530" s="1">
        <v>-1</v>
      </c>
      <c r="D530" s="1">
        <v>1</v>
      </c>
      <c r="E530" s="3">
        <v>1</v>
      </c>
      <c r="F530" s="3"/>
      <c r="G530" s="3">
        <v>2.1</v>
      </c>
      <c r="H530" s="3">
        <f t="shared" si="37"/>
        <v>-2.1</v>
      </c>
      <c r="I530" s="1"/>
    </row>
    <row r="531" spans="1:9">
      <c r="A531" s="1"/>
      <c r="B531" s="2" t="s">
        <v>616</v>
      </c>
      <c r="C531" s="1">
        <v>-1</v>
      </c>
      <c r="D531" s="1">
        <v>1</v>
      </c>
      <c r="E531" s="3">
        <v>1.5</v>
      </c>
      <c r="F531" s="3"/>
      <c r="G531" s="3">
        <v>1.3</v>
      </c>
      <c r="H531" s="3">
        <f t="shared" si="37"/>
        <v>-1.9500000000000002</v>
      </c>
      <c r="I531" s="1"/>
    </row>
    <row r="532" spans="1:9">
      <c r="A532" s="1"/>
      <c r="B532" s="2" t="s">
        <v>645</v>
      </c>
      <c r="C532" s="1">
        <v>1</v>
      </c>
      <c r="D532" s="1">
        <v>1</v>
      </c>
      <c r="E532" s="3">
        <v>5.2</v>
      </c>
      <c r="F532" s="3">
        <v>0.13</v>
      </c>
      <c r="G532" s="3"/>
      <c r="H532" s="3">
        <f t="shared" si="37"/>
        <v>0.67600000000000005</v>
      </c>
      <c r="I532" s="1"/>
    </row>
    <row r="533" spans="1:9">
      <c r="A533" s="1"/>
      <c r="B533" s="2" t="s">
        <v>647</v>
      </c>
      <c r="C533" s="1">
        <v>1</v>
      </c>
      <c r="D533" s="1">
        <v>1</v>
      </c>
      <c r="E533" s="3">
        <v>5.6</v>
      </c>
      <c r="F533" s="3">
        <v>0.18</v>
      </c>
      <c r="G533" s="3"/>
      <c r="H533" s="3">
        <f t="shared" si="37"/>
        <v>1.008</v>
      </c>
      <c r="I533" s="1"/>
    </row>
    <row r="534" spans="1:9">
      <c r="A534" s="1"/>
      <c r="B534" s="2" t="s">
        <v>758</v>
      </c>
      <c r="C534" s="1">
        <v>1</v>
      </c>
      <c r="D534" s="1">
        <v>2</v>
      </c>
      <c r="E534" s="3">
        <v>3.6</v>
      </c>
      <c r="F534" s="3">
        <v>0.6</v>
      </c>
      <c r="G534" s="3"/>
      <c r="H534" s="3">
        <f t="shared" si="37"/>
        <v>4.32</v>
      </c>
      <c r="I534" s="4"/>
    </row>
    <row r="535" spans="1:9">
      <c r="A535" s="1"/>
      <c r="B535" s="2" t="s">
        <v>760</v>
      </c>
      <c r="C535" s="1">
        <v>3</v>
      </c>
      <c r="D535" s="1">
        <v>2</v>
      </c>
      <c r="E535" s="3"/>
      <c r="F535" s="3">
        <v>0.6</v>
      </c>
      <c r="G535" s="3">
        <v>2.1</v>
      </c>
      <c r="H535" s="3">
        <f t="shared" si="37"/>
        <v>7.56</v>
      </c>
      <c r="I535" s="1"/>
    </row>
    <row r="536" spans="1:9">
      <c r="A536" s="1"/>
      <c r="B536" s="19" t="s">
        <v>659</v>
      </c>
      <c r="C536" s="1">
        <v>1</v>
      </c>
      <c r="D536" s="1">
        <v>1</v>
      </c>
      <c r="E536" s="3">
        <v>15.4</v>
      </c>
      <c r="F536" s="3"/>
      <c r="G536" s="3">
        <v>3.18</v>
      </c>
      <c r="H536" s="3">
        <f t="shared" si="37"/>
        <v>48.972000000000001</v>
      </c>
      <c r="I536" s="1"/>
    </row>
    <row r="537" spans="1:9">
      <c r="A537" s="1"/>
      <c r="B537" s="36" t="s">
        <v>660</v>
      </c>
      <c r="C537" s="1">
        <v>2</v>
      </c>
      <c r="D537" s="1">
        <v>2</v>
      </c>
      <c r="E537" s="3">
        <v>1.2</v>
      </c>
      <c r="F537" s="3"/>
      <c r="G537" s="3">
        <v>1.35</v>
      </c>
      <c r="H537" s="3">
        <f t="shared" si="37"/>
        <v>6.48</v>
      </c>
      <c r="I537" s="1"/>
    </row>
    <row r="538" spans="1:9">
      <c r="A538" s="1"/>
      <c r="B538" s="36" t="s">
        <v>661</v>
      </c>
      <c r="C538" s="1">
        <v>1</v>
      </c>
      <c r="D538" s="1">
        <v>2</v>
      </c>
      <c r="E538" s="3">
        <v>2.33</v>
      </c>
      <c r="F538" s="3"/>
      <c r="G538" s="3">
        <v>1.35</v>
      </c>
      <c r="H538" s="3">
        <f t="shared" ref="H538:H601" si="38">PRODUCT(C538:G538)</f>
        <v>6.2910000000000004</v>
      </c>
      <c r="I538" s="1"/>
    </row>
    <row r="539" spans="1:9">
      <c r="A539" s="1"/>
      <c r="B539" s="36" t="s">
        <v>665</v>
      </c>
      <c r="C539" s="1">
        <v>1</v>
      </c>
      <c r="D539" s="1">
        <v>2</v>
      </c>
      <c r="E539" s="3">
        <v>1.2</v>
      </c>
      <c r="F539" s="16">
        <v>0.115</v>
      </c>
      <c r="G539" s="3"/>
      <c r="H539" s="3">
        <f t="shared" si="38"/>
        <v>0.27600000000000002</v>
      </c>
      <c r="I539" s="4"/>
    </row>
    <row r="540" spans="1:9">
      <c r="A540" s="1"/>
      <c r="B540" s="36" t="s">
        <v>665</v>
      </c>
      <c r="C540" s="1">
        <v>1</v>
      </c>
      <c r="D540" s="1">
        <v>1</v>
      </c>
      <c r="E540" s="3">
        <v>2.33</v>
      </c>
      <c r="F540" s="16">
        <v>0.115</v>
      </c>
      <c r="G540" s="3"/>
      <c r="H540" s="3">
        <f t="shared" si="38"/>
        <v>0.26795000000000002</v>
      </c>
      <c r="I540" s="1"/>
    </row>
    <row r="541" spans="1:9">
      <c r="A541" s="1"/>
      <c r="B541" s="36" t="s">
        <v>662</v>
      </c>
      <c r="C541" s="1">
        <v>-1</v>
      </c>
      <c r="D541" s="1">
        <v>2</v>
      </c>
      <c r="E541" s="3">
        <v>1</v>
      </c>
      <c r="F541" s="3"/>
      <c r="G541" s="3">
        <v>2.1</v>
      </c>
      <c r="H541" s="3">
        <f t="shared" si="38"/>
        <v>-4.2</v>
      </c>
      <c r="I541" s="1"/>
    </row>
    <row r="542" spans="1:9">
      <c r="A542" s="1"/>
      <c r="B542" s="36" t="s">
        <v>663</v>
      </c>
      <c r="C542" s="1">
        <v>-1</v>
      </c>
      <c r="D542" s="1">
        <v>2</v>
      </c>
      <c r="E542" s="3">
        <v>0.75</v>
      </c>
      <c r="F542" s="3"/>
      <c r="G542" s="3">
        <v>1.35</v>
      </c>
      <c r="H542" s="3">
        <f t="shared" si="38"/>
        <v>-2.0250000000000004</v>
      </c>
      <c r="I542" s="1"/>
    </row>
    <row r="543" spans="1:9">
      <c r="A543" s="1"/>
      <c r="B543" s="36" t="s">
        <v>620</v>
      </c>
      <c r="C543" s="1">
        <v>-1</v>
      </c>
      <c r="D543" s="1">
        <v>1</v>
      </c>
      <c r="E543" s="3">
        <v>1</v>
      </c>
      <c r="F543" s="3"/>
      <c r="G543" s="3">
        <v>0.6</v>
      </c>
      <c r="H543" s="3">
        <f t="shared" si="38"/>
        <v>-0.6</v>
      </c>
      <c r="I543" s="1"/>
    </row>
    <row r="544" spans="1:9">
      <c r="A544" s="1"/>
      <c r="B544" s="36" t="s">
        <v>621</v>
      </c>
      <c r="C544" s="1">
        <v>-1</v>
      </c>
      <c r="D544" s="1">
        <v>2</v>
      </c>
      <c r="E544" s="3">
        <v>0.6</v>
      </c>
      <c r="F544" s="3"/>
      <c r="G544" s="3">
        <v>0.6</v>
      </c>
      <c r="H544" s="3">
        <f t="shared" si="38"/>
        <v>-0.72</v>
      </c>
      <c r="I544" s="4"/>
    </row>
    <row r="545" spans="1:9">
      <c r="A545" s="1"/>
      <c r="B545" s="2" t="s">
        <v>645</v>
      </c>
      <c r="C545" s="1">
        <v>1</v>
      </c>
      <c r="D545" s="1">
        <v>1</v>
      </c>
      <c r="E545" s="3">
        <v>5.2</v>
      </c>
      <c r="F545" s="3">
        <v>0.13</v>
      </c>
      <c r="G545" s="3"/>
      <c r="H545" s="3">
        <f t="shared" si="38"/>
        <v>0.67600000000000005</v>
      </c>
      <c r="I545" s="1"/>
    </row>
    <row r="546" spans="1:9">
      <c r="A546" s="1"/>
      <c r="B546" s="36" t="s">
        <v>629</v>
      </c>
      <c r="C546" s="1">
        <v>-1</v>
      </c>
      <c r="D546" s="1">
        <v>1</v>
      </c>
      <c r="E546" s="3">
        <v>3.2</v>
      </c>
      <c r="F546" s="3">
        <v>0.18</v>
      </c>
      <c r="G546" s="3"/>
      <c r="H546" s="3">
        <f t="shared" si="38"/>
        <v>-0.57599999999999996</v>
      </c>
      <c r="I546" s="4"/>
    </row>
    <row r="547" spans="1:9">
      <c r="A547" s="1"/>
      <c r="B547" s="36" t="s">
        <v>630</v>
      </c>
      <c r="C547" s="1">
        <v>-1</v>
      </c>
      <c r="D547" s="1">
        <v>2</v>
      </c>
      <c r="E547" s="3">
        <v>2.4</v>
      </c>
      <c r="F547" s="3">
        <v>0.18</v>
      </c>
      <c r="G547" s="3"/>
      <c r="H547" s="3">
        <f t="shared" si="38"/>
        <v>-0.86399999999999999</v>
      </c>
      <c r="I547" s="1"/>
    </row>
    <row r="548" spans="1:9">
      <c r="A548" s="1"/>
      <c r="B548" s="19" t="s">
        <v>664</v>
      </c>
      <c r="C548" s="1">
        <v>1</v>
      </c>
      <c r="D548" s="1">
        <v>1</v>
      </c>
      <c r="E548" s="3">
        <v>17.96</v>
      </c>
      <c r="F548" s="3"/>
      <c r="G548" s="3">
        <v>3.18</v>
      </c>
      <c r="H548" s="3">
        <f t="shared" si="38"/>
        <v>57.112800000000007</v>
      </c>
      <c r="I548" s="1"/>
    </row>
    <row r="549" spans="1:9">
      <c r="A549" s="1"/>
      <c r="B549" s="36" t="s">
        <v>660</v>
      </c>
      <c r="C549" s="1">
        <v>2</v>
      </c>
      <c r="D549" s="1">
        <v>2</v>
      </c>
      <c r="E549" s="3">
        <v>1.2</v>
      </c>
      <c r="F549" s="3"/>
      <c r="G549" s="3">
        <v>1.35</v>
      </c>
      <c r="H549" s="3">
        <f t="shared" si="38"/>
        <v>6.48</v>
      </c>
      <c r="I549" s="1"/>
    </row>
    <row r="550" spans="1:9">
      <c r="A550" s="1"/>
      <c r="B550" s="36" t="s">
        <v>661</v>
      </c>
      <c r="C550" s="1">
        <v>1</v>
      </c>
      <c r="D550" s="1">
        <v>2</v>
      </c>
      <c r="E550" s="3">
        <v>2.33</v>
      </c>
      <c r="F550" s="3"/>
      <c r="G550" s="3">
        <v>1.35</v>
      </c>
      <c r="H550" s="3">
        <f t="shared" si="38"/>
        <v>6.2910000000000004</v>
      </c>
      <c r="I550" s="1"/>
    </row>
    <row r="551" spans="1:9">
      <c r="A551" s="1"/>
      <c r="B551" s="36" t="s">
        <v>665</v>
      </c>
      <c r="C551" s="1">
        <v>1</v>
      </c>
      <c r="D551" s="1">
        <v>2</v>
      </c>
      <c r="E551" s="3">
        <v>1.2</v>
      </c>
      <c r="F551" s="16">
        <v>0.115</v>
      </c>
      <c r="G551" s="3"/>
      <c r="H551" s="3">
        <f t="shared" si="38"/>
        <v>0.27600000000000002</v>
      </c>
      <c r="I551" s="1"/>
    </row>
    <row r="552" spans="1:9">
      <c r="A552" s="1"/>
      <c r="B552" s="36" t="s">
        <v>665</v>
      </c>
      <c r="C552" s="1">
        <v>1</v>
      </c>
      <c r="D552" s="1">
        <v>1</v>
      </c>
      <c r="E552" s="3">
        <v>2.33</v>
      </c>
      <c r="F552" s="16">
        <v>0.115</v>
      </c>
      <c r="G552" s="3"/>
      <c r="H552" s="3">
        <f t="shared" si="38"/>
        <v>0.26795000000000002</v>
      </c>
      <c r="I552" s="1"/>
    </row>
    <row r="553" spans="1:9">
      <c r="A553" s="1"/>
      <c r="B553" s="36" t="s">
        <v>662</v>
      </c>
      <c r="C553" s="1">
        <v>-1</v>
      </c>
      <c r="D553" s="1">
        <v>2</v>
      </c>
      <c r="E553" s="3">
        <v>1</v>
      </c>
      <c r="F553" s="3"/>
      <c r="G553" s="3">
        <v>2.1</v>
      </c>
      <c r="H553" s="3">
        <f t="shared" si="38"/>
        <v>-4.2</v>
      </c>
      <c r="I553" s="1"/>
    </row>
    <row r="554" spans="1:9">
      <c r="A554" s="1"/>
      <c r="B554" s="36" t="s">
        <v>663</v>
      </c>
      <c r="C554" s="1">
        <v>-1</v>
      </c>
      <c r="D554" s="1">
        <v>2</v>
      </c>
      <c r="E554" s="3">
        <v>0.75</v>
      </c>
      <c r="F554" s="3"/>
      <c r="G554" s="3">
        <v>0.75</v>
      </c>
      <c r="H554" s="3">
        <f t="shared" si="38"/>
        <v>-1.125</v>
      </c>
      <c r="I554" s="4"/>
    </row>
    <row r="555" spans="1:9">
      <c r="A555" s="1"/>
      <c r="B555" s="36" t="s">
        <v>620</v>
      </c>
      <c r="C555" s="1">
        <v>-1</v>
      </c>
      <c r="D555" s="1">
        <v>1</v>
      </c>
      <c r="E555" s="3">
        <v>1</v>
      </c>
      <c r="F555" s="3"/>
      <c r="G555" s="3">
        <v>0.6</v>
      </c>
      <c r="H555" s="3">
        <f t="shared" si="38"/>
        <v>-0.6</v>
      </c>
      <c r="I555" s="1"/>
    </row>
    <row r="556" spans="1:9">
      <c r="A556" s="1"/>
      <c r="B556" s="36" t="s">
        <v>621</v>
      </c>
      <c r="C556" s="1">
        <v>-1</v>
      </c>
      <c r="D556" s="1">
        <v>2</v>
      </c>
      <c r="E556" s="3">
        <v>0.6</v>
      </c>
      <c r="F556" s="3"/>
      <c r="G556" s="3">
        <v>0.6</v>
      </c>
      <c r="H556" s="3">
        <f t="shared" si="38"/>
        <v>-0.72</v>
      </c>
      <c r="I556" s="1"/>
    </row>
    <row r="557" spans="1:9">
      <c r="A557" s="1"/>
      <c r="B557" s="2" t="s">
        <v>645</v>
      </c>
      <c r="C557" s="1">
        <v>1</v>
      </c>
      <c r="D557" s="1">
        <v>1</v>
      </c>
      <c r="E557" s="3">
        <v>5.2</v>
      </c>
      <c r="F557" s="3">
        <v>0.13</v>
      </c>
      <c r="G557" s="3"/>
      <c r="H557" s="3">
        <f t="shared" si="38"/>
        <v>0.67600000000000005</v>
      </c>
      <c r="I557" s="1"/>
    </row>
    <row r="558" spans="1:9">
      <c r="A558" s="1"/>
      <c r="B558" s="36" t="s">
        <v>629</v>
      </c>
      <c r="C558" s="1">
        <v>-1</v>
      </c>
      <c r="D558" s="1">
        <v>1</v>
      </c>
      <c r="E558" s="3">
        <v>3.2</v>
      </c>
      <c r="F558" s="3">
        <v>0.18</v>
      </c>
      <c r="G558" s="3"/>
      <c r="H558" s="3">
        <f t="shared" si="38"/>
        <v>-0.57599999999999996</v>
      </c>
      <c r="I558" s="4"/>
    </row>
    <row r="559" spans="1:9">
      <c r="A559" s="1"/>
      <c r="B559" s="36" t="s">
        <v>630</v>
      </c>
      <c r="C559" s="1">
        <v>-1</v>
      </c>
      <c r="D559" s="1">
        <v>2</v>
      </c>
      <c r="E559" s="3">
        <v>2.4</v>
      </c>
      <c r="F559" s="3">
        <v>0.18</v>
      </c>
      <c r="G559" s="3"/>
      <c r="H559" s="3">
        <f t="shared" si="38"/>
        <v>-0.86399999999999999</v>
      </c>
      <c r="I559" s="1"/>
    </row>
    <row r="560" spans="1:9" ht="16.5" customHeight="1">
      <c r="A560" s="1"/>
      <c r="B560" s="19" t="s">
        <v>666</v>
      </c>
      <c r="C560" s="1">
        <v>1</v>
      </c>
      <c r="D560" s="1">
        <v>1</v>
      </c>
      <c r="E560" s="3">
        <v>13.7</v>
      </c>
      <c r="F560" s="3"/>
      <c r="G560" s="3">
        <v>3.18</v>
      </c>
      <c r="H560" s="3">
        <f t="shared" si="38"/>
        <v>43.566000000000003</v>
      </c>
      <c r="I560" s="4"/>
    </row>
    <row r="561" spans="1:9" ht="16.5" customHeight="1">
      <c r="A561" s="1"/>
      <c r="B561" s="36" t="s">
        <v>662</v>
      </c>
      <c r="C561" s="1">
        <v>-1</v>
      </c>
      <c r="D561" s="1">
        <v>1</v>
      </c>
      <c r="E561" s="3">
        <v>1</v>
      </c>
      <c r="F561" s="3"/>
      <c r="G561" s="3">
        <v>2.1</v>
      </c>
      <c r="H561" s="3">
        <f t="shared" si="38"/>
        <v>-2.1</v>
      </c>
      <c r="I561" s="1"/>
    </row>
    <row r="562" spans="1:9">
      <c r="A562" s="1"/>
      <c r="B562" s="36" t="s">
        <v>617</v>
      </c>
      <c r="C562" s="1">
        <v>-1</v>
      </c>
      <c r="D562" s="1">
        <v>1</v>
      </c>
      <c r="E562" s="3">
        <v>1.5</v>
      </c>
      <c r="F562" s="3"/>
      <c r="G562" s="3">
        <v>0.6</v>
      </c>
      <c r="H562" s="3">
        <f t="shared" si="38"/>
        <v>-0.89999999999999991</v>
      </c>
      <c r="I562" s="1"/>
    </row>
    <row r="563" spans="1:9">
      <c r="A563" s="1"/>
      <c r="B563" s="2" t="s">
        <v>645</v>
      </c>
      <c r="C563" s="1">
        <v>1</v>
      </c>
      <c r="D563" s="1">
        <v>1</v>
      </c>
      <c r="E563" s="3">
        <v>5.2</v>
      </c>
      <c r="F563" s="3">
        <v>0.13</v>
      </c>
      <c r="G563" s="3"/>
      <c r="H563" s="3">
        <f t="shared" si="38"/>
        <v>0.67600000000000005</v>
      </c>
      <c r="I563" s="1"/>
    </row>
    <row r="564" spans="1:9">
      <c r="A564" s="1"/>
      <c r="B564" s="36" t="s">
        <v>626</v>
      </c>
      <c r="C564" s="1">
        <v>-1</v>
      </c>
      <c r="D564" s="1">
        <v>1</v>
      </c>
      <c r="E564" s="3">
        <f>1.5+1.5+0.6+0.6</f>
        <v>4.2</v>
      </c>
      <c r="F564" s="3">
        <v>0.18</v>
      </c>
      <c r="G564" s="3"/>
      <c r="H564" s="3">
        <f t="shared" si="38"/>
        <v>-0.75600000000000001</v>
      </c>
      <c r="I564" s="1"/>
    </row>
    <row r="565" spans="1:9">
      <c r="A565" s="1"/>
      <c r="B565" s="19" t="s">
        <v>667</v>
      </c>
      <c r="C565" s="1">
        <v>1</v>
      </c>
      <c r="D565" s="1">
        <v>1</v>
      </c>
      <c r="E565" s="3">
        <v>16.64</v>
      </c>
      <c r="F565" s="3"/>
      <c r="G565" s="3">
        <v>3.18</v>
      </c>
      <c r="H565" s="3">
        <f t="shared" si="38"/>
        <v>52.915200000000006</v>
      </c>
      <c r="I565" s="1"/>
    </row>
    <row r="566" spans="1:9">
      <c r="A566" s="1"/>
      <c r="B566" s="36" t="s">
        <v>640</v>
      </c>
      <c r="C566" s="1">
        <v>-1</v>
      </c>
      <c r="D566" s="1">
        <v>1</v>
      </c>
      <c r="E566" s="3">
        <v>0.9</v>
      </c>
      <c r="F566" s="3"/>
      <c r="G566" s="3">
        <v>2.1</v>
      </c>
      <c r="H566" s="3">
        <f t="shared" si="38"/>
        <v>-1.8900000000000001</v>
      </c>
      <c r="I566" s="1"/>
    </row>
    <row r="567" spans="1:9">
      <c r="A567" s="1"/>
      <c r="B567" s="2" t="s">
        <v>615</v>
      </c>
      <c r="C567" s="1">
        <v>-1</v>
      </c>
      <c r="D567" s="1">
        <v>1</v>
      </c>
      <c r="E567" s="3">
        <v>1.5</v>
      </c>
      <c r="F567" s="3"/>
      <c r="G567" s="3">
        <v>1.3</v>
      </c>
      <c r="H567" s="3">
        <f t="shared" si="38"/>
        <v>-1.9500000000000002</v>
      </c>
      <c r="I567" s="4"/>
    </row>
    <row r="568" spans="1:9">
      <c r="A568" s="1"/>
      <c r="B568" s="2" t="s">
        <v>616</v>
      </c>
      <c r="C568" s="1">
        <v>-1</v>
      </c>
      <c r="D568" s="1">
        <v>1</v>
      </c>
      <c r="E568" s="3">
        <v>1.2</v>
      </c>
      <c r="F568" s="3"/>
      <c r="G568" s="3">
        <v>1.3</v>
      </c>
      <c r="H568" s="3">
        <f t="shared" si="38"/>
        <v>-1.56</v>
      </c>
      <c r="I568" s="1"/>
    </row>
    <row r="569" spans="1:9">
      <c r="A569" s="1"/>
      <c r="B569" s="36" t="s">
        <v>668</v>
      </c>
      <c r="C569" s="1">
        <v>1</v>
      </c>
      <c r="D569" s="1">
        <v>1</v>
      </c>
      <c r="E569" s="3">
        <f>2.1+2.1+0.9</f>
        <v>5.1000000000000005</v>
      </c>
      <c r="F569" s="3">
        <v>0.13</v>
      </c>
      <c r="G569" s="3"/>
      <c r="H569" s="3">
        <f t="shared" si="38"/>
        <v>0.66300000000000014</v>
      </c>
      <c r="I569" s="1"/>
    </row>
    <row r="570" spans="1:9">
      <c r="A570" s="1"/>
      <c r="B570" s="36" t="s">
        <v>669</v>
      </c>
      <c r="C570" s="1">
        <v>1</v>
      </c>
      <c r="D570" s="1">
        <v>1</v>
      </c>
      <c r="E570" s="3">
        <f>1.5+1.5+1.3+1.3</f>
        <v>5.6</v>
      </c>
      <c r="F570" s="3">
        <v>0.18</v>
      </c>
      <c r="G570" s="3"/>
      <c r="H570" s="3">
        <f t="shared" si="38"/>
        <v>1.008</v>
      </c>
      <c r="I570" s="1"/>
    </row>
    <row r="571" spans="1:9">
      <c r="A571" s="1"/>
      <c r="B571" s="36" t="s">
        <v>647</v>
      </c>
      <c r="C571" s="1">
        <v>1</v>
      </c>
      <c r="D571" s="1">
        <v>1</v>
      </c>
      <c r="E571" s="3">
        <f>1.2+1.2+1.3+1.3</f>
        <v>5</v>
      </c>
      <c r="F571" s="3">
        <v>0.18</v>
      </c>
      <c r="G571" s="3"/>
      <c r="H571" s="3">
        <f t="shared" si="38"/>
        <v>0.89999999999999991</v>
      </c>
      <c r="I571" s="1"/>
    </row>
    <row r="572" spans="1:9">
      <c r="A572" s="1"/>
      <c r="B572" s="2" t="s">
        <v>758</v>
      </c>
      <c r="C572" s="1">
        <v>1</v>
      </c>
      <c r="D572" s="1">
        <v>2</v>
      </c>
      <c r="E572" s="3">
        <v>4.72</v>
      </c>
      <c r="F572" s="3">
        <v>0.6</v>
      </c>
      <c r="G572" s="3"/>
      <c r="H572" s="3">
        <f t="shared" si="38"/>
        <v>5.6639999999999997</v>
      </c>
      <c r="I572" s="1"/>
    </row>
    <row r="573" spans="1:9">
      <c r="A573" s="1"/>
      <c r="B573" s="2" t="s">
        <v>760</v>
      </c>
      <c r="C573" s="1">
        <v>3</v>
      </c>
      <c r="D573" s="1">
        <v>2</v>
      </c>
      <c r="E573" s="3"/>
      <c r="F573" s="3">
        <v>0.6</v>
      </c>
      <c r="G573" s="3">
        <v>2.1</v>
      </c>
      <c r="H573" s="3">
        <f t="shared" si="38"/>
        <v>7.56</v>
      </c>
      <c r="I573" s="1"/>
    </row>
    <row r="574" spans="1:9">
      <c r="A574" s="1"/>
      <c r="B574" s="19" t="s">
        <v>670</v>
      </c>
      <c r="C574" s="1">
        <v>1</v>
      </c>
      <c r="D574" s="1">
        <v>1</v>
      </c>
      <c r="E574" s="3">
        <v>12.98</v>
      </c>
      <c r="F574" s="3"/>
      <c r="G574" s="3">
        <v>3.18</v>
      </c>
      <c r="H574" s="3">
        <f t="shared" si="38"/>
        <v>41.276400000000002</v>
      </c>
      <c r="I574" s="4"/>
    </row>
    <row r="575" spans="1:9">
      <c r="A575" s="1"/>
      <c r="B575" s="36" t="s">
        <v>662</v>
      </c>
      <c r="C575" s="1">
        <v>-1</v>
      </c>
      <c r="D575" s="1">
        <v>1</v>
      </c>
      <c r="E575" s="3">
        <v>1</v>
      </c>
      <c r="F575" s="3"/>
      <c r="G575" s="3">
        <v>2.1</v>
      </c>
      <c r="H575" s="3">
        <f t="shared" si="38"/>
        <v>-2.1</v>
      </c>
      <c r="I575" s="1"/>
    </row>
    <row r="576" spans="1:9">
      <c r="A576" s="1"/>
      <c r="B576" s="2" t="s">
        <v>615</v>
      </c>
      <c r="C576" s="1">
        <v>-1</v>
      </c>
      <c r="D576" s="1">
        <v>1</v>
      </c>
      <c r="E576" s="3">
        <v>1.5</v>
      </c>
      <c r="F576" s="3"/>
      <c r="G576" s="3">
        <v>1.3</v>
      </c>
      <c r="H576" s="3">
        <f t="shared" si="38"/>
        <v>-1.9500000000000002</v>
      </c>
      <c r="I576" s="1"/>
    </row>
    <row r="577" spans="1:9">
      <c r="A577" s="1"/>
      <c r="B577" s="2" t="s">
        <v>645</v>
      </c>
      <c r="C577" s="1">
        <v>1</v>
      </c>
      <c r="D577" s="1">
        <v>1</v>
      </c>
      <c r="E577" s="3">
        <v>5.2</v>
      </c>
      <c r="F577" s="3">
        <v>0.13</v>
      </c>
      <c r="G577" s="3"/>
      <c r="H577" s="3">
        <f t="shared" si="38"/>
        <v>0.67600000000000005</v>
      </c>
      <c r="I577" s="1"/>
    </row>
    <row r="578" spans="1:9">
      <c r="A578" s="1"/>
      <c r="B578" s="36" t="s">
        <v>669</v>
      </c>
      <c r="C578" s="1">
        <v>1</v>
      </c>
      <c r="D578" s="1">
        <v>1</v>
      </c>
      <c r="E578" s="3">
        <f>1.5+1.5+1.3+1.3</f>
        <v>5.6</v>
      </c>
      <c r="F578" s="3">
        <v>0.18</v>
      </c>
      <c r="G578" s="3"/>
      <c r="H578" s="3">
        <f t="shared" si="38"/>
        <v>1.008</v>
      </c>
      <c r="I578" s="1"/>
    </row>
    <row r="579" spans="1:9">
      <c r="A579" s="1"/>
      <c r="B579" s="2" t="s">
        <v>758</v>
      </c>
      <c r="C579" s="1">
        <v>1</v>
      </c>
      <c r="D579" s="1">
        <v>2</v>
      </c>
      <c r="E579" s="3">
        <v>2.9</v>
      </c>
      <c r="F579" s="3">
        <v>0.6</v>
      </c>
      <c r="G579" s="3"/>
      <c r="H579" s="3">
        <f t="shared" si="38"/>
        <v>3.48</v>
      </c>
      <c r="I579" s="1"/>
    </row>
    <row r="580" spans="1:9">
      <c r="A580" s="1"/>
      <c r="B580" s="2" t="s">
        <v>760</v>
      </c>
      <c r="C580" s="1">
        <v>3</v>
      </c>
      <c r="D580" s="1">
        <v>2</v>
      </c>
      <c r="E580" s="3"/>
      <c r="F580" s="3">
        <v>0.6</v>
      </c>
      <c r="G580" s="3">
        <v>2.1</v>
      </c>
      <c r="H580" s="3">
        <f t="shared" si="38"/>
        <v>7.56</v>
      </c>
      <c r="I580" s="1"/>
    </row>
    <row r="581" spans="1:9">
      <c r="A581" s="1"/>
      <c r="B581" s="19" t="s">
        <v>671</v>
      </c>
      <c r="C581" s="1">
        <v>1</v>
      </c>
      <c r="D581" s="1">
        <v>1</v>
      </c>
      <c r="E581" s="3">
        <v>10.9</v>
      </c>
      <c r="F581" s="3"/>
      <c r="G581" s="3">
        <v>3.18</v>
      </c>
      <c r="H581" s="3">
        <f t="shared" si="38"/>
        <v>34.662000000000006</v>
      </c>
      <c r="I581" s="1"/>
    </row>
    <row r="582" spans="1:9">
      <c r="A582" s="1"/>
      <c r="B582" s="36" t="s">
        <v>662</v>
      </c>
      <c r="C582" s="1">
        <v>-1</v>
      </c>
      <c r="D582" s="1">
        <v>1</v>
      </c>
      <c r="E582" s="3">
        <v>1</v>
      </c>
      <c r="F582" s="3"/>
      <c r="G582" s="3">
        <v>2.1</v>
      </c>
      <c r="H582" s="3">
        <f t="shared" si="38"/>
        <v>-2.1</v>
      </c>
      <c r="I582" s="1"/>
    </row>
    <row r="583" spans="1:9">
      <c r="A583" s="1"/>
      <c r="B583" s="2" t="s">
        <v>645</v>
      </c>
      <c r="C583" s="1">
        <v>1</v>
      </c>
      <c r="D583" s="1">
        <v>1</v>
      </c>
      <c r="E583" s="3">
        <v>5.2</v>
      </c>
      <c r="F583" s="3">
        <v>0.13</v>
      </c>
      <c r="G583" s="3"/>
      <c r="H583" s="3">
        <f t="shared" si="38"/>
        <v>0.67600000000000005</v>
      </c>
      <c r="I583" s="1"/>
    </row>
    <row r="584" spans="1:9">
      <c r="A584" s="1"/>
      <c r="B584" s="36" t="s">
        <v>672</v>
      </c>
      <c r="C584" s="1">
        <v>-1</v>
      </c>
      <c r="D584" s="1">
        <v>1</v>
      </c>
      <c r="E584" s="3">
        <v>1</v>
      </c>
      <c r="F584" s="3"/>
      <c r="G584" s="3">
        <v>0.6</v>
      </c>
      <c r="H584" s="3">
        <f t="shared" si="38"/>
        <v>-0.6</v>
      </c>
      <c r="I584" s="1"/>
    </row>
    <row r="585" spans="1:9">
      <c r="A585" s="1"/>
      <c r="B585" s="36" t="s">
        <v>673</v>
      </c>
      <c r="C585" s="1">
        <v>1</v>
      </c>
      <c r="D585" s="1">
        <v>1</v>
      </c>
      <c r="E585" s="3">
        <f>1+0.6+1+0.6</f>
        <v>3.2</v>
      </c>
      <c r="F585" s="3">
        <v>0.18</v>
      </c>
      <c r="G585" s="3"/>
      <c r="H585" s="3">
        <f t="shared" si="38"/>
        <v>0.57599999999999996</v>
      </c>
      <c r="I585" s="1"/>
    </row>
    <row r="586" spans="1:9">
      <c r="A586" s="1"/>
      <c r="B586" s="19" t="s">
        <v>674</v>
      </c>
      <c r="C586" s="1">
        <v>1</v>
      </c>
      <c r="D586" s="1">
        <v>1</v>
      </c>
      <c r="E586" s="3">
        <v>16.64</v>
      </c>
      <c r="F586" s="3"/>
      <c r="G586" s="3">
        <v>3.18</v>
      </c>
      <c r="H586" s="3">
        <f t="shared" si="38"/>
        <v>52.915200000000006</v>
      </c>
      <c r="I586" s="1"/>
    </row>
    <row r="587" spans="1:9">
      <c r="A587" s="1"/>
      <c r="B587" s="2" t="s">
        <v>615</v>
      </c>
      <c r="C587" s="1">
        <v>-1</v>
      </c>
      <c r="D587" s="1">
        <v>1</v>
      </c>
      <c r="E587" s="3">
        <v>1.5</v>
      </c>
      <c r="F587" s="3"/>
      <c r="G587" s="3">
        <v>1.3</v>
      </c>
      <c r="H587" s="3">
        <f t="shared" si="38"/>
        <v>-1.9500000000000002</v>
      </c>
      <c r="I587" s="1"/>
    </row>
    <row r="588" spans="1:9">
      <c r="A588" s="1"/>
      <c r="B588" s="36" t="s">
        <v>669</v>
      </c>
      <c r="C588" s="1">
        <v>1</v>
      </c>
      <c r="D588" s="1">
        <v>1</v>
      </c>
      <c r="E588" s="3">
        <f>1.5+1.5+1.3+1.3</f>
        <v>5.6</v>
      </c>
      <c r="F588" s="3">
        <v>0.18</v>
      </c>
      <c r="G588" s="3"/>
      <c r="H588" s="3">
        <f t="shared" si="38"/>
        <v>1.008</v>
      </c>
      <c r="I588" s="1"/>
    </row>
    <row r="589" spans="1:9">
      <c r="A589" s="1"/>
      <c r="B589" s="36" t="s">
        <v>640</v>
      </c>
      <c r="C589" s="1">
        <v>-1</v>
      </c>
      <c r="D589" s="1">
        <v>1</v>
      </c>
      <c r="E589" s="3">
        <v>0.9</v>
      </c>
      <c r="F589" s="3"/>
      <c r="G589" s="3">
        <v>2.1</v>
      </c>
      <c r="H589" s="3">
        <f t="shared" si="38"/>
        <v>-1.8900000000000001</v>
      </c>
      <c r="I589" s="1"/>
    </row>
    <row r="590" spans="1:9">
      <c r="A590" s="1"/>
      <c r="B590" s="36" t="s">
        <v>668</v>
      </c>
      <c r="C590" s="1">
        <v>1</v>
      </c>
      <c r="D590" s="1">
        <v>1</v>
      </c>
      <c r="E590" s="3">
        <f>2.1+2.1+0.9</f>
        <v>5.1000000000000005</v>
      </c>
      <c r="F590" s="3">
        <v>0.13</v>
      </c>
      <c r="G590" s="3"/>
      <c r="H590" s="3">
        <f t="shared" si="38"/>
        <v>0.66300000000000014</v>
      </c>
      <c r="I590" s="1"/>
    </row>
    <row r="591" spans="1:9">
      <c r="A591" s="1"/>
      <c r="B591" s="2" t="s">
        <v>758</v>
      </c>
      <c r="C591" s="1">
        <v>1</v>
      </c>
      <c r="D591" s="1">
        <v>2</v>
      </c>
      <c r="E591" s="3">
        <v>4.7300000000000004</v>
      </c>
      <c r="F591" s="3"/>
      <c r="G591" s="3"/>
      <c r="H591" s="3">
        <f t="shared" si="38"/>
        <v>9.4600000000000009</v>
      </c>
      <c r="I591" s="1"/>
    </row>
    <row r="592" spans="1:9">
      <c r="A592" s="1"/>
      <c r="B592" s="2" t="s">
        <v>760</v>
      </c>
      <c r="C592" s="1">
        <v>3</v>
      </c>
      <c r="D592" s="1">
        <v>2</v>
      </c>
      <c r="E592" s="3"/>
      <c r="F592" s="3">
        <v>0.6</v>
      </c>
      <c r="G592" s="3">
        <v>2.1</v>
      </c>
      <c r="H592" s="3">
        <f t="shared" si="38"/>
        <v>7.56</v>
      </c>
      <c r="I592" s="1"/>
    </row>
    <row r="593" spans="1:9">
      <c r="A593" s="1"/>
      <c r="B593" s="19" t="s">
        <v>675</v>
      </c>
      <c r="C593" s="1">
        <v>1</v>
      </c>
      <c r="D593" s="1">
        <v>1</v>
      </c>
      <c r="E593" s="3">
        <v>9.18</v>
      </c>
      <c r="F593" s="3"/>
      <c r="G593" s="3">
        <v>3.18</v>
      </c>
      <c r="H593" s="3">
        <f t="shared" si="38"/>
        <v>29.192399999999999</v>
      </c>
      <c r="I593" s="1"/>
    </row>
    <row r="594" spans="1:9">
      <c r="A594" s="1"/>
      <c r="B594" s="36" t="s">
        <v>676</v>
      </c>
      <c r="C594" s="1">
        <v>1</v>
      </c>
      <c r="D594" s="1">
        <v>2</v>
      </c>
      <c r="E594" s="3">
        <v>1.28</v>
      </c>
      <c r="F594" s="3"/>
      <c r="G594" s="3">
        <v>2.4</v>
      </c>
      <c r="H594" s="3">
        <f t="shared" si="38"/>
        <v>6.1440000000000001</v>
      </c>
      <c r="I594" s="1"/>
    </row>
    <row r="595" spans="1:9">
      <c r="A595" s="1"/>
      <c r="B595" s="36" t="s">
        <v>676</v>
      </c>
      <c r="C595" s="1">
        <v>1</v>
      </c>
      <c r="D595" s="1">
        <v>2</v>
      </c>
      <c r="E595" s="3">
        <v>2.2000000000000002</v>
      </c>
      <c r="F595" s="3"/>
      <c r="G595" s="3">
        <v>2.4</v>
      </c>
      <c r="H595" s="3">
        <f t="shared" si="38"/>
        <v>10.56</v>
      </c>
      <c r="I595" s="1"/>
    </row>
    <row r="596" spans="1:9">
      <c r="A596" s="1"/>
      <c r="B596" s="19" t="s">
        <v>665</v>
      </c>
      <c r="C596" s="1">
        <v>1</v>
      </c>
      <c r="D596" s="1">
        <v>1</v>
      </c>
      <c r="E596" s="3">
        <v>1.28</v>
      </c>
      <c r="F596" s="16">
        <v>0.115</v>
      </c>
      <c r="G596" s="16"/>
      <c r="H596" s="3">
        <f t="shared" si="38"/>
        <v>0.1472</v>
      </c>
      <c r="I596" s="1"/>
    </row>
    <row r="597" spans="1:9">
      <c r="A597" s="1"/>
      <c r="B597" s="2" t="s">
        <v>665</v>
      </c>
      <c r="C597" s="1">
        <v>1</v>
      </c>
      <c r="D597" s="1">
        <v>1</v>
      </c>
      <c r="E597" s="3">
        <v>2.2000000000000002</v>
      </c>
      <c r="F597" s="16">
        <v>0.115</v>
      </c>
      <c r="G597" s="16"/>
      <c r="H597" s="3">
        <f t="shared" si="38"/>
        <v>0.25300000000000006</v>
      </c>
      <c r="I597" s="1"/>
    </row>
    <row r="598" spans="1:9">
      <c r="A598" s="1"/>
      <c r="B598" s="2" t="s">
        <v>677</v>
      </c>
      <c r="C598" s="1">
        <v>-1</v>
      </c>
      <c r="D598" s="1">
        <v>1</v>
      </c>
      <c r="E598" s="3">
        <v>0.75</v>
      </c>
      <c r="F598" s="3"/>
      <c r="G598" s="3">
        <v>2.1</v>
      </c>
      <c r="H598" s="3">
        <f t="shared" si="38"/>
        <v>-1.5750000000000002</v>
      </c>
      <c r="I598" s="1"/>
    </row>
    <row r="599" spans="1:9">
      <c r="A599" s="1"/>
      <c r="B599" s="2" t="s">
        <v>678</v>
      </c>
      <c r="C599" s="1">
        <v>-1</v>
      </c>
      <c r="D599" s="1">
        <v>2</v>
      </c>
      <c r="E599" s="3">
        <v>0.75</v>
      </c>
      <c r="F599" s="3"/>
      <c r="G599" s="3">
        <v>2.1</v>
      </c>
      <c r="H599" s="3">
        <f t="shared" si="38"/>
        <v>-3.1500000000000004</v>
      </c>
      <c r="I599" s="1"/>
    </row>
    <row r="600" spans="1:9">
      <c r="A600" s="1"/>
      <c r="B600" s="2" t="s">
        <v>619</v>
      </c>
      <c r="C600" s="1">
        <v>-1</v>
      </c>
      <c r="D600" s="1">
        <v>2</v>
      </c>
      <c r="E600" s="3">
        <v>0.6</v>
      </c>
      <c r="F600" s="3"/>
      <c r="G600" s="3">
        <v>0.6</v>
      </c>
      <c r="H600" s="3">
        <f t="shared" si="38"/>
        <v>-0.72</v>
      </c>
      <c r="I600" s="1"/>
    </row>
    <row r="601" spans="1:9">
      <c r="A601" s="1"/>
      <c r="B601" s="2" t="s">
        <v>679</v>
      </c>
      <c r="C601" s="1">
        <v>1</v>
      </c>
      <c r="D601" s="1">
        <v>1</v>
      </c>
      <c r="E601" s="3">
        <v>4.95</v>
      </c>
      <c r="F601" s="3">
        <v>0.23</v>
      </c>
      <c r="G601" s="3"/>
      <c r="H601" s="3">
        <f t="shared" si="38"/>
        <v>1.1385000000000001</v>
      </c>
      <c r="I601" s="1"/>
    </row>
    <row r="602" spans="1:9">
      <c r="A602" s="1"/>
      <c r="B602" s="2" t="s">
        <v>680</v>
      </c>
      <c r="C602" s="1">
        <v>1</v>
      </c>
      <c r="D602" s="1">
        <v>2</v>
      </c>
      <c r="E602" s="3">
        <v>2.4</v>
      </c>
      <c r="F602" s="3">
        <v>0.18</v>
      </c>
      <c r="G602" s="3"/>
      <c r="H602" s="3">
        <f t="shared" ref="H602" si="39">PRODUCT(C602:G602)</f>
        <v>0.86399999999999999</v>
      </c>
      <c r="I602" s="1"/>
    </row>
    <row r="603" spans="1:9">
      <c r="A603" s="1"/>
      <c r="B603" s="2"/>
      <c r="C603" s="1"/>
      <c r="D603" s="1"/>
      <c r="E603" s="3"/>
      <c r="F603" s="3"/>
      <c r="G603" s="3"/>
      <c r="H603" s="3">
        <f>SUM(H474:H602)</f>
        <v>904.69060000000013</v>
      </c>
      <c r="I603" s="1"/>
    </row>
    <row r="604" spans="1:9">
      <c r="A604" s="1"/>
      <c r="B604" s="2"/>
      <c r="C604" s="1"/>
      <c r="D604" s="1"/>
      <c r="E604" s="3"/>
      <c r="F604" s="3"/>
      <c r="G604" s="3" t="s">
        <v>9</v>
      </c>
      <c r="H604" s="3">
        <f>CEILING(H603,0.1)</f>
        <v>904.7</v>
      </c>
      <c r="I604" s="1" t="s">
        <v>10</v>
      </c>
    </row>
    <row r="605" spans="1:9">
      <c r="A605" s="1"/>
      <c r="B605" s="2"/>
      <c r="C605" s="1"/>
      <c r="D605" s="1"/>
      <c r="E605" s="3"/>
      <c r="F605" s="3"/>
      <c r="G605" s="3"/>
      <c r="H605" s="17"/>
      <c r="I605" s="4"/>
    </row>
    <row r="606" spans="1:9" ht="30">
      <c r="A606" s="1">
        <v>40</v>
      </c>
      <c r="B606" s="2" t="s">
        <v>814</v>
      </c>
      <c r="C606" s="1"/>
      <c r="D606" s="1"/>
      <c r="E606" s="3"/>
      <c r="F606" s="3"/>
      <c r="G606" s="3"/>
      <c r="H606" s="3"/>
      <c r="I606" s="1"/>
    </row>
    <row r="607" spans="1:9">
      <c r="A607" s="1"/>
      <c r="B607" s="36" t="s">
        <v>608</v>
      </c>
      <c r="C607" s="1">
        <v>1</v>
      </c>
      <c r="D607" s="1">
        <v>1</v>
      </c>
      <c r="E607" s="3">
        <v>74.3</v>
      </c>
      <c r="F607" s="3"/>
      <c r="G607" s="3">
        <v>3.9</v>
      </c>
      <c r="H607" s="3">
        <f t="shared" ref="H607:H636" si="40">PRODUCT(C607:G607)</f>
        <v>289.77</v>
      </c>
      <c r="I607" s="1"/>
    </row>
    <row r="608" spans="1:9">
      <c r="A608" s="1"/>
      <c r="B608" s="36" t="s">
        <v>610</v>
      </c>
      <c r="C608" s="1">
        <v>1</v>
      </c>
      <c r="D608" s="1">
        <v>1</v>
      </c>
      <c r="E608" s="3">
        <v>73.38</v>
      </c>
      <c r="F608" s="3"/>
      <c r="G608" s="3">
        <v>0.23</v>
      </c>
      <c r="H608" s="3">
        <f t="shared" si="40"/>
        <v>16.877399999999998</v>
      </c>
      <c r="I608" s="1"/>
    </row>
    <row r="609" spans="1:9">
      <c r="A609" s="1"/>
      <c r="B609" s="36" t="s">
        <v>612</v>
      </c>
      <c r="C609" s="1">
        <v>1</v>
      </c>
      <c r="D609" s="1">
        <v>1</v>
      </c>
      <c r="E609" s="3">
        <v>72.459999999999994</v>
      </c>
      <c r="F609" s="3"/>
      <c r="G609" s="3">
        <v>0.15</v>
      </c>
      <c r="H609" s="3">
        <f t="shared" si="40"/>
        <v>10.868999999999998</v>
      </c>
      <c r="I609" s="1"/>
    </row>
    <row r="610" spans="1:9">
      <c r="A610" s="1"/>
      <c r="B610" s="36" t="s">
        <v>609</v>
      </c>
      <c r="C610" s="1">
        <v>1</v>
      </c>
      <c r="D610" s="1">
        <v>1</v>
      </c>
      <c r="E610" s="3">
        <v>37.24</v>
      </c>
      <c r="F610" s="3"/>
      <c r="G610" s="3">
        <v>1.05</v>
      </c>
      <c r="H610" s="3">
        <f t="shared" si="40"/>
        <v>39.102000000000004</v>
      </c>
      <c r="I610" s="1"/>
    </row>
    <row r="611" spans="1:9">
      <c r="A611" s="1"/>
      <c r="B611" s="36" t="s">
        <v>611</v>
      </c>
      <c r="C611" s="1">
        <v>1</v>
      </c>
      <c r="D611" s="1">
        <v>1</v>
      </c>
      <c r="E611" s="3">
        <f>37.24-0.92</f>
        <v>36.32</v>
      </c>
      <c r="F611" s="3"/>
      <c r="G611" s="3">
        <v>0.23</v>
      </c>
      <c r="H611" s="3">
        <f t="shared" si="40"/>
        <v>8.3536000000000001</v>
      </c>
      <c r="I611" s="1"/>
    </row>
    <row r="612" spans="1:9">
      <c r="A612" s="1"/>
      <c r="B612" s="36" t="s">
        <v>613</v>
      </c>
      <c r="C612" s="1">
        <v>1</v>
      </c>
      <c r="D612" s="1">
        <v>1</v>
      </c>
      <c r="E612" s="3">
        <v>35.4</v>
      </c>
      <c r="F612" s="3"/>
      <c r="G612" s="3">
        <v>0.15</v>
      </c>
      <c r="H612" s="3">
        <f t="shared" si="40"/>
        <v>5.31</v>
      </c>
      <c r="I612" s="1"/>
    </row>
    <row r="613" spans="1:9">
      <c r="A613" s="1"/>
      <c r="B613" s="36" t="s">
        <v>614</v>
      </c>
      <c r="C613" s="1">
        <v>2</v>
      </c>
      <c r="D613" s="1">
        <v>2</v>
      </c>
      <c r="E613" s="3">
        <v>2.23</v>
      </c>
      <c r="F613" s="3"/>
      <c r="G613" s="3">
        <v>3.3</v>
      </c>
      <c r="H613" s="3">
        <f t="shared" si="40"/>
        <v>29.436</v>
      </c>
      <c r="I613" s="1"/>
    </row>
    <row r="614" spans="1:9">
      <c r="A614" s="1"/>
      <c r="B614" s="36" t="s">
        <v>615</v>
      </c>
      <c r="C614" s="1">
        <v>-1</v>
      </c>
      <c r="D614" s="1">
        <v>7</v>
      </c>
      <c r="E614" s="3">
        <v>1.5</v>
      </c>
      <c r="F614" s="3"/>
      <c r="G614" s="3">
        <v>1.3</v>
      </c>
      <c r="H614" s="3">
        <f t="shared" si="40"/>
        <v>-13.65</v>
      </c>
      <c r="I614" s="1"/>
    </row>
    <row r="615" spans="1:9">
      <c r="A615" s="1"/>
      <c r="B615" s="36" t="s">
        <v>616</v>
      </c>
      <c r="C615" s="1">
        <v>-1</v>
      </c>
      <c r="D615" s="1">
        <v>4</v>
      </c>
      <c r="E615" s="3">
        <v>1.2</v>
      </c>
      <c r="F615" s="3"/>
      <c r="G615" s="3">
        <v>1.3</v>
      </c>
      <c r="H615" s="3">
        <f t="shared" si="40"/>
        <v>-6.24</v>
      </c>
      <c r="I615" s="1"/>
    </row>
    <row r="616" spans="1:9">
      <c r="A616" s="1"/>
      <c r="B616" s="36" t="s">
        <v>617</v>
      </c>
      <c r="C616" s="1">
        <v>-1</v>
      </c>
      <c r="D616" s="1">
        <v>3</v>
      </c>
      <c r="E616" s="3">
        <v>1.5</v>
      </c>
      <c r="F616" s="3"/>
      <c r="G616" s="3">
        <v>0.6</v>
      </c>
      <c r="H616" s="3">
        <f t="shared" si="40"/>
        <v>-2.6999999999999997</v>
      </c>
      <c r="I616" s="1"/>
    </row>
    <row r="617" spans="1:9">
      <c r="A617" s="1"/>
      <c r="B617" s="36" t="s">
        <v>618</v>
      </c>
      <c r="C617" s="1">
        <v>-1</v>
      </c>
      <c r="D617" s="1">
        <v>1</v>
      </c>
      <c r="E617" s="3">
        <v>1</v>
      </c>
      <c r="F617" s="3"/>
      <c r="G617" s="3">
        <v>0.6</v>
      </c>
      <c r="H617" s="3">
        <f t="shared" si="40"/>
        <v>-0.6</v>
      </c>
      <c r="I617" s="1"/>
    </row>
    <row r="618" spans="1:9">
      <c r="A618" s="1"/>
      <c r="B618" s="36" t="s">
        <v>619</v>
      </c>
      <c r="C618" s="1">
        <v>-1</v>
      </c>
      <c r="D618" s="1">
        <v>19</v>
      </c>
      <c r="E618" s="3">
        <v>0.6</v>
      </c>
      <c r="F618" s="3"/>
      <c r="G618" s="3">
        <v>0.6</v>
      </c>
      <c r="H618" s="3">
        <f t="shared" si="40"/>
        <v>-6.84</v>
      </c>
      <c r="I618" s="1"/>
    </row>
    <row r="619" spans="1:9">
      <c r="A619" s="1"/>
      <c r="B619" s="36" t="s">
        <v>620</v>
      </c>
      <c r="C619" s="1">
        <v>-1</v>
      </c>
      <c r="D619" s="1">
        <v>2</v>
      </c>
      <c r="E619" s="3">
        <v>1</v>
      </c>
      <c r="F619" s="3"/>
      <c r="G619" s="3">
        <v>0.6</v>
      </c>
      <c r="H619" s="3">
        <f t="shared" si="40"/>
        <v>-1.2</v>
      </c>
      <c r="I619" s="1"/>
    </row>
    <row r="620" spans="1:9">
      <c r="A620" s="1"/>
      <c r="B620" s="36" t="s">
        <v>621</v>
      </c>
      <c r="C620" s="1">
        <v>-1</v>
      </c>
      <c r="D620" s="1">
        <v>4</v>
      </c>
      <c r="E620" s="3">
        <v>0.6</v>
      </c>
      <c r="F620" s="3"/>
      <c r="G620" s="3">
        <v>0.6</v>
      </c>
      <c r="H620" s="3">
        <f t="shared" si="40"/>
        <v>-1.44</v>
      </c>
      <c r="I620" s="1"/>
    </row>
    <row r="621" spans="1:9">
      <c r="A621" s="1"/>
      <c r="B621" s="36" t="s">
        <v>622</v>
      </c>
      <c r="C621" s="1">
        <v>-1</v>
      </c>
      <c r="D621" s="1">
        <v>1</v>
      </c>
      <c r="E621" s="3">
        <v>1.8</v>
      </c>
      <c r="F621" s="3"/>
      <c r="G621" s="3">
        <v>2.1</v>
      </c>
      <c r="H621" s="3">
        <f t="shared" si="40"/>
        <v>-3.7800000000000002</v>
      </c>
      <c r="I621" s="1"/>
    </row>
    <row r="622" spans="1:9">
      <c r="A622" s="1"/>
      <c r="B622" s="36" t="s">
        <v>625</v>
      </c>
      <c r="C622" s="1">
        <v>1</v>
      </c>
      <c r="D622" s="1">
        <v>7</v>
      </c>
      <c r="E622" s="3">
        <v>5.6</v>
      </c>
      <c r="F622" s="3">
        <v>0.05</v>
      </c>
      <c r="G622" s="3"/>
      <c r="H622" s="3">
        <f t="shared" si="40"/>
        <v>1.96</v>
      </c>
      <c r="I622" s="1"/>
    </row>
    <row r="623" spans="1:9">
      <c r="A623" s="1"/>
      <c r="B623" s="36" t="s">
        <v>624</v>
      </c>
      <c r="C623" s="1">
        <v>1</v>
      </c>
      <c r="D623" s="1">
        <v>4</v>
      </c>
      <c r="E623" s="3">
        <v>5</v>
      </c>
      <c r="F623" s="3">
        <v>0.05</v>
      </c>
      <c r="G623" s="3"/>
      <c r="H623" s="3">
        <f t="shared" si="40"/>
        <v>1</v>
      </c>
      <c r="I623" s="1"/>
    </row>
    <row r="624" spans="1:9">
      <c r="A624" s="1"/>
      <c r="B624" s="36" t="s">
        <v>626</v>
      </c>
      <c r="C624" s="1">
        <v>1</v>
      </c>
      <c r="D624" s="1">
        <v>3</v>
      </c>
      <c r="E624" s="3">
        <v>4.2</v>
      </c>
      <c r="F624" s="3">
        <v>0.05</v>
      </c>
      <c r="G624" s="3"/>
      <c r="H624" s="3">
        <f t="shared" si="40"/>
        <v>0.63000000000000012</v>
      </c>
      <c r="I624" s="1"/>
    </row>
    <row r="625" spans="1:9">
      <c r="A625" s="1"/>
      <c r="B625" s="36" t="s">
        <v>627</v>
      </c>
      <c r="C625" s="1">
        <v>1</v>
      </c>
      <c r="D625" s="1">
        <v>1</v>
      </c>
      <c r="E625" s="3">
        <v>3.2</v>
      </c>
      <c r="F625" s="3">
        <v>0.05</v>
      </c>
      <c r="G625" s="3"/>
      <c r="H625" s="3">
        <f t="shared" si="40"/>
        <v>0.16000000000000003</v>
      </c>
      <c r="I625" s="1"/>
    </row>
    <row r="626" spans="1:9">
      <c r="A626" s="1"/>
      <c r="B626" s="36" t="s">
        <v>628</v>
      </c>
      <c r="C626" s="1">
        <v>1</v>
      </c>
      <c r="D626" s="1">
        <v>19</v>
      </c>
      <c r="E626" s="3">
        <v>2.4</v>
      </c>
      <c r="F626" s="3">
        <v>0.05</v>
      </c>
      <c r="G626" s="3"/>
      <c r="H626" s="3">
        <f t="shared" si="40"/>
        <v>2.2800000000000002</v>
      </c>
      <c r="I626" s="1"/>
    </row>
    <row r="627" spans="1:9">
      <c r="A627" s="1"/>
      <c r="B627" s="36" t="s">
        <v>629</v>
      </c>
      <c r="C627" s="1">
        <v>1</v>
      </c>
      <c r="D627" s="1">
        <v>2</v>
      </c>
      <c r="E627" s="3">
        <v>3.2</v>
      </c>
      <c r="F627" s="3">
        <v>0.05</v>
      </c>
      <c r="G627" s="3"/>
      <c r="H627" s="3">
        <f t="shared" si="40"/>
        <v>0.32000000000000006</v>
      </c>
      <c r="I627" s="1"/>
    </row>
    <row r="628" spans="1:9">
      <c r="A628" s="1"/>
      <c r="B628" s="36" t="s">
        <v>630</v>
      </c>
      <c r="C628" s="1">
        <v>1</v>
      </c>
      <c r="D628" s="1">
        <v>4</v>
      </c>
      <c r="E628" s="3">
        <v>2.4</v>
      </c>
      <c r="F628" s="3">
        <v>0.05</v>
      </c>
      <c r="G628" s="3"/>
      <c r="H628" s="3">
        <f t="shared" si="40"/>
        <v>0.48</v>
      </c>
      <c r="I628" s="1"/>
    </row>
    <row r="629" spans="1:9">
      <c r="A629" s="1"/>
      <c r="B629" s="36" t="s">
        <v>631</v>
      </c>
      <c r="C629" s="1">
        <v>1</v>
      </c>
      <c r="D629" s="1">
        <v>2</v>
      </c>
      <c r="E629" s="3">
        <v>6.9</v>
      </c>
      <c r="F629" s="3">
        <v>0.05</v>
      </c>
      <c r="G629" s="3"/>
      <c r="H629" s="3">
        <f t="shared" si="40"/>
        <v>0.69000000000000006</v>
      </c>
      <c r="I629" s="1"/>
    </row>
    <row r="630" spans="1:9">
      <c r="A630" s="1"/>
      <c r="B630" s="36" t="s">
        <v>632</v>
      </c>
      <c r="C630" s="1">
        <v>1</v>
      </c>
      <c r="D630" s="1">
        <v>1</v>
      </c>
      <c r="E630" s="3">
        <v>4.5999999999999996</v>
      </c>
      <c r="F630" s="3">
        <v>0.05</v>
      </c>
      <c r="G630" s="3"/>
      <c r="H630" s="3">
        <f t="shared" si="40"/>
        <v>0.22999999999999998</v>
      </c>
      <c r="I630" s="1"/>
    </row>
    <row r="631" spans="1:9">
      <c r="A631" s="1"/>
      <c r="B631" s="36" t="s">
        <v>635</v>
      </c>
      <c r="C631" s="1">
        <v>2</v>
      </c>
      <c r="D631" s="1">
        <v>11</v>
      </c>
      <c r="E631" s="3">
        <v>0.6</v>
      </c>
      <c r="F631" s="3"/>
      <c r="G631" s="16">
        <v>6.3E-2</v>
      </c>
      <c r="H631" s="3">
        <f t="shared" si="40"/>
        <v>0.83160000000000001</v>
      </c>
      <c r="I631" s="1"/>
    </row>
    <row r="632" spans="1:9">
      <c r="A632" s="1"/>
      <c r="B632" s="36" t="s">
        <v>636</v>
      </c>
      <c r="C632" s="1">
        <v>1</v>
      </c>
      <c r="D632" s="1">
        <v>1</v>
      </c>
      <c r="E632" s="3">
        <v>6</v>
      </c>
      <c r="F632" s="3">
        <v>0.23</v>
      </c>
      <c r="G632" s="3"/>
      <c r="H632" s="3">
        <f t="shared" si="40"/>
        <v>1.3800000000000001</v>
      </c>
      <c r="I632" s="1"/>
    </row>
    <row r="633" spans="1:9">
      <c r="A633" s="1"/>
      <c r="B633" s="36" t="s">
        <v>744</v>
      </c>
      <c r="C633" s="1">
        <v>1</v>
      </c>
      <c r="D633" s="1">
        <v>1</v>
      </c>
      <c r="E633" s="1">
        <v>6.46</v>
      </c>
      <c r="F633" s="1">
        <v>2.23</v>
      </c>
      <c r="G633" s="3"/>
      <c r="H633" s="3">
        <f t="shared" si="40"/>
        <v>14.405799999999999</v>
      </c>
      <c r="I633" s="1"/>
    </row>
    <row r="634" spans="1:9">
      <c r="A634" s="1"/>
      <c r="B634" s="36" t="s">
        <v>810</v>
      </c>
      <c r="C634" s="1">
        <v>1</v>
      </c>
      <c r="D634" s="1">
        <v>1</v>
      </c>
      <c r="E634" s="1">
        <v>10.92</v>
      </c>
      <c r="F634" s="1"/>
      <c r="G634" s="3">
        <v>0.12</v>
      </c>
      <c r="H634" s="3">
        <f t="shared" si="40"/>
        <v>1.3104</v>
      </c>
      <c r="I634" s="1"/>
    </row>
    <row r="635" spans="1:9">
      <c r="A635" s="1"/>
      <c r="B635" s="36" t="s">
        <v>745</v>
      </c>
      <c r="C635" s="1">
        <v>1</v>
      </c>
      <c r="D635" s="1">
        <v>1</v>
      </c>
      <c r="E635" s="1">
        <v>40.24</v>
      </c>
      <c r="F635" s="1">
        <v>0.98</v>
      </c>
      <c r="G635" s="3"/>
      <c r="H635" s="3">
        <f t="shared" si="40"/>
        <v>39.435200000000002</v>
      </c>
      <c r="I635" s="1"/>
    </row>
    <row r="636" spans="1:9">
      <c r="A636" s="1"/>
      <c r="B636" s="36" t="s">
        <v>607</v>
      </c>
      <c r="C636" s="1">
        <v>1</v>
      </c>
      <c r="D636" s="1">
        <v>1</v>
      </c>
      <c r="E636" s="1">
        <v>43.24</v>
      </c>
      <c r="F636" s="1"/>
      <c r="G636" s="3">
        <v>0.12</v>
      </c>
      <c r="H636" s="3">
        <f t="shared" si="40"/>
        <v>5.1887999999999996</v>
      </c>
      <c r="I636" s="1"/>
    </row>
    <row r="637" spans="1:9">
      <c r="A637" s="1"/>
      <c r="B637" s="36"/>
      <c r="C637" s="1"/>
      <c r="D637" s="1"/>
      <c r="E637" s="3"/>
      <c r="F637" s="3"/>
      <c r="G637" s="3"/>
      <c r="H637" s="3">
        <f>SUM(H607:H636)</f>
        <v>433.56980000000004</v>
      </c>
      <c r="I637" s="1"/>
    </row>
    <row r="638" spans="1:9">
      <c r="A638" s="1"/>
      <c r="B638" s="36"/>
      <c r="C638" s="1"/>
      <c r="D638" s="1"/>
      <c r="E638" s="3"/>
      <c r="F638" s="3"/>
      <c r="G638" s="3" t="s">
        <v>9</v>
      </c>
      <c r="H638" s="3">
        <f>CEILING(H637,0.1)</f>
        <v>433.6</v>
      </c>
      <c r="I638" s="1" t="s">
        <v>10</v>
      </c>
    </row>
    <row r="639" spans="1:9" ht="30">
      <c r="A639" s="1">
        <v>41</v>
      </c>
      <c r="B639" s="2" t="s">
        <v>1202</v>
      </c>
      <c r="C639" s="1"/>
      <c r="D639" s="1"/>
      <c r="E639" s="3"/>
      <c r="F639" s="3"/>
      <c r="G639" s="3"/>
      <c r="H639" s="3"/>
      <c r="I639" s="1"/>
    </row>
    <row r="640" spans="1:9">
      <c r="A640" s="1"/>
      <c r="B640" s="2" t="s">
        <v>1032</v>
      </c>
      <c r="C640" s="1">
        <v>1</v>
      </c>
      <c r="D640" s="1">
        <v>4</v>
      </c>
      <c r="E640" s="3">
        <v>1.06</v>
      </c>
      <c r="F640" s="1"/>
      <c r="G640" s="3">
        <v>0.8</v>
      </c>
      <c r="H640" s="3">
        <f t="shared" ref="H640:H642" si="41">PRODUCT(C640:G640)</f>
        <v>3.3920000000000003</v>
      </c>
      <c r="I640" s="1"/>
    </row>
    <row r="641" spans="1:9">
      <c r="A641" s="1"/>
      <c r="B641" s="2" t="s">
        <v>1033</v>
      </c>
      <c r="C641" s="1">
        <v>1</v>
      </c>
      <c r="D641" s="1">
        <v>1</v>
      </c>
      <c r="E641" s="3">
        <v>11.02</v>
      </c>
      <c r="F641" s="1"/>
      <c r="G641" s="3">
        <v>1.58</v>
      </c>
      <c r="H641" s="3">
        <f t="shared" si="41"/>
        <v>17.4116</v>
      </c>
      <c r="I641" s="1"/>
    </row>
    <row r="642" spans="1:9">
      <c r="A642" s="1"/>
      <c r="B642" s="2" t="s">
        <v>1034</v>
      </c>
      <c r="C642" s="1">
        <v>1</v>
      </c>
      <c r="D642" s="1">
        <v>1</v>
      </c>
      <c r="E642" s="3">
        <v>9.18</v>
      </c>
      <c r="F642" s="1"/>
      <c r="G642" s="3">
        <v>0.26</v>
      </c>
      <c r="H642" s="3">
        <f t="shared" si="41"/>
        <v>2.3868</v>
      </c>
      <c r="I642" s="1"/>
    </row>
    <row r="643" spans="1:9">
      <c r="A643" s="1"/>
      <c r="B643" s="19"/>
      <c r="C643" s="1"/>
      <c r="D643" s="1"/>
      <c r="E643" s="3"/>
      <c r="F643" s="1"/>
      <c r="G643" s="3"/>
      <c r="H643" s="3">
        <f>SUM(H640:H642)</f>
        <v>23.1904</v>
      </c>
      <c r="I643" s="1"/>
    </row>
    <row r="644" spans="1:9">
      <c r="A644" s="1"/>
      <c r="B644" s="19"/>
      <c r="C644" s="1"/>
      <c r="D644" s="1"/>
      <c r="E644" s="3"/>
      <c r="F644" s="3"/>
      <c r="G644" s="3" t="s">
        <v>9</v>
      </c>
      <c r="H644" s="3">
        <f>CEILING(H643,0.1)</f>
        <v>23.200000000000003</v>
      </c>
      <c r="I644" s="1" t="s">
        <v>10</v>
      </c>
    </row>
    <row r="645" spans="1:9">
      <c r="A645" s="1"/>
      <c r="B645" s="36"/>
      <c r="C645" s="1"/>
      <c r="D645" s="1"/>
      <c r="E645" s="3"/>
      <c r="F645" s="3"/>
      <c r="G645" s="3"/>
      <c r="H645" s="3"/>
      <c r="I645" s="1"/>
    </row>
    <row r="646" spans="1:9">
      <c r="A646" s="1"/>
      <c r="B646" s="2"/>
      <c r="C646" s="1"/>
      <c r="D646" s="1"/>
      <c r="E646" s="3"/>
      <c r="F646" s="3"/>
      <c r="G646" s="3"/>
      <c r="H646" s="3"/>
      <c r="I646" s="1"/>
    </row>
    <row r="647" spans="1:9">
      <c r="A647" s="1">
        <v>42</v>
      </c>
      <c r="B647" s="2" t="s">
        <v>815</v>
      </c>
      <c r="C647" s="1"/>
      <c r="D647" s="1"/>
      <c r="E647" s="3"/>
      <c r="F647" s="3"/>
      <c r="G647" s="3"/>
      <c r="H647" s="3"/>
      <c r="I647" s="1"/>
    </row>
    <row r="648" spans="1:9">
      <c r="A648" s="1"/>
      <c r="B648" s="2" t="s">
        <v>774</v>
      </c>
      <c r="C648" s="1">
        <v>1</v>
      </c>
      <c r="D648" s="1">
        <v>7</v>
      </c>
      <c r="E648" s="3">
        <v>1.5</v>
      </c>
      <c r="F648" s="3">
        <v>1</v>
      </c>
      <c r="G648" s="3">
        <v>1.3</v>
      </c>
      <c r="H648" s="3">
        <f t="shared" ref="H648:H655" si="42">PRODUCT(C648:G648)</f>
        <v>13.65</v>
      </c>
      <c r="I648" s="1"/>
    </row>
    <row r="649" spans="1:9">
      <c r="A649" s="1"/>
      <c r="B649" s="2" t="s">
        <v>773</v>
      </c>
      <c r="C649" s="1">
        <v>1</v>
      </c>
      <c r="D649" s="1">
        <v>4</v>
      </c>
      <c r="E649" s="3">
        <v>1.2</v>
      </c>
      <c r="F649" s="3">
        <v>1</v>
      </c>
      <c r="G649" s="3">
        <v>1.3</v>
      </c>
      <c r="H649" s="3">
        <f t="shared" si="42"/>
        <v>6.24</v>
      </c>
      <c r="I649" s="1"/>
    </row>
    <row r="650" spans="1:9">
      <c r="A650" s="1"/>
      <c r="B650" s="2" t="s">
        <v>775</v>
      </c>
      <c r="C650" s="1">
        <v>1</v>
      </c>
      <c r="D650" s="1">
        <v>3</v>
      </c>
      <c r="E650" s="3">
        <v>1.5</v>
      </c>
      <c r="F650" s="3">
        <v>1</v>
      </c>
      <c r="G650" s="3">
        <v>0.6</v>
      </c>
      <c r="H650" s="3">
        <f t="shared" si="42"/>
        <v>2.6999999999999997</v>
      </c>
      <c r="I650" s="1"/>
    </row>
    <row r="651" spans="1:9">
      <c r="A651" s="1"/>
      <c r="B651" s="2" t="s">
        <v>776</v>
      </c>
      <c r="C651" s="1">
        <v>1</v>
      </c>
      <c r="D651" s="1">
        <v>1</v>
      </c>
      <c r="E651" s="3">
        <v>1</v>
      </c>
      <c r="F651" s="3">
        <v>1</v>
      </c>
      <c r="G651" s="3">
        <v>0.6</v>
      </c>
      <c r="H651" s="3">
        <f t="shared" si="42"/>
        <v>0.6</v>
      </c>
      <c r="I651" s="1"/>
    </row>
    <row r="652" spans="1:9">
      <c r="A652" s="1"/>
      <c r="B652" s="2" t="s">
        <v>777</v>
      </c>
      <c r="C652" s="1">
        <v>1</v>
      </c>
      <c r="D652" s="1">
        <v>19</v>
      </c>
      <c r="E652" s="3">
        <v>0.6</v>
      </c>
      <c r="F652" s="3">
        <v>1</v>
      </c>
      <c r="G652" s="3">
        <v>0.6</v>
      </c>
      <c r="H652" s="3">
        <f t="shared" si="42"/>
        <v>6.84</v>
      </c>
      <c r="I652" s="1"/>
    </row>
    <row r="653" spans="1:9">
      <c r="A653" s="1"/>
      <c r="B653" s="2" t="s">
        <v>778</v>
      </c>
      <c r="C653" s="1">
        <v>1</v>
      </c>
      <c r="D653" s="1">
        <v>2</v>
      </c>
      <c r="E653" s="3">
        <v>1</v>
      </c>
      <c r="F653" s="3">
        <v>1</v>
      </c>
      <c r="G653" s="3">
        <v>0.6</v>
      </c>
      <c r="H653" s="3">
        <f t="shared" si="42"/>
        <v>1.2</v>
      </c>
      <c r="I653" s="1"/>
    </row>
    <row r="654" spans="1:9">
      <c r="A654" s="1"/>
      <c r="B654" s="2" t="s">
        <v>779</v>
      </c>
      <c r="C654" s="1">
        <v>1</v>
      </c>
      <c r="D654" s="1">
        <v>4</v>
      </c>
      <c r="E654" s="3">
        <v>0.6</v>
      </c>
      <c r="F654" s="3">
        <v>1</v>
      </c>
      <c r="G654" s="3">
        <v>0.6</v>
      </c>
      <c r="H654" s="3">
        <f t="shared" si="42"/>
        <v>1.44</v>
      </c>
      <c r="I654" s="1"/>
    </row>
    <row r="655" spans="1:9">
      <c r="A655" s="1"/>
      <c r="B655" s="2" t="s">
        <v>780</v>
      </c>
      <c r="C655" s="1">
        <v>1</v>
      </c>
      <c r="D655" s="1">
        <v>1</v>
      </c>
      <c r="E655" s="3">
        <v>1.8</v>
      </c>
      <c r="F655" s="3">
        <v>1</v>
      </c>
      <c r="G655" s="3">
        <v>2.4</v>
      </c>
      <c r="H655" s="3">
        <f t="shared" si="42"/>
        <v>4.32</v>
      </c>
      <c r="I655" s="1"/>
    </row>
    <row r="656" spans="1:9">
      <c r="A656" s="1"/>
      <c r="B656" s="2"/>
      <c r="C656" s="1"/>
      <c r="D656" s="1"/>
      <c r="E656" s="3"/>
      <c r="F656" s="3"/>
      <c r="G656" s="3"/>
      <c r="H656" s="3">
        <f>SUM(H648:H655)</f>
        <v>36.99</v>
      </c>
      <c r="I656" s="1"/>
    </row>
    <row r="657" spans="1:9">
      <c r="A657" s="1"/>
      <c r="B657" s="2"/>
      <c r="C657" s="1"/>
      <c r="D657" s="1"/>
      <c r="E657" s="3"/>
      <c r="F657" s="3"/>
      <c r="G657" s="3" t="s">
        <v>9</v>
      </c>
      <c r="H657" s="3">
        <v>37</v>
      </c>
      <c r="I657" s="1" t="s">
        <v>10</v>
      </c>
    </row>
    <row r="658" spans="1:9">
      <c r="A658" s="1"/>
      <c r="B658" s="2"/>
      <c r="C658" s="1"/>
      <c r="D658" s="1"/>
      <c r="E658" s="3"/>
      <c r="F658" s="3"/>
      <c r="G658" s="3"/>
      <c r="H658" s="3"/>
      <c r="I658" s="1"/>
    </row>
    <row r="659" spans="1:9">
      <c r="A659" s="1">
        <v>43</v>
      </c>
      <c r="B659" s="2" t="s">
        <v>782</v>
      </c>
      <c r="C659" s="1"/>
      <c r="D659" s="1"/>
      <c r="E659" s="3"/>
      <c r="F659" s="3"/>
      <c r="G659" s="3"/>
      <c r="H659" s="3"/>
      <c r="I659" s="1"/>
    </row>
    <row r="660" spans="1:9">
      <c r="A660" s="1"/>
      <c r="B660" s="19" t="s">
        <v>781</v>
      </c>
      <c r="C660" s="1"/>
      <c r="D660" s="1"/>
      <c r="E660" s="3"/>
      <c r="F660" s="3"/>
      <c r="G660" s="3"/>
      <c r="H660" s="3"/>
      <c r="I660" s="1"/>
    </row>
    <row r="661" spans="1:9">
      <c r="A661" s="1"/>
      <c r="B661" s="2" t="s">
        <v>703</v>
      </c>
      <c r="C661" s="1">
        <v>1</v>
      </c>
      <c r="D661" s="1">
        <v>4</v>
      </c>
      <c r="E661" s="3">
        <v>4.43</v>
      </c>
      <c r="F661" s="3">
        <v>3.14</v>
      </c>
      <c r="G661" s="3">
        <v>0.11</v>
      </c>
      <c r="H661" s="3">
        <f t="shared" ref="H661:H671" si="43">PRODUCT(C661:G661)</f>
        <v>6.1204879999999999</v>
      </c>
      <c r="I661" s="1"/>
    </row>
    <row r="662" spans="1:9">
      <c r="A662" s="1"/>
      <c r="B662" s="2" t="s">
        <v>712</v>
      </c>
      <c r="C662" s="1">
        <v>1</v>
      </c>
      <c r="D662" s="1">
        <v>4</v>
      </c>
      <c r="E662" s="3">
        <v>1.8</v>
      </c>
      <c r="F662" s="3">
        <v>3.14</v>
      </c>
      <c r="G662" s="3">
        <v>0.11</v>
      </c>
      <c r="H662" s="3">
        <f t="shared" si="43"/>
        <v>2.4868800000000002</v>
      </c>
      <c r="I662" s="1"/>
    </row>
    <row r="663" spans="1:9">
      <c r="A663" s="1"/>
      <c r="B663" s="2" t="s">
        <v>816</v>
      </c>
      <c r="C663" s="1"/>
      <c r="D663" s="1"/>
      <c r="E663" s="3"/>
      <c r="F663" s="3"/>
      <c r="G663" s="3"/>
      <c r="H663" s="3"/>
      <c r="I663" s="1"/>
    </row>
    <row r="664" spans="1:9">
      <c r="A664" s="1"/>
      <c r="B664" s="2" t="s">
        <v>706</v>
      </c>
      <c r="C664" s="1">
        <v>1</v>
      </c>
      <c r="D664" s="1">
        <v>1</v>
      </c>
      <c r="E664" s="3">
        <v>1.6</v>
      </c>
      <c r="F664" s="3">
        <v>3.14</v>
      </c>
      <c r="G664" s="3">
        <v>0.11</v>
      </c>
      <c r="H664" s="3">
        <f t="shared" si="43"/>
        <v>0.55264000000000013</v>
      </c>
      <c r="I664" s="1"/>
    </row>
    <row r="665" spans="1:9">
      <c r="A665" s="1"/>
      <c r="B665" s="2" t="s">
        <v>697</v>
      </c>
      <c r="C665" s="1">
        <v>1</v>
      </c>
      <c r="D665" s="1">
        <v>1</v>
      </c>
      <c r="E665" s="3">
        <v>1.2</v>
      </c>
      <c r="F665" s="3">
        <v>3.14</v>
      </c>
      <c r="G665" s="3">
        <v>0.11</v>
      </c>
      <c r="H665" s="3">
        <f t="shared" si="43"/>
        <v>0.41447999999999996</v>
      </c>
      <c r="I665" s="1"/>
    </row>
    <row r="666" spans="1:9">
      <c r="A666" s="1"/>
      <c r="B666" s="2" t="s">
        <v>817</v>
      </c>
      <c r="C666" s="1">
        <v>1</v>
      </c>
      <c r="D666" s="1">
        <v>1</v>
      </c>
      <c r="E666" s="3">
        <v>1.6</v>
      </c>
      <c r="F666" s="3">
        <v>3.14</v>
      </c>
      <c r="G666" s="3">
        <v>0.11</v>
      </c>
      <c r="H666" s="3">
        <f t="shared" si="43"/>
        <v>0.55264000000000013</v>
      </c>
      <c r="I666" s="1"/>
    </row>
    <row r="667" spans="1:9">
      <c r="A667" s="1"/>
      <c r="B667" s="2" t="s">
        <v>699</v>
      </c>
      <c r="C667" s="1">
        <v>1</v>
      </c>
      <c r="D667" s="1">
        <v>1</v>
      </c>
      <c r="E667" s="3">
        <v>0.9</v>
      </c>
      <c r="F667" s="3">
        <v>3.14</v>
      </c>
      <c r="G667" s="3">
        <v>0.11</v>
      </c>
      <c r="H667" s="3">
        <f t="shared" si="43"/>
        <v>0.31086000000000003</v>
      </c>
      <c r="I667" s="1"/>
    </row>
    <row r="668" spans="1:9">
      <c r="A668" s="1"/>
      <c r="B668" s="2" t="s">
        <v>706</v>
      </c>
      <c r="C668" s="1">
        <v>1</v>
      </c>
      <c r="D668" s="1">
        <v>1</v>
      </c>
      <c r="E668" s="3">
        <v>1.9</v>
      </c>
      <c r="F668" s="3">
        <v>3.14</v>
      </c>
      <c r="G668" s="3">
        <v>7.4999999999999997E-2</v>
      </c>
      <c r="H668" s="3">
        <f t="shared" si="43"/>
        <v>0.44745000000000001</v>
      </c>
      <c r="I668" s="1"/>
    </row>
    <row r="669" spans="1:9">
      <c r="A669" s="1"/>
      <c r="B669" s="2" t="s">
        <v>697</v>
      </c>
      <c r="C669" s="1">
        <v>1</v>
      </c>
      <c r="D669" s="1">
        <v>1</v>
      </c>
      <c r="E669" s="3">
        <v>1.2</v>
      </c>
      <c r="F669" s="3">
        <v>3.14</v>
      </c>
      <c r="G669" s="3">
        <v>7.4999999999999997E-2</v>
      </c>
      <c r="H669" s="3">
        <f t="shared" si="43"/>
        <v>0.28259999999999996</v>
      </c>
      <c r="I669" s="1"/>
    </row>
    <row r="670" spans="1:9">
      <c r="A670" s="1"/>
      <c r="B670" s="2" t="s">
        <v>817</v>
      </c>
      <c r="C670" s="1">
        <v>1</v>
      </c>
      <c r="D670" s="1">
        <v>1</v>
      </c>
      <c r="E670" s="3">
        <v>1.7</v>
      </c>
      <c r="F670" s="3">
        <v>3.14</v>
      </c>
      <c r="G670" s="3">
        <v>7.4999999999999997E-2</v>
      </c>
      <c r="H670" s="3">
        <f t="shared" si="43"/>
        <v>0.40034999999999998</v>
      </c>
      <c r="I670" s="1"/>
    </row>
    <row r="671" spans="1:9">
      <c r="A671" s="1"/>
      <c r="B671" s="2" t="s">
        <v>701</v>
      </c>
      <c r="C671" s="1">
        <v>1</v>
      </c>
      <c r="D671" s="1">
        <v>1</v>
      </c>
      <c r="E671" s="3">
        <v>1.1000000000000001</v>
      </c>
      <c r="F671" s="3">
        <v>3.14</v>
      </c>
      <c r="G671" s="3">
        <v>7.4999999999999997E-2</v>
      </c>
      <c r="H671" s="3">
        <f t="shared" si="43"/>
        <v>0.25905000000000006</v>
      </c>
      <c r="I671" s="1"/>
    </row>
    <row r="672" spans="1:9">
      <c r="A672" s="1"/>
      <c r="B672" s="2"/>
      <c r="C672" s="1"/>
      <c r="D672" s="1"/>
      <c r="E672" s="3"/>
      <c r="F672" s="3"/>
      <c r="G672" s="3"/>
      <c r="H672" s="3">
        <f>SUM(H661:H671)</f>
        <v>11.827438000000001</v>
      </c>
      <c r="I672" s="1"/>
    </row>
    <row r="673" spans="1:9">
      <c r="A673" s="1"/>
      <c r="B673" s="2"/>
      <c r="C673" s="1"/>
      <c r="D673" s="1"/>
      <c r="E673" s="3"/>
      <c r="F673" s="3"/>
      <c r="G673" s="3" t="s">
        <v>9</v>
      </c>
      <c r="H673" s="3">
        <f>CEILING(H672,1)</f>
        <v>12</v>
      </c>
      <c r="I673" s="1" t="s">
        <v>10</v>
      </c>
    </row>
    <row r="674" spans="1:9">
      <c r="A674" s="1"/>
      <c r="B674" s="2"/>
      <c r="C674" s="1"/>
      <c r="D674" s="1"/>
      <c r="E674" s="3"/>
      <c r="F674" s="3"/>
      <c r="G674" s="3"/>
      <c r="H674" s="3"/>
      <c r="I674" s="1"/>
    </row>
    <row r="675" spans="1:9">
      <c r="A675" s="1">
        <v>44</v>
      </c>
      <c r="B675" s="2" t="s">
        <v>783</v>
      </c>
      <c r="C675" s="1"/>
      <c r="D675" s="1"/>
      <c r="E675" s="3"/>
      <c r="F675" s="3"/>
      <c r="G675" s="3"/>
      <c r="H675" s="3"/>
      <c r="I675" s="1"/>
    </row>
    <row r="676" spans="1:9">
      <c r="A676" s="1"/>
      <c r="B676" s="2" t="s">
        <v>784</v>
      </c>
      <c r="C676" s="1">
        <v>1</v>
      </c>
      <c r="D676" s="1">
        <v>12</v>
      </c>
      <c r="E676" s="3">
        <v>1</v>
      </c>
      <c r="F676" s="3">
        <v>2.6</v>
      </c>
      <c r="G676" s="3">
        <v>2.1</v>
      </c>
      <c r="H676" s="3">
        <f t="shared" ref="H676:H679" si="44">PRODUCT(C676:G676)</f>
        <v>65.52000000000001</v>
      </c>
      <c r="I676" s="1"/>
    </row>
    <row r="677" spans="1:9">
      <c r="A677" s="1"/>
      <c r="B677" s="2" t="s">
        <v>785</v>
      </c>
      <c r="C677" s="1">
        <v>1</v>
      </c>
      <c r="D677" s="1">
        <v>2</v>
      </c>
      <c r="E677" s="3">
        <v>0.9</v>
      </c>
      <c r="F677" s="3">
        <v>2.6</v>
      </c>
      <c r="G677" s="3">
        <v>2.1</v>
      </c>
      <c r="H677" s="3">
        <f t="shared" si="44"/>
        <v>9.8280000000000012</v>
      </c>
      <c r="I677" s="1"/>
    </row>
    <row r="678" spans="1:9">
      <c r="A678" s="1"/>
      <c r="B678" s="2" t="s">
        <v>786</v>
      </c>
      <c r="C678" s="1">
        <v>1</v>
      </c>
      <c r="D678" s="1">
        <v>6</v>
      </c>
      <c r="E678" s="3">
        <v>0.75</v>
      </c>
      <c r="F678" s="3">
        <v>2.6</v>
      </c>
      <c r="G678" s="3">
        <v>2.1</v>
      </c>
      <c r="H678" s="3">
        <f t="shared" si="44"/>
        <v>24.570000000000004</v>
      </c>
      <c r="I678" s="1"/>
    </row>
    <row r="679" spans="1:9">
      <c r="A679" s="1"/>
      <c r="B679" s="2" t="s">
        <v>787</v>
      </c>
      <c r="C679" s="1">
        <v>1</v>
      </c>
      <c r="D679" s="1">
        <v>4</v>
      </c>
      <c r="E679" s="3">
        <v>0.75</v>
      </c>
      <c r="F679" s="3">
        <v>2.6</v>
      </c>
      <c r="G679" s="3">
        <v>2.1</v>
      </c>
      <c r="H679" s="3">
        <f t="shared" si="44"/>
        <v>16.380000000000003</v>
      </c>
      <c r="I679" s="1"/>
    </row>
    <row r="680" spans="1:9">
      <c r="A680" s="1"/>
      <c r="B680" s="2"/>
      <c r="C680" s="1"/>
      <c r="D680" s="1"/>
      <c r="E680" s="3"/>
      <c r="F680" s="3"/>
      <c r="G680" s="3"/>
      <c r="H680" s="3">
        <f>SUM(H676:H679)</f>
        <v>116.29800000000003</v>
      </c>
      <c r="I680" s="1" t="s">
        <v>10</v>
      </c>
    </row>
    <row r="681" spans="1:9">
      <c r="A681" s="1"/>
      <c r="B681" s="2"/>
      <c r="C681" s="1"/>
      <c r="D681" s="1"/>
      <c r="E681" s="3"/>
      <c r="F681" s="3"/>
      <c r="G681" s="3"/>
      <c r="H681" s="3"/>
      <c r="I681" s="1"/>
    </row>
    <row r="682" spans="1:9">
      <c r="A682" s="1"/>
      <c r="B682" s="2"/>
      <c r="C682" s="1"/>
      <c r="D682" s="1"/>
      <c r="E682" s="3"/>
      <c r="F682" s="3"/>
      <c r="G682" s="3"/>
      <c r="H682" s="3"/>
      <c r="I682" s="1"/>
    </row>
    <row r="683" spans="1:9" ht="30">
      <c r="A683" s="1">
        <v>45</v>
      </c>
      <c r="B683" s="2" t="s">
        <v>788</v>
      </c>
      <c r="C683" s="1"/>
      <c r="D683" s="1"/>
      <c r="E683" s="3"/>
      <c r="F683" s="3"/>
      <c r="G683" s="3"/>
      <c r="H683" s="3"/>
      <c r="I683" s="1"/>
    </row>
    <row r="684" spans="1:9">
      <c r="A684" s="1"/>
      <c r="B684" s="2" t="s">
        <v>792</v>
      </c>
      <c r="C684" s="1"/>
      <c r="D684" s="57"/>
      <c r="E684" s="3"/>
      <c r="F684" s="3"/>
      <c r="G684" s="1"/>
      <c r="H684" s="3">
        <f t="shared" ref="H684:H688" si="45">PRODUCT(C684:G684)</f>
        <v>0</v>
      </c>
      <c r="I684" s="1"/>
    </row>
    <row r="685" spans="1:9">
      <c r="A685" s="1"/>
      <c r="B685" s="2" t="s">
        <v>791</v>
      </c>
      <c r="C685" s="1">
        <v>1</v>
      </c>
      <c r="D685" s="57">
        <v>1</v>
      </c>
      <c r="E685" s="3">
        <v>1.75</v>
      </c>
      <c r="F685" s="3">
        <v>1.5</v>
      </c>
      <c r="G685" s="1"/>
      <c r="H685" s="3">
        <f t="shared" si="45"/>
        <v>2.625</v>
      </c>
      <c r="I685" s="1"/>
    </row>
    <row r="686" spans="1:9">
      <c r="A686" s="1"/>
      <c r="B686" s="2" t="s">
        <v>790</v>
      </c>
      <c r="C686" s="1">
        <v>-1</v>
      </c>
      <c r="D686" s="57">
        <v>1</v>
      </c>
      <c r="E686" s="3">
        <v>0.55000000000000004</v>
      </c>
      <c r="F686" s="3">
        <v>0.45</v>
      </c>
      <c r="G686" s="1"/>
      <c r="H686" s="3">
        <f t="shared" si="45"/>
        <v>-0.24750000000000003</v>
      </c>
      <c r="I686" s="1"/>
    </row>
    <row r="687" spans="1:9">
      <c r="A687" s="1"/>
      <c r="B687" s="2" t="s">
        <v>793</v>
      </c>
      <c r="C687" s="1"/>
      <c r="D687" s="57"/>
      <c r="E687" s="3"/>
      <c r="F687" s="3"/>
      <c r="G687" s="1"/>
      <c r="H687" s="3">
        <f t="shared" si="45"/>
        <v>0</v>
      </c>
      <c r="I687" s="1"/>
    </row>
    <row r="688" spans="1:9">
      <c r="A688" s="1"/>
      <c r="B688" s="2" t="s">
        <v>794</v>
      </c>
      <c r="C688" s="1">
        <v>1</v>
      </c>
      <c r="D688" s="57">
        <v>1</v>
      </c>
      <c r="E688" s="3">
        <v>2.4300000000000002</v>
      </c>
      <c r="F688" s="3">
        <v>1</v>
      </c>
      <c r="G688" s="1"/>
      <c r="H688" s="3">
        <f t="shared" si="45"/>
        <v>2.4300000000000002</v>
      </c>
      <c r="I688" s="1"/>
    </row>
    <row r="689" spans="1:9">
      <c r="A689" s="1"/>
      <c r="B689" s="2"/>
      <c r="C689" s="1"/>
      <c r="D689" s="1"/>
      <c r="E689" s="3"/>
      <c r="F689" s="3"/>
      <c r="G689" s="3"/>
      <c r="H689" s="3">
        <f>SUM(H684:H688)</f>
        <v>4.8075000000000001</v>
      </c>
      <c r="I689" s="1"/>
    </row>
    <row r="690" spans="1:9">
      <c r="A690" s="1"/>
      <c r="B690" s="2"/>
      <c r="C690" s="1"/>
      <c r="D690" s="1"/>
      <c r="E690" s="3"/>
      <c r="F690" s="3"/>
      <c r="G690" s="3" t="s">
        <v>9</v>
      </c>
      <c r="H690" s="3">
        <v>4.8499999999999996</v>
      </c>
      <c r="I690" s="1" t="s">
        <v>10</v>
      </c>
    </row>
    <row r="691" spans="1:9">
      <c r="A691" s="1"/>
      <c r="B691" s="2"/>
      <c r="C691" s="1"/>
      <c r="D691" s="1"/>
      <c r="E691" s="3"/>
      <c r="F691" s="3"/>
      <c r="G691" s="3"/>
      <c r="H691" s="3"/>
      <c r="I691" s="1"/>
    </row>
    <row r="692" spans="1:9">
      <c r="A692" s="1"/>
      <c r="B692" s="2"/>
      <c r="C692" s="1"/>
      <c r="D692" s="1"/>
      <c r="E692" s="3"/>
      <c r="F692" s="3"/>
      <c r="G692" s="3"/>
      <c r="H692" s="3"/>
      <c r="I692" s="1"/>
    </row>
    <row r="693" spans="1:9">
      <c r="A693" s="1">
        <v>46</v>
      </c>
      <c r="B693" s="2" t="s">
        <v>795</v>
      </c>
      <c r="C693" s="1"/>
      <c r="D693" s="1"/>
      <c r="E693" s="3"/>
      <c r="F693" s="3"/>
      <c r="G693" s="3"/>
      <c r="H693" s="3"/>
      <c r="I693" s="1"/>
    </row>
    <row r="694" spans="1:9">
      <c r="A694" s="1"/>
      <c r="B694" s="2" t="s">
        <v>792</v>
      </c>
      <c r="C694" s="1"/>
      <c r="D694" s="57"/>
      <c r="E694" s="3"/>
      <c r="F694" s="3"/>
      <c r="G694" s="3"/>
      <c r="H694" s="3">
        <f t="shared" ref="H694:H700" si="46">PRODUCT(C694:G694)</f>
        <v>0</v>
      </c>
      <c r="I694" s="1"/>
    </row>
    <row r="695" spans="1:9">
      <c r="A695" s="1"/>
      <c r="B695" s="2" t="s">
        <v>789</v>
      </c>
      <c r="C695" s="1">
        <v>1</v>
      </c>
      <c r="D695" s="57">
        <v>1</v>
      </c>
      <c r="E695" s="3">
        <v>6.5</v>
      </c>
      <c r="F695" s="3"/>
      <c r="G695" s="3">
        <v>1.5</v>
      </c>
      <c r="H695" s="3">
        <f t="shared" si="46"/>
        <v>9.75</v>
      </c>
      <c r="I695" s="1"/>
    </row>
    <row r="696" spans="1:9">
      <c r="A696" s="1"/>
      <c r="B696" s="2" t="s">
        <v>796</v>
      </c>
      <c r="C696" s="1">
        <v>-1</v>
      </c>
      <c r="D696" s="57">
        <v>1</v>
      </c>
      <c r="E696" s="3">
        <v>0.75</v>
      </c>
      <c r="F696" s="3"/>
      <c r="G696" s="3">
        <v>1.5</v>
      </c>
      <c r="H696" s="3">
        <f t="shared" si="46"/>
        <v>-1.125</v>
      </c>
      <c r="I696" s="1"/>
    </row>
    <row r="697" spans="1:9">
      <c r="A697" s="1"/>
      <c r="B697" s="2" t="s">
        <v>793</v>
      </c>
      <c r="C697" s="1"/>
      <c r="D697" s="57"/>
      <c r="E697" s="3"/>
      <c r="F697" s="3"/>
      <c r="G697" s="3"/>
      <c r="H697" s="3">
        <f t="shared" si="46"/>
        <v>0</v>
      </c>
      <c r="I697" s="1"/>
    </row>
    <row r="698" spans="1:9">
      <c r="A698" s="1"/>
      <c r="B698" s="2" t="s">
        <v>794</v>
      </c>
      <c r="C698" s="1">
        <v>1</v>
      </c>
      <c r="D698" s="57">
        <v>1</v>
      </c>
      <c r="E698" s="3">
        <v>6.4</v>
      </c>
      <c r="F698" s="3"/>
      <c r="G698" s="3">
        <v>1.5</v>
      </c>
      <c r="H698" s="3">
        <f t="shared" si="46"/>
        <v>9.6000000000000014</v>
      </c>
      <c r="I698" s="1"/>
    </row>
    <row r="699" spans="1:9">
      <c r="A699" s="1"/>
      <c r="B699" s="2" t="s">
        <v>678</v>
      </c>
      <c r="C699" s="1">
        <v>-1</v>
      </c>
      <c r="D699" s="57">
        <v>2</v>
      </c>
      <c r="E699" s="3">
        <v>0.75</v>
      </c>
      <c r="F699" s="3"/>
      <c r="G699" s="3">
        <v>1.5</v>
      </c>
      <c r="H699" s="3">
        <f t="shared" si="46"/>
        <v>-2.25</v>
      </c>
      <c r="I699" s="1"/>
    </row>
    <row r="700" spans="1:9">
      <c r="A700" s="1"/>
      <c r="B700" s="2" t="s">
        <v>797</v>
      </c>
      <c r="C700" s="1">
        <v>-1</v>
      </c>
      <c r="D700" s="57">
        <v>1</v>
      </c>
      <c r="E700" s="3">
        <v>0.75</v>
      </c>
      <c r="F700" s="3"/>
      <c r="G700" s="3">
        <v>1.5</v>
      </c>
      <c r="H700" s="3">
        <f t="shared" si="46"/>
        <v>-1.125</v>
      </c>
      <c r="I700" s="1"/>
    </row>
    <row r="701" spans="1:9">
      <c r="A701" s="1"/>
      <c r="B701" s="2"/>
      <c r="C701" s="1"/>
      <c r="D701" s="1"/>
      <c r="E701" s="3"/>
      <c r="F701" s="3"/>
      <c r="G701" s="3"/>
      <c r="H701" s="3">
        <f>SUM(H694:H700)</f>
        <v>14.850000000000001</v>
      </c>
      <c r="I701" s="1"/>
    </row>
    <row r="702" spans="1:9">
      <c r="A702" s="1"/>
      <c r="B702" s="2"/>
      <c r="C702" s="1"/>
      <c r="D702" s="1"/>
      <c r="E702" s="3"/>
      <c r="F702" s="3"/>
      <c r="G702" s="3" t="s">
        <v>9</v>
      </c>
      <c r="H702" s="3">
        <v>14.85</v>
      </c>
      <c r="I702" s="1" t="s">
        <v>10</v>
      </c>
    </row>
    <row r="703" spans="1:9">
      <c r="A703" s="1"/>
      <c r="B703" s="1"/>
      <c r="C703" s="1"/>
      <c r="D703" s="1"/>
      <c r="E703" s="1"/>
      <c r="F703" s="1"/>
      <c r="G703" s="1"/>
      <c r="H703" s="1"/>
      <c r="I703" s="1"/>
    </row>
    <row r="704" spans="1:9" ht="30">
      <c r="A704" s="1">
        <v>47</v>
      </c>
      <c r="B704" s="2" t="s">
        <v>951</v>
      </c>
      <c r="C704" s="1"/>
      <c r="D704" s="1"/>
      <c r="E704" s="1"/>
      <c r="F704" s="1"/>
      <c r="G704" s="1"/>
      <c r="H704" s="1"/>
      <c r="I704" s="1"/>
    </row>
    <row r="705" spans="1:9">
      <c r="A705" s="1"/>
      <c r="B705" s="1" t="s">
        <v>774</v>
      </c>
      <c r="C705" s="1">
        <v>1</v>
      </c>
      <c r="D705" s="1">
        <v>5</v>
      </c>
      <c r="E705" s="1">
        <v>0.38</v>
      </c>
      <c r="F705" s="1"/>
      <c r="G705" s="1">
        <v>0.45</v>
      </c>
      <c r="H705" s="3">
        <f t="shared" ref="H705:H706" si="47">PRODUCT(C705:G705)</f>
        <v>0.85499999999999998</v>
      </c>
      <c r="I705" s="1"/>
    </row>
    <row r="706" spans="1:9">
      <c r="A706" s="1"/>
      <c r="B706" s="1" t="s">
        <v>773</v>
      </c>
      <c r="C706" s="1">
        <v>1</v>
      </c>
      <c r="D706" s="1">
        <v>4</v>
      </c>
      <c r="E706" s="1">
        <v>0.3</v>
      </c>
      <c r="F706" s="1"/>
      <c r="G706" s="1">
        <v>0.45</v>
      </c>
      <c r="H706" s="3">
        <f t="shared" si="47"/>
        <v>0.54</v>
      </c>
      <c r="I706" s="1"/>
    </row>
    <row r="707" spans="1:9">
      <c r="A707" s="1"/>
      <c r="B707" s="1"/>
      <c r="C707" s="1"/>
      <c r="D707" s="1"/>
      <c r="E707" s="1"/>
      <c r="F707" s="1"/>
      <c r="G707" s="1" t="s">
        <v>9</v>
      </c>
      <c r="H707" s="3">
        <f>SUM(H705:H706)</f>
        <v>1.395</v>
      </c>
      <c r="I707" s="1" t="s">
        <v>10</v>
      </c>
    </row>
    <row r="708" spans="1:9">
      <c r="A708" s="1"/>
      <c r="B708" s="1"/>
      <c r="C708" s="1"/>
      <c r="D708" s="1"/>
      <c r="E708" s="1"/>
      <c r="F708" s="1"/>
      <c r="G708" s="1"/>
      <c r="H708" s="1"/>
      <c r="I708" s="1"/>
    </row>
    <row r="709" spans="1:9" ht="30">
      <c r="A709" s="1">
        <v>48</v>
      </c>
      <c r="B709" s="2" t="s">
        <v>952</v>
      </c>
      <c r="C709" s="1"/>
      <c r="D709" s="1"/>
      <c r="E709" s="1"/>
      <c r="F709" s="1"/>
      <c r="G709" s="1"/>
      <c r="H709" s="1"/>
      <c r="I709" s="1"/>
    </row>
    <row r="710" spans="1:9">
      <c r="A710" s="1"/>
      <c r="B710" s="1" t="s">
        <v>953</v>
      </c>
      <c r="C710" s="1">
        <v>1</v>
      </c>
      <c r="D710" s="1">
        <v>1</v>
      </c>
      <c r="E710" s="3">
        <v>1</v>
      </c>
      <c r="F710" s="3"/>
      <c r="G710" s="3">
        <v>2.1</v>
      </c>
      <c r="H710" s="3">
        <f t="shared" ref="H710:H711" si="48">PRODUCT(C710:G710)</f>
        <v>2.1</v>
      </c>
      <c r="I710" s="1"/>
    </row>
    <row r="711" spans="1:9">
      <c r="A711" s="1"/>
      <c r="B711" s="1" t="s">
        <v>954</v>
      </c>
      <c r="C711" s="1">
        <v>1</v>
      </c>
      <c r="D711" s="1">
        <v>1</v>
      </c>
      <c r="E711" s="3">
        <v>1</v>
      </c>
      <c r="F711" s="3"/>
      <c r="G711" s="3">
        <v>2.1</v>
      </c>
      <c r="H711" s="3">
        <f t="shared" si="48"/>
        <v>2.1</v>
      </c>
      <c r="I711" s="1"/>
    </row>
    <row r="712" spans="1:9">
      <c r="A712" s="1"/>
      <c r="B712" s="1"/>
      <c r="C712" s="1"/>
      <c r="D712" s="1"/>
      <c r="E712" s="1"/>
      <c r="F712" s="1"/>
      <c r="G712" s="1" t="s">
        <v>9</v>
      </c>
      <c r="H712" s="3">
        <f>SUM(H710:H711)</f>
        <v>4.2</v>
      </c>
      <c r="I712" s="1" t="s">
        <v>955</v>
      </c>
    </row>
    <row r="713" spans="1:9">
      <c r="A713" s="1"/>
      <c r="B713" s="1"/>
      <c r="C713" s="1"/>
      <c r="D713" s="1"/>
      <c r="E713" s="1"/>
      <c r="F713" s="1"/>
      <c r="G713" s="1"/>
      <c r="H713" s="1"/>
      <c r="I713" s="1"/>
    </row>
    <row r="714" spans="1:9" ht="30">
      <c r="A714" s="1">
        <v>49</v>
      </c>
      <c r="B714" s="2" t="s">
        <v>956</v>
      </c>
      <c r="C714" s="1"/>
      <c r="D714" s="1"/>
      <c r="E714" s="1"/>
      <c r="F714" s="1"/>
      <c r="G714" s="1"/>
      <c r="H714" s="1"/>
      <c r="I714" s="1"/>
    </row>
    <row r="715" spans="1:9">
      <c r="A715" s="1"/>
      <c r="B715" s="1" t="s">
        <v>957</v>
      </c>
      <c r="C715" s="1">
        <v>1</v>
      </c>
      <c r="D715" s="1">
        <v>1</v>
      </c>
      <c r="E715" s="1"/>
      <c r="F715" s="1"/>
      <c r="G715" s="1"/>
      <c r="H715" s="3">
        <f t="shared" ref="H715:H716" si="49">PRODUCT(C715:G715)</f>
        <v>1</v>
      </c>
      <c r="I715" s="1"/>
    </row>
    <row r="716" spans="1:9">
      <c r="A716" s="1"/>
      <c r="B716" s="1" t="s">
        <v>748</v>
      </c>
      <c r="C716" s="1">
        <v>1</v>
      </c>
      <c r="D716" s="1">
        <v>1</v>
      </c>
      <c r="E716" s="1"/>
      <c r="F716" s="1"/>
      <c r="G716" s="1"/>
      <c r="H716" s="3">
        <f t="shared" si="49"/>
        <v>1</v>
      </c>
      <c r="I716" s="1"/>
    </row>
    <row r="717" spans="1:9">
      <c r="A717" s="1"/>
      <c r="B717" s="1"/>
      <c r="C717" s="1"/>
      <c r="D717" s="1"/>
      <c r="E717" s="1"/>
      <c r="F717" s="1"/>
      <c r="G717" s="1" t="s">
        <v>958</v>
      </c>
      <c r="H717" s="3">
        <v>2</v>
      </c>
      <c r="I717" s="1" t="s">
        <v>2</v>
      </c>
    </row>
    <row r="718" spans="1:9">
      <c r="A718" s="1"/>
      <c r="B718" s="1"/>
      <c r="C718" s="1"/>
      <c r="D718" s="1"/>
      <c r="E718" s="1"/>
      <c r="F718" s="1"/>
      <c r="G718" s="1"/>
      <c r="H718" s="1"/>
      <c r="I718" s="1"/>
    </row>
    <row r="719" spans="1:9">
      <c r="A719" s="1">
        <v>50</v>
      </c>
      <c r="B719" s="1" t="s">
        <v>995</v>
      </c>
      <c r="C719" s="1"/>
      <c r="D719" s="1"/>
      <c r="E719" s="1"/>
      <c r="F719" s="1"/>
      <c r="G719" s="1"/>
      <c r="H719" s="1"/>
      <c r="I719" s="1"/>
    </row>
    <row r="720" spans="1:9" ht="30">
      <c r="A720" s="1"/>
      <c r="B720" s="2" t="s">
        <v>1145</v>
      </c>
      <c r="C720" s="1">
        <v>1</v>
      </c>
      <c r="D720" s="1">
        <v>1</v>
      </c>
      <c r="E720" s="3">
        <v>13.66</v>
      </c>
      <c r="F720" s="3">
        <v>4.7300000000000004</v>
      </c>
      <c r="G720" s="3"/>
      <c r="H720" s="3">
        <f t="shared" ref="H720:H722" si="50">PRODUCT(C720:G720)</f>
        <v>64.611800000000002</v>
      </c>
      <c r="I720" s="1"/>
    </row>
    <row r="721" spans="1:9">
      <c r="A721" s="1"/>
      <c r="B721" s="2" t="s">
        <v>1146</v>
      </c>
      <c r="C721" s="1">
        <v>1</v>
      </c>
      <c r="D721" s="1">
        <v>1</v>
      </c>
      <c r="E721" s="3">
        <v>3.6</v>
      </c>
      <c r="F721" s="3">
        <v>12.17</v>
      </c>
      <c r="G721" s="3"/>
      <c r="H721" s="3">
        <f t="shared" si="50"/>
        <v>43.811999999999998</v>
      </c>
      <c r="I721" s="1"/>
    </row>
    <row r="722" spans="1:9">
      <c r="A722" s="1"/>
      <c r="B722" s="2" t="s">
        <v>1147</v>
      </c>
      <c r="C722" s="1">
        <v>1</v>
      </c>
      <c r="D722" s="1">
        <v>1</v>
      </c>
      <c r="E722" s="3">
        <v>3.6</v>
      </c>
      <c r="F722" s="3">
        <v>12.17</v>
      </c>
      <c r="G722" s="3"/>
      <c r="H722" s="3">
        <f t="shared" si="50"/>
        <v>43.811999999999998</v>
      </c>
      <c r="I722" s="1"/>
    </row>
    <row r="723" spans="1:9">
      <c r="A723" s="1"/>
      <c r="B723" s="36" t="s">
        <v>605</v>
      </c>
      <c r="C723" s="1">
        <v>1</v>
      </c>
      <c r="D723" s="1">
        <v>1</v>
      </c>
      <c r="E723" s="3">
        <v>67.599999999999994</v>
      </c>
      <c r="F723" s="3"/>
      <c r="G723" s="3">
        <v>0.23</v>
      </c>
      <c r="H723" s="3">
        <f>G723*E723*D723*C723</f>
        <v>15.548</v>
      </c>
      <c r="I723" s="1"/>
    </row>
    <row r="724" spans="1:9">
      <c r="A724" s="1"/>
      <c r="B724" s="36" t="s">
        <v>605</v>
      </c>
      <c r="C724" s="1">
        <v>1</v>
      </c>
      <c r="D724" s="1">
        <v>1</v>
      </c>
      <c r="E724" s="3">
        <v>35.42</v>
      </c>
      <c r="F724" s="3"/>
      <c r="G724" s="3">
        <v>0.23</v>
      </c>
      <c r="H724" s="3">
        <f>G724*E724*D724*C724</f>
        <v>8.1466000000000012</v>
      </c>
      <c r="I724" s="1"/>
    </row>
    <row r="725" spans="1:9">
      <c r="A725" s="1"/>
      <c r="B725" s="36"/>
      <c r="C725" s="1"/>
      <c r="D725" s="1"/>
      <c r="E725" s="3"/>
      <c r="F725" s="3"/>
      <c r="G725" s="3"/>
      <c r="H725" s="3">
        <f>SUM(H720:H724)</f>
        <v>175.93039999999999</v>
      </c>
      <c r="I725" s="1"/>
    </row>
    <row r="726" spans="1:9">
      <c r="A726" s="1"/>
      <c r="B726" s="1"/>
      <c r="C726" s="1"/>
      <c r="D726" s="1"/>
      <c r="E726" s="1"/>
      <c r="F726" s="1"/>
      <c r="G726" s="1" t="s">
        <v>9</v>
      </c>
      <c r="H726" s="3">
        <v>176</v>
      </c>
      <c r="I726" s="1" t="s">
        <v>10</v>
      </c>
    </row>
    <row r="727" spans="1:9">
      <c r="A727" s="1"/>
      <c r="B727" s="1"/>
      <c r="C727" s="1"/>
      <c r="D727" s="1"/>
      <c r="E727" s="1"/>
      <c r="F727" s="1"/>
      <c r="G727" s="1"/>
      <c r="H727" s="1"/>
      <c r="I727" s="1"/>
    </row>
    <row r="728" spans="1:9" ht="30">
      <c r="A728" s="1">
        <v>51</v>
      </c>
      <c r="B728" s="2" t="s">
        <v>1038</v>
      </c>
      <c r="C728" s="1"/>
      <c r="D728" s="1"/>
      <c r="E728" s="1"/>
      <c r="F728" s="1"/>
      <c r="G728" s="1"/>
      <c r="H728" s="1"/>
      <c r="I728" s="1"/>
    </row>
    <row r="729" spans="1:9">
      <c r="A729" s="1"/>
      <c r="B729" s="1" t="s">
        <v>768</v>
      </c>
      <c r="C729" s="1">
        <v>1</v>
      </c>
      <c r="D729" s="1">
        <v>1</v>
      </c>
      <c r="E729" s="1"/>
      <c r="F729" s="1"/>
      <c r="G729" s="1"/>
      <c r="H729" s="3">
        <f t="shared" ref="H729:H730" si="51">PRODUCT(C729:G729)</f>
        <v>1</v>
      </c>
      <c r="I729" s="1"/>
    </row>
    <row r="730" spans="1:9">
      <c r="A730" s="1"/>
      <c r="B730" s="1" t="s">
        <v>1039</v>
      </c>
      <c r="C730" s="1">
        <v>1</v>
      </c>
      <c r="D730" s="1">
        <v>1</v>
      </c>
      <c r="E730" s="1"/>
      <c r="F730" s="1"/>
      <c r="G730" s="1"/>
      <c r="H730" s="3">
        <f t="shared" si="51"/>
        <v>1</v>
      </c>
      <c r="I730" s="1"/>
    </row>
    <row r="731" spans="1:9">
      <c r="A731" s="1"/>
      <c r="B731" s="1"/>
      <c r="C731" s="1"/>
      <c r="D731" s="1"/>
      <c r="E731" s="1"/>
      <c r="F731" s="1"/>
      <c r="G731" s="1"/>
      <c r="H731" s="3">
        <f>SUM(H729:H730)</f>
        <v>2</v>
      </c>
      <c r="I731" s="1"/>
    </row>
    <row r="732" spans="1:9">
      <c r="A732" s="1"/>
      <c r="B732" s="1"/>
      <c r="C732" s="1"/>
      <c r="D732" s="1"/>
      <c r="E732" s="1"/>
      <c r="F732" s="1"/>
      <c r="G732" s="1" t="s">
        <v>9</v>
      </c>
      <c r="H732" s="3">
        <f>CEILING(H731,0.1)</f>
        <v>2</v>
      </c>
      <c r="I732" s="1" t="s">
        <v>409</v>
      </c>
    </row>
  </sheetData>
  <mergeCells count="3">
    <mergeCell ref="C4:D4"/>
    <mergeCell ref="A3:H3"/>
    <mergeCell ref="A2:H2"/>
  </mergeCells>
  <pageMargins left="0.7" right="0.7" top="0.75" bottom="0.75" header="0.3" footer="0.3"/>
  <pageSetup scale="89" orientation="portrait" horizontalDpi="300" verticalDpi="300" r:id="rId1"/>
</worksheet>
</file>

<file path=xl/worksheets/sheet10.xml><?xml version="1.0" encoding="utf-8"?>
<worksheet xmlns="http://schemas.openxmlformats.org/spreadsheetml/2006/main" xmlns:r="http://schemas.openxmlformats.org/officeDocument/2006/relationships">
  <dimension ref="A1:F213"/>
  <sheetViews>
    <sheetView tabSelected="1" topLeftCell="A179" workbookViewId="0">
      <selection activeCell="L197" sqref="L197"/>
    </sheetView>
  </sheetViews>
  <sheetFormatPr defaultRowHeight="15"/>
  <cols>
    <col min="1" max="1" width="5.140625" customWidth="1"/>
    <col min="3" max="3" width="40" customWidth="1"/>
    <col min="6" max="6" width="13" customWidth="1"/>
  </cols>
  <sheetData>
    <row r="1" spans="1:6" ht="45" customHeight="1">
      <c r="A1" s="78" t="str">
        <f>Detailed!A2</f>
        <v>Name of Work : Special Repair Repair Works to Police Station Building at Moolakaraipatti in Tirunelveli District.</v>
      </c>
      <c r="B1" s="78"/>
      <c r="C1" s="78"/>
      <c r="D1" s="78"/>
      <c r="E1" s="78"/>
      <c r="F1" s="78"/>
    </row>
    <row r="2" spans="1:6" ht="21" customHeight="1">
      <c r="A2" s="78" t="s">
        <v>1095</v>
      </c>
      <c r="B2" s="78"/>
      <c r="C2" s="78"/>
      <c r="D2" s="78"/>
      <c r="E2" s="78"/>
      <c r="F2" s="78"/>
    </row>
    <row r="3" spans="1:6">
      <c r="A3" s="1" t="s">
        <v>1096</v>
      </c>
      <c r="B3" s="1" t="s">
        <v>1097</v>
      </c>
      <c r="C3" s="62" t="s">
        <v>1098</v>
      </c>
      <c r="D3" s="1" t="s">
        <v>15</v>
      </c>
      <c r="E3" s="1" t="s">
        <v>1099</v>
      </c>
      <c r="F3" s="1" t="s">
        <v>1100</v>
      </c>
    </row>
    <row r="4" spans="1:6" ht="45">
      <c r="A4" s="1">
        <v>1</v>
      </c>
      <c r="B4" s="1"/>
      <c r="C4" s="2" t="str">
        <f>Detailed!B6</f>
        <v>Dismantling, Clearing away and carefully stacking the materials for re use for any thickness of walls.</v>
      </c>
      <c r="D4" s="1"/>
      <c r="E4" s="1"/>
      <c r="F4" s="1"/>
    </row>
    <row r="5" spans="1:6" ht="30">
      <c r="A5" s="1"/>
      <c r="B5" s="3">
        <f>Detailed!H139</f>
        <v>904.7</v>
      </c>
      <c r="C5" s="2" t="str">
        <f>Detailed!B7</f>
        <v>a)Thorough Scrapping the old plastered surface walls.</v>
      </c>
      <c r="D5" s="3">
        <v>4</v>
      </c>
      <c r="E5" s="1"/>
      <c r="F5" s="3">
        <f>D5*B5</f>
        <v>3618.8</v>
      </c>
    </row>
    <row r="6" spans="1:6">
      <c r="A6" s="1"/>
      <c r="B6" s="1"/>
      <c r="C6" s="1"/>
      <c r="D6" s="1" t="s">
        <v>1138</v>
      </c>
      <c r="E6" s="1"/>
      <c r="F6" s="1"/>
    </row>
    <row r="7" spans="1:6">
      <c r="A7" s="1"/>
      <c r="B7" s="3">
        <f>Detailed!H149</f>
        <v>191</v>
      </c>
      <c r="C7" s="1" t="str">
        <f>Detailed!B140</f>
        <v xml:space="preserve"> b). Dismantling Pressed Tiles</v>
      </c>
      <c r="D7" s="3">
        <v>22</v>
      </c>
      <c r="E7" s="1"/>
      <c r="F7" s="3">
        <f>D7*B7</f>
        <v>4202</v>
      </c>
    </row>
    <row r="8" spans="1:6">
      <c r="A8" s="1"/>
      <c r="B8" s="1"/>
      <c r="C8" s="1"/>
      <c r="D8" s="1" t="s">
        <v>1139</v>
      </c>
      <c r="E8" s="1"/>
      <c r="F8" s="1"/>
    </row>
    <row r="9" spans="1:6">
      <c r="A9" s="1"/>
      <c r="B9" s="1"/>
      <c r="C9" s="1"/>
      <c r="D9" s="1"/>
      <c r="E9" s="1"/>
      <c r="F9" s="1"/>
    </row>
    <row r="10" spans="1:6" ht="45">
      <c r="A10" s="1">
        <v>2</v>
      </c>
      <c r="B10" s="3">
        <f>Detailed!H153</f>
        <v>5.8000000000000007</v>
      </c>
      <c r="C10" s="2" t="str">
        <f>Detailed!B151</f>
        <v>Earth work Excavation for foundation in all soils and sub soils for open Foundation (excluding refilling)</v>
      </c>
      <c r="D10" s="1">
        <f>'data 22-23'!F88</f>
        <v>224.82</v>
      </c>
      <c r="E10" s="1" t="s">
        <v>479</v>
      </c>
      <c r="F10" s="3">
        <f>D10*B10</f>
        <v>1303.9560000000001</v>
      </c>
    </row>
    <row r="11" spans="1:6">
      <c r="A11" s="1"/>
      <c r="B11" s="1"/>
      <c r="C11" s="1"/>
      <c r="D11" s="1"/>
      <c r="E11" s="1"/>
      <c r="F11" s="1"/>
    </row>
    <row r="12" spans="1:6">
      <c r="A12" s="1"/>
      <c r="B12" s="1"/>
      <c r="C12" s="1"/>
      <c r="D12" s="1"/>
      <c r="E12" s="1"/>
      <c r="F12" s="1"/>
    </row>
    <row r="13" spans="1:6" ht="30">
      <c r="A13" s="1">
        <v>3</v>
      </c>
      <c r="B13" s="3">
        <f>Detailed!H157</f>
        <v>0.70000000000000007</v>
      </c>
      <c r="C13" s="2" t="str">
        <f>Detailed!B155</f>
        <v xml:space="preserve">P.C.C 1:5:10, using 40 mm HBS jally for foundation and basement </v>
      </c>
      <c r="D13" s="1">
        <f>'data 22-23'!F105</f>
        <v>4732.09</v>
      </c>
      <c r="E13" s="1" t="s">
        <v>479</v>
      </c>
      <c r="F13" s="3">
        <f>D13*B13</f>
        <v>3312.4630000000002</v>
      </c>
    </row>
    <row r="14" spans="1:6">
      <c r="A14" s="1"/>
      <c r="B14" s="1"/>
      <c r="C14" s="1"/>
      <c r="D14" s="1"/>
      <c r="E14" s="1"/>
      <c r="F14" s="1"/>
    </row>
    <row r="15" spans="1:6">
      <c r="A15" s="1"/>
      <c r="B15" s="1"/>
      <c r="C15" s="1"/>
      <c r="D15" s="1"/>
      <c r="E15" s="1"/>
      <c r="F15" s="1"/>
    </row>
    <row r="16" spans="1:6" ht="30">
      <c r="A16" s="1">
        <v>4</v>
      </c>
      <c r="B16" s="3">
        <f>Detailed!H162</f>
        <v>1.9000000000000001</v>
      </c>
      <c r="C16" s="2" t="str">
        <f>Detailed!B159</f>
        <v xml:space="preserve">Brick work In Cm 1:5, Using kiln Burnt country bricks </v>
      </c>
      <c r="D16" s="1">
        <f>'data 22-23'!F120</f>
        <v>6478.25</v>
      </c>
      <c r="E16" s="1" t="s">
        <v>479</v>
      </c>
      <c r="F16" s="3">
        <f>D16*B16</f>
        <v>12308.675000000001</v>
      </c>
    </row>
    <row r="17" spans="1:6">
      <c r="A17" s="1"/>
      <c r="B17" s="1"/>
      <c r="C17" s="1"/>
      <c r="D17" s="1"/>
      <c r="E17" s="1"/>
      <c r="F17" s="1"/>
    </row>
    <row r="18" spans="1:6">
      <c r="A18" s="1"/>
      <c r="B18" s="1"/>
      <c r="C18" s="1"/>
      <c r="D18" s="1"/>
      <c r="E18" s="1"/>
      <c r="F18" s="1"/>
    </row>
    <row r="19" spans="1:6" ht="30">
      <c r="A19" s="1">
        <v>5</v>
      </c>
      <c r="B19" s="1"/>
      <c r="C19" s="2" t="str">
        <f>Detailed!B164</f>
        <v xml:space="preserve">Brick parttion walls in cm 1:4, 110 mm Tk Using kiln Burnt country Bricks </v>
      </c>
      <c r="D19" s="1"/>
      <c r="E19" s="1"/>
      <c r="F19" s="1"/>
    </row>
    <row r="20" spans="1:6">
      <c r="A20" s="1"/>
      <c r="B20" s="3">
        <f>Detailed!H169</f>
        <v>8.9</v>
      </c>
      <c r="C20" s="1" t="str">
        <f>Detailed!B165</f>
        <v xml:space="preserve">a) In  Foundation and basement </v>
      </c>
      <c r="D20" s="1">
        <f>'data 22-23'!F190</f>
        <v>783.06</v>
      </c>
      <c r="E20" s="1" t="s">
        <v>474</v>
      </c>
      <c r="F20" s="3">
        <f>D20*B20</f>
        <v>6969.2339999999995</v>
      </c>
    </row>
    <row r="21" spans="1:6">
      <c r="A21" s="1"/>
      <c r="B21" s="1"/>
      <c r="C21" s="1"/>
      <c r="D21" s="1"/>
      <c r="E21" s="1"/>
      <c r="F21" s="1"/>
    </row>
    <row r="22" spans="1:6">
      <c r="A22" s="1"/>
      <c r="B22" s="1"/>
      <c r="C22" s="1"/>
      <c r="D22" s="1"/>
      <c r="E22" s="1"/>
      <c r="F22" s="1"/>
    </row>
    <row r="23" spans="1:6">
      <c r="A23" s="1"/>
      <c r="B23" s="3">
        <f>Detailed!H173</f>
        <v>7.2</v>
      </c>
      <c r="C23" s="1" t="str">
        <f>Detailed!B171</f>
        <v xml:space="preserve">c) In First  Floor </v>
      </c>
      <c r="D23" s="1">
        <f>'data 22-23'!F192</f>
        <v>791.29</v>
      </c>
      <c r="E23" s="1" t="s">
        <v>474</v>
      </c>
      <c r="F23" s="3">
        <f>D23*B23</f>
        <v>5697.2879999999996</v>
      </c>
    </row>
    <row r="24" spans="1:6">
      <c r="A24" s="1"/>
      <c r="B24" s="1"/>
      <c r="C24" s="1"/>
      <c r="D24" s="1"/>
      <c r="E24" s="1"/>
      <c r="F24" s="1"/>
    </row>
    <row r="25" spans="1:6">
      <c r="A25" s="1"/>
      <c r="B25" s="1"/>
      <c r="C25" s="1"/>
      <c r="D25" s="1"/>
      <c r="E25" s="1"/>
      <c r="F25" s="1"/>
    </row>
    <row r="26" spans="1:6" ht="45">
      <c r="A26" s="1">
        <v>6</v>
      </c>
      <c r="B26" s="3">
        <f>Detailed!H177</f>
        <v>0.30000000000000004</v>
      </c>
      <c r="C26" s="2" t="str">
        <f>Detailed!B175</f>
        <v xml:space="preserve">Providing statndardised concrete mix M 20 grade 
a) In ground floor </v>
      </c>
      <c r="D26" s="1">
        <f>'data 22-23'!F923</f>
        <v>7828.96</v>
      </c>
      <c r="E26" s="1" t="s">
        <v>479</v>
      </c>
      <c r="F26" s="3">
        <f>D26*B26</f>
        <v>2348.6880000000006</v>
      </c>
    </row>
    <row r="27" spans="1:6">
      <c r="A27" s="1"/>
      <c r="B27" s="1"/>
      <c r="C27" s="1"/>
      <c r="D27" s="1"/>
      <c r="E27" s="1"/>
      <c r="F27" s="1"/>
    </row>
    <row r="28" spans="1:6">
      <c r="A28" s="1"/>
      <c r="B28" s="1"/>
      <c r="C28" s="1"/>
      <c r="D28" s="1"/>
      <c r="E28" s="1"/>
      <c r="F28" s="1"/>
    </row>
    <row r="29" spans="1:6">
      <c r="A29" s="1"/>
      <c r="B29" s="3">
        <f>Detailed!H187</f>
        <v>2.8000000000000003</v>
      </c>
      <c r="C29" s="1" t="str">
        <f>Detailed!B179</f>
        <v xml:space="preserve">b) In First Floor </v>
      </c>
      <c r="D29" s="1">
        <f>'data 22-23'!F924</f>
        <v>8052.76</v>
      </c>
      <c r="E29" s="1" t="s">
        <v>479</v>
      </c>
      <c r="F29" s="3">
        <f>D29*B29</f>
        <v>22547.728000000003</v>
      </c>
    </row>
    <row r="30" spans="1:6">
      <c r="A30" s="1"/>
      <c r="B30" s="1"/>
      <c r="C30" s="1"/>
      <c r="D30" s="1"/>
      <c r="E30" s="1"/>
      <c r="F30" s="1"/>
    </row>
    <row r="31" spans="1:6">
      <c r="A31" s="1"/>
      <c r="B31" s="1"/>
      <c r="C31" s="1"/>
      <c r="D31" s="1"/>
      <c r="E31" s="1"/>
      <c r="F31" s="1"/>
    </row>
    <row r="32" spans="1:6">
      <c r="A32" s="1">
        <v>7</v>
      </c>
      <c r="B32" s="1"/>
      <c r="C32" s="1" t="str">
        <f>Detailed!B189</f>
        <v xml:space="preserve">Providing Form work and Centering </v>
      </c>
      <c r="D32" s="1"/>
      <c r="E32" s="1"/>
      <c r="F32" s="1"/>
    </row>
    <row r="33" spans="1:6">
      <c r="A33" s="1"/>
      <c r="B33" s="3">
        <f>Detailed!H199</f>
        <v>16.2</v>
      </c>
      <c r="C33" s="1" t="str">
        <f>Detailed!B190</f>
        <v xml:space="preserve">b) Plain surface such as roof slab etc </v>
      </c>
      <c r="D33" s="3">
        <f>'data 22-23'!D930</f>
        <v>905.4</v>
      </c>
      <c r="E33" s="1" t="s">
        <v>474</v>
      </c>
      <c r="F33" s="3">
        <f>D33*B33</f>
        <v>14667.48</v>
      </c>
    </row>
    <row r="34" spans="1:6">
      <c r="A34" s="1"/>
      <c r="B34" s="1"/>
      <c r="C34" s="1"/>
      <c r="D34" s="1"/>
      <c r="E34" s="1"/>
      <c r="F34" s="1"/>
    </row>
    <row r="35" spans="1:6">
      <c r="A35" s="1"/>
      <c r="B35" s="1"/>
      <c r="C35" s="1"/>
      <c r="D35" s="1"/>
      <c r="E35" s="1"/>
      <c r="F35" s="1"/>
    </row>
    <row r="36" spans="1:6">
      <c r="A36" s="1"/>
      <c r="B36" s="3">
        <f>Detailed!H199</f>
        <v>16.2</v>
      </c>
      <c r="C36" s="1" t="str">
        <f>Detailed!B201</f>
        <v>c) For square and rectangular Column etc</v>
      </c>
      <c r="D36" s="1">
        <f>'data 22-23'!D932</f>
        <v>1086.48</v>
      </c>
      <c r="E36" s="1" t="s">
        <v>474</v>
      </c>
      <c r="F36" s="3">
        <f>D36*B36</f>
        <v>17600.975999999999</v>
      </c>
    </row>
    <row r="37" spans="1:6">
      <c r="A37" s="1"/>
      <c r="B37" s="1"/>
      <c r="C37" s="1"/>
      <c r="D37" s="1"/>
      <c r="E37" s="1"/>
      <c r="F37" s="1"/>
    </row>
    <row r="38" spans="1:6">
      <c r="A38" s="1"/>
      <c r="B38" s="1"/>
      <c r="C38" s="1"/>
      <c r="D38" s="1"/>
      <c r="E38" s="1"/>
      <c r="F38" s="1"/>
    </row>
    <row r="39" spans="1:6">
      <c r="A39" s="1"/>
      <c r="B39" s="3">
        <f>Detailed!H207</f>
        <v>5.3000000000000007</v>
      </c>
      <c r="C39" s="1" t="str">
        <f>Detailed!B205</f>
        <v xml:space="preserve">E) Vertical wall </v>
      </c>
      <c r="D39" s="1">
        <f>'data 22-23'!D934</f>
        <v>995.94</v>
      </c>
      <c r="E39" s="1" t="s">
        <v>474</v>
      </c>
      <c r="F39" s="3">
        <f>D39*B39</f>
        <v>5278.4820000000009</v>
      </c>
    </row>
    <row r="40" spans="1:6">
      <c r="A40" s="1"/>
      <c r="B40" s="1"/>
      <c r="C40" s="1"/>
      <c r="D40" s="1"/>
      <c r="E40" s="1"/>
      <c r="F40" s="1"/>
    </row>
    <row r="41" spans="1:6">
      <c r="A41" s="1"/>
      <c r="B41" s="1"/>
      <c r="C41" s="1"/>
      <c r="D41" s="1"/>
      <c r="E41" s="1"/>
      <c r="F41" s="1"/>
    </row>
    <row r="42" spans="1:6">
      <c r="A42" s="1">
        <v>8</v>
      </c>
      <c r="B42" s="3">
        <f>Detailed!H211</f>
        <v>1</v>
      </c>
      <c r="C42" s="1" t="str">
        <f>Detailed!B209</f>
        <v xml:space="preserve">Supplying anD fixing Of Ci Mnahole Cover </v>
      </c>
      <c r="D42" s="3">
        <f>'data 22-23'!F935</f>
        <v>1864</v>
      </c>
      <c r="E42" s="1" t="s">
        <v>1158</v>
      </c>
      <c r="F42" s="3">
        <f>D42*B42</f>
        <v>1864</v>
      </c>
    </row>
    <row r="43" spans="1:6">
      <c r="A43" s="1"/>
      <c r="B43" s="1"/>
      <c r="C43" s="1"/>
      <c r="D43" s="1"/>
      <c r="E43" s="1"/>
      <c r="F43" s="1"/>
    </row>
    <row r="44" spans="1:6">
      <c r="A44" s="1"/>
      <c r="B44" s="1"/>
      <c r="C44" s="1"/>
      <c r="D44" s="1"/>
      <c r="E44" s="1"/>
      <c r="F44" s="1"/>
    </row>
    <row r="45" spans="1:6" ht="30">
      <c r="A45" s="1">
        <v>9</v>
      </c>
      <c r="B45" s="16">
        <f>Detailed!H220</f>
        <v>0.30815860000000006</v>
      </c>
      <c r="C45" s="2" t="str">
        <f>Detailed!B214</f>
        <v>Supplying , fabricating and Placing in position of MS / RTS Steels.</v>
      </c>
      <c r="D45" s="3">
        <f>'data 22-23'!F211</f>
        <v>87298.5</v>
      </c>
      <c r="E45" s="1" t="s">
        <v>475</v>
      </c>
      <c r="F45" s="3">
        <f>D45*B45</f>
        <v>26901.783542100005</v>
      </c>
    </row>
    <row r="46" spans="1:6">
      <c r="A46" s="1"/>
      <c r="B46" s="1"/>
      <c r="C46" s="1"/>
      <c r="D46" s="1"/>
      <c r="E46" s="1"/>
      <c r="F46" s="1"/>
    </row>
    <row r="47" spans="1:6">
      <c r="A47" s="1"/>
      <c r="B47" s="1"/>
      <c r="C47" s="1"/>
      <c r="D47" s="1"/>
      <c r="E47" s="1"/>
      <c r="F47" s="1"/>
    </row>
    <row r="48" spans="1:6">
      <c r="A48" s="1"/>
      <c r="B48" s="1"/>
      <c r="C48" s="1"/>
      <c r="D48" s="1"/>
      <c r="E48" s="1"/>
      <c r="F48" s="1"/>
    </row>
    <row r="49" spans="1:6">
      <c r="A49" s="1">
        <v>10</v>
      </c>
      <c r="B49" s="3">
        <f>Detailed!H226</f>
        <v>6.8000000000000007</v>
      </c>
      <c r="C49" s="1" t="str">
        <f>Detailed!B222</f>
        <v xml:space="preserve">Plastering in C.m 1:3 , 12 mm tk Wpc </v>
      </c>
      <c r="D49" s="1">
        <f>'data 22-23'!F949</f>
        <v>264.06</v>
      </c>
      <c r="E49" s="1" t="s">
        <v>474</v>
      </c>
      <c r="F49" s="3">
        <f>D49*B49</f>
        <v>1795.6080000000002</v>
      </c>
    </row>
    <row r="50" spans="1:6">
      <c r="A50" s="1"/>
      <c r="B50" s="1"/>
      <c r="C50" s="1"/>
      <c r="D50" s="1"/>
      <c r="E50" s="1"/>
      <c r="F50" s="1"/>
    </row>
    <row r="51" spans="1:6">
      <c r="A51" s="1"/>
      <c r="B51" s="1"/>
      <c r="C51" s="1"/>
      <c r="D51" s="1"/>
      <c r="E51" s="1"/>
      <c r="F51" s="1"/>
    </row>
    <row r="52" spans="1:6" ht="30">
      <c r="A52" s="1">
        <v>11</v>
      </c>
      <c r="B52" s="3">
        <v>191</v>
      </c>
      <c r="C52" s="2" t="str">
        <f>Detailed!B228</f>
        <v xml:space="preserve">Laying  of  pressed tiles 23x23x2cm with c.m 1:3 </v>
      </c>
      <c r="D52" s="1">
        <f>'data 22-23'!F231</f>
        <v>1148.6300000000001</v>
      </c>
      <c r="E52" s="1" t="s">
        <v>474</v>
      </c>
      <c r="F52" s="3">
        <f>D52*B52</f>
        <v>219388.33000000002</v>
      </c>
    </row>
    <row r="53" spans="1:6">
      <c r="A53" s="1"/>
      <c r="B53" s="1"/>
      <c r="C53" s="1"/>
      <c r="D53" s="1"/>
      <c r="E53" s="1"/>
      <c r="F53" s="1"/>
    </row>
    <row r="54" spans="1:6">
      <c r="A54" s="1"/>
      <c r="B54" s="1"/>
      <c r="C54" s="1"/>
      <c r="D54" s="1"/>
      <c r="E54" s="1"/>
      <c r="F54" s="1"/>
    </row>
    <row r="55" spans="1:6" ht="30">
      <c r="A55" s="1">
        <v>12</v>
      </c>
      <c r="B55" s="3">
        <f>Detailed!H249</f>
        <v>38.300000000000004</v>
      </c>
      <c r="C55" s="2" t="str">
        <f>Detailed!B245</f>
        <v>Supplying and Laying of 50mm thick precast Slab.</v>
      </c>
      <c r="D55" s="1">
        <f>'data 22-23'!F247</f>
        <v>396.26</v>
      </c>
      <c r="E55" s="1" t="s">
        <v>474</v>
      </c>
      <c r="F55" s="3">
        <f>D55*B55</f>
        <v>15176.758000000002</v>
      </c>
    </row>
    <row r="56" spans="1:6">
      <c r="A56" s="1"/>
      <c r="B56" s="1"/>
      <c r="C56" s="1"/>
      <c r="D56" s="1"/>
      <c r="E56" s="1"/>
      <c r="F56" s="1"/>
    </row>
    <row r="57" spans="1:6">
      <c r="A57" s="1"/>
      <c r="B57" s="1"/>
      <c r="C57" s="1"/>
      <c r="D57" s="1"/>
      <c r="E57" s="1"/>
      <c r="F57" s="1"/>
    </row>
    <row r="58" spans="1:6" ht="30">
      <c r="A58" s="1">
        <v>13</v>
      </c>
      <c r="B58" s="1"/>
      <c r="C58" s="2" t="str">
        <f>Detailed!B251</f>
        <v xml:space="preserve">SupplyIng  and laying Precaust Slab 40 mm Thick </v>
      </c>
      <c r="D58" s="1"/>
      <c r="E58" s="1"/>
      <c r="F58" s="1"/>
    </row>
    <row r="59" spans="1:6">
      <c r="A59" s="1"/>
      <c r="B59" s="3">
        <f>Detailed!H254</f>
        <v>2.8000000000000003</v>
      </c>
      <c r="C59" s="1" t="str">
        <f>Detailed!B252</f>
        <v xml:space="preserve">a) In foundation and basement </v>
      </c>
      <c r="D59" s="1">
        <f>'data 22-23'!F258</f>
        <v>1549.08</v>
      </c>
      <c r="E59" s="1" t="s">
        <v>474</v>
      </c>
      <c r="F59" s="3">
        <f>D59*B59</f>
        <v>4337.424</v>
      </c>
    </row>
    <row r="60" spans="1:6">
      <c r="A60" s="1"/>
      <c r="B60" s="1"/>
      <c r="C60" s="1"/>
      <c r="D60" s="1"/>
      <c r="E60" s="1"/>
      <c r="F60" s="1"/>
    </row>
    <row r="61" spans="1:6" ht="30">
      <c r="A61" s="1">
        <v>14</v>
      </c>
      <c r="B61" s="1"/>
      <c r="C61" s="2" t="str">
        <f>Detailed!B256</f>
        <v>Supplying and Fixing  Upvc non Pressure Pipe The following Dia (Sn8)</v>
      </c>
      <c r="D61" s="1"/>
      <c r="E61" s="1"/>
      <c r="F61" s="1"/>
    </row>
    <row r="62" spans="1:6">
      <c r="A62" s="1"/>
      <c r="B62" s="3">
        <f>Detailed!H260</f>
        <v>20</v>
      </c>
      <c r="C62" s="1" t="str">
        <f>Detailed!B257</f>
        <v xml:space="preserve">a) 110 mm dia </v>
      </c>
      <c r="D62" s="1">
        <f>'data 22-23'!F289</f>
        <v>459.01</v>
      </c>
      <c r="E62" s="1" t="s">
        <v>474</v>
      </c>
      <c r="F62" s="3">
        <f>D62*B62</f>
        <v>9180.2000000000007</v>
      </c>
    </row>
    <row r="63" spans="1:6">
      <c r="A63" s="1"/>
      <c r="B63" s="1"/>
      <c r="C63" s="1"/>
      <c r="D63" s="1"/>
      <c r="E63" s="1"/>
      <c r="F63" s="1"/>
    </row>
    <row r="64" spans="1:6">
      <c r="A64" s="1"/>
      <c r="B64" s="1"/>
      <c r="C64" s="1"/>
      <c r="D64" s="1"/>
      <c r="E64" s="1"/>
      <c r="F64" s="1"/>
    </row>
    <row r="65" spans="1:6" ht="30">
      <c r="A65" s="1">
        <v>15</v>
      </c>
      <c r="B65" s="1"/>
      <c r="C65" s="2" t="str">
        <f>Detailed!B262</f>
        <v>Supplying and fixing  the Following SWR Pipe B type.</v>
      </c>
      <c r="D65" s="1"/>
      <c r="E65" s="1"/>
      <c r="F65" s="1"/>
    </row>
    <row r="66" spans="1:6">
      <c r="A66" s="1"/>
      <c r="B66" s="3">
        <f>Detailed!H268</f>
        <v>5.3000000000000007</v>
      </c>
      <c r="C66" s="1" t="str">
        <f>Detailed!B263</f>
        <v xml:space="preserve">a) 110 mm dia Pipe </v>
      </c>
      <c r="D66" s="1">
        <f>'data 22-23'!F354</f>
        <v>696.55</v>
      </c>
      <c r="E66" s="1" t="s">
        <v>12</v>
      </c>
      <c r="F66" s="3">
        <f>D66*B66</f>
        <v>3691.7150000000001</v>
      </c>
    </row>
    <row r="67" spans="1:6">
      <c r="A67" s="1"/>
      <c r="B67" s="1"/>
      <c r="C67" s="1"/>
      <c r="D67" s="1"/>
      <c r="E67" s="1"/>
      <c r="F67" s="1"/>
    </row>
    <row r="68" spans="1:6">
      <c r="A68" s="1"/>
      <c r="B68" s="1"/>
      <c r="C68" s="1"/>
      <c r="D68" s="1"/>
      <c r="E68" s="1"/>
      <c r="F68" s="1"/>
    </row>
    <row r="69" spans="1:6">
      <c r="A69" s="1"/>
      <c r="B69" s="3">
        <f>Detailed!H275</f>
        <v>5.9</v>
      </c>
      <c r="C69" s="1" t="str">
        <f>Detailed!B270</f>
        <v xml:space="preserve">b) 75 mm dia swr pipe </v>
      </c>
      <c r="D69" s="1">
        <f>'data 22-23'!F378</f>
        <v>579.25</v>
      </c>
      <c r="E69" s="1" t="s">
        <v>12</v>
      </c>
      <c r="F69" s="3">
        <f>D69*B69</f>
        <v>3417.5750000000003</v>
      </c>
    </row>
    <row r="70" spans="1:6">
      <c r="A70" s="1"/>
      <c r="B70" s="1"/>
      <c r="C70" s="1"/>
      <c r="D70" s="1"/>
      <c r="E70" s="1"/>
      <c r="F70" s="1"/>
    </row>
    <row r="71" spans="1:6">
      <c r="A71" s="1"/>
      <c r="B71" s="1"/>
      <c r="C71" s="1"/>
      <c r="D71" s="1"/>
      <c r="E71" s="1"/>
      <c r="F71" s="1"/>
    </row>
    <row r="72" spans="1:6" ht="30">
      <c r="A72" s="1">
        <v>16</v>
      </c>
      <c r="B72" s="3">
        <f>Detailed!H282</f>
        <v>25</v>
      </c>
      <c r="C72" s="2" t="str">
        <f>Detailed!B278</f>
        <v>Supplying and fixing the following SWR A type  pipe For Rain water down fall pipe.</v>
      </c>
      <c r="D72" s="1">
        <f>'data 22-23'!F327</f>
        <v>335.61</v>
      </c>
      <c r="E72" s="1" t="s">
        <v>12</v>
      </c>
      <c r="F72" s="3">
        <f>D72*B72</f>
        <v>8390.25</v>
      </c>
    </row>
    <row r="73" spans="1:6">
      <c r="A73" s="1"/>
      <c r="B73" s="1"/>
      <c r="C73" s="1"/>
      <c r="D73" s="1"/>
      <c r="E73" s="1"/>
      <c r="F73" s="1"/>
    </row>
    <row r="74" spans="1:6">
      <c r="A74" s="1"/>
      <c r="B74" s="1"/>
      <c r="C74" s="1"/>
      <c r="D74" s="1"/>
      <c r="E74" s="1"/>
      <c r="F74" s="1"/>
    </row>
    <row r="75" spans="1:6">
      <c r="A75" s="1">
        <v>17</v>
      </c>
      <c r="B75" s="1"/>
      <c r="C75" s="1" t="str">
        <f>Detailed!B283</f>
        <v xml:space="preserve">Supplying and fixing Of CP Tap </v>
      </c>
      <c r="D75" s="1"/>
      <c r="E75" s="1"/>
      <c r="F75" s="1"/>
    </row>
    <row r="76" spans="1:6">
      <c r="A76" s="1"/>
      <c r="B76" s="3">
        <f>Detailed!H288</f>
        <v>4</v>
      </c>
      <c r="C76" s="1" t="str">
        <f>Detailed!B284</f>
        <v xml:space="preserve">a) Long body Tap </v>
      </c>
      <c r="D76" s="3">
        <f>'data 22-23'!D393</f>
        <v>480</v>
      </c>
      <c r="E76" s="1" t="s">
        <v>1158</v>
      </c>
      <c r="F76" s="3">
        <f>D76*B76</f>
        <v>1920</v>
      </c>
    </row>
    <row r="77" spans="1:6">
      <c r="A77" s="1"/>
      <c r="B77" s="1"/>
      <c r="C77" s="1"/>
      <c r="D77" s="3"/>
      <c r="E77" s="1"/>
      <c r="F77" s="1"/>
    </row>
    <row r="78" spans="1:6">
      <c r="A78" s="1"/>
      <c r="B78" s="3">
        <f>Detailed!H293</f>
        <v>2</v>
      </c>
      <c r="C78" s="1" t="str">
        <f>Detailed!B290</f>
        <v xml:space="preserve">b) Short body tap </v>
      </c>
      <c r="D78" s="3">
        <f>'data 22-23'!F393</f>
        <v>432</v>
      </c>
      <c r="E78" s="1" t="s">
        <v>1158</v>
      </c>
      <c r="F78" s="3">
        <f>D78*B78</f>
        <v>864</v>
      </c>
    </row>
    <row r="79" spans="1:6">
      <c r="A79" s="1"/>
      <c r="B79" s="1"/>
      <c r="C79" s="1"/>
      <c r="D79" s="1"/>
      <c r="E79" s="1"/>
      <c r="F79" s="1"/>
    </row>
    <row r="80" spans="1:6">
      <c r="A80" s="1"/>
      <c r="B80" s="1"/>
      <c r="C80" s="1"/>
      <c r="D80" s="1"/>
      <c r="E80" s="1"/>
      <c r="F80" s="1"/>
    </row>
    <row r="81" spans="1:6">
      <c r="A81" s="1">
        <v>18</v>
      </c>
      <c r="B81" s="1"/>
      <c r="C81" s="1" t="str">
        <f>Detailed!B295</f>
        <v xml:space="preserve">Supplying and fixing the follwing Astm pipe </v>
      </c>
      <c r="D81" s="1"/>
      <c r="E81" s="1"/>
      <c r="F81" s="1"/>
    </row>
    <row r="82" spans="1:6">
      <c r="A82" s="1"/>
      <c r="B82" s="3">
        <f>Detailed!H300</f>
        <v>33.9</v>
      </c>
      <c r="C82" s="1" t="str">
        <f>Detailed!B296</f>
        <v xml:space="preserve">a) 32 Mm astm Pipe </v>
      </c>
      <c r="D82" s="1">
        <f>'data 22-23'!F430</f>
        <v>241.74</v>
      </c>
      <c r="E82" s="1" t="s">
        <v>12</v>
      </c>
      <c r="F82" s="3">
        <f>D82*B82</f>
        <v>8194.9860000000008</v>
      </c>
    </row>
    <row r="83" spans="1:6">
      <c r="A83" s="1"/>
      <c r="B83" s="1"/>
      <c r="C83" s="1"/>
      <c r="D83" s="1"/>
      <c r="E83" s="1"/>
      <c r="F83" s="1"/>
    </row>
    <row r="84" spans="1:6">
      <c r="A84" s="1"/>
      <c r="B84" s="1"/>
      <c r="C84" s="1"/>
      <c r="D84" s="1"/>
      <c r="E84" s="1"/>
      <c r="F84" s="1"/>
    </row>
    <row r="85" spans="1:6">
      <c r="A85" s="1"/>
      <c r="B85" s="3">
        <f>Detailed!H304</f>
        <v>37.4</v>
      </c>
      <c r="C85" s="1" t="str">
        <f>Detailed!B301</f>
        <v xml:space="preserve">b) 25 Mm Astm pipe </v>
      </c>
      <c r="D85" s="1">
        <f>'data 22-23'!F422</f>
        <v>228.43</v>
      </c>
      <c r="E85" s="1" t="s">
        <v>12</v>
      </c>
      <c r="F85" s="3">
        <f>D85*B85</f>
        <v>8543.2819999999992</v>
      </c>
    </row>
    <row r="86" spans="1:6">
      <c r="A86" s="1"/>
      <c r="B86" s="1"/>
      <c r="C86" s="1"/>
      <c r="D86" s="1"/>
      <c r="E86" s="1"/>
      <c r="F86" s="1"/>
    </row>
    <row r="87" spans="1:6">
      <c r="A87" s="1"/>
      <c r="B87" s="1"/>
      <c r="C87" s="1"/>
      <c r="D87" s="1"/>
      <c r="E87" s="1"/>
      <c r="F87" s="1"/>
    </row>
    <row r="88" spans="1:6" ht="30">
      <c r="A88" s="1">
        <v>19</v>
      </c>
      <c r="B88" s="3">
        <f>Detailed!H309</f>
        <v>3.1500000000000004</v>
      </c>
      <c r="C88" s="2" t="str">
        <f>Detailed!B306</f>
        <v xml:space="preserve">Supplying and fixing of UPVC Door shutter With frame </v>
      </c>
      <c r="D88" s="3">
        <f>'data 22-23'!D432</f>
        <v>3325</v>
      </c>
      <c r="E88" s="1" t="s">
        <v>474</v>
      </c>
      <c r="F88" s="3">
        <f>D88*B88</f>
        <v>10473.750000000002</v>
      </c>
    </row>
    <row r="89" spans="1:6">
      <c r="A89" s="1"/>
      <c r="B89" s="1"/>
      <c r="C89" s="1"/>
      <c r="D89" s="1"/>
      <c r="E89" s="1"/>
      <c r="F89" s="1"/>
    </row>
    <row r="90" spans="1:6">
      <c r="A90" s="1"/>
      <c r="B90" s="1"/>
      <c r="C90" s="1"/>
      <c r="D90" s="1"/>
      <c r="E90" s="1"/>
      <c r="F90" s="1"/>
    </row>
    <row r="91" spans="1:6" ht="30">
      <c r="A91" s="1">
        <v>20</v>
      </c>
      <c r="B91" s="3">
        <f>Detailed!H315</f>
        <v>26.2</v>
      </c>
      <c r="C91" s="2" t="str">
        <f>Detailed!B311</f>
        <v>Run off Main with 2 wires Of 1.5 sqmm (open wiring)</v>
      </c>
      <c r="D91" s="3">
        <f>'data 22-23'!F639</f>
        <v>128.19999999999999</v>
      </c>
      <c r="E91" s="1" t="s">
        <v>12</v>
      </c>
      <c r="F91" s="3">
        <f>D91*B91</f>
        <v>3358.8399999999997</v>
      </c>
    </row>
    <row r="92" spans="1:6">
      <c r="A92" s="1"/>
      <c r="B92" s="1"/>
      <c r="C92" s="1"/>
      <c r="D92" s="1"/>
      <c r="E92" s="1"/>
      <c r="F92" s="1"/>
    </row>
    <row r="93" spans="1:6">
      <c r="A93" s="1"/>
      <c r="B93" s="1"/>
      <c r="C93" s="1"/>
      <c r="D93" s="1"/>
      <c r="E93" s="1"/>
      <c r="F93" s="1"/>
    </row>
    <row r="94" spans="1:6" ht="30">
      <c r="A94" s="1">
        <v>21</v>
      </c>
      <c r="B94" s="3">
        <f>Detailed!H321</f>
        <v>29.4</v>
      </c>
      <c r="C94" s="2" t="str">
        <f>Detailed!B318</f>
        <v>Run off Main with 2 Wires Of 2.5 sqmm (open wiring )</v>
      </c>
      <c r="D94" s="3">
        <f>'data 22-23'!F650</f>
        <v>146.6</v>
      </c>
      <c r="E94" s="1" t="s">
        <v>12</v>
      </c>
      <c r="F94" s="3">
        <f>D94*B94</f>
        <v>4310.04</v>
      </c>
    </row>
    <row r="95" spans="1:6">
      <c r="A95" s="1"/>
      <c r="B95" s="1"/>
      <c r="C95" s="1"/>
      <c r="D95" s="1"/>
      <c r="E95" s="1"/>
      <c r="F95" s="1"/>
    </row>
    <row r="96" spans="1:6">
      <c r="A96" s="1"/>
      <c r="B96" s="1"/>
      <c r="C96" s="1"/>
      <c r="D96" s="1"/>
      <c r="E96" s="1"/>
      <c r="F96" s="1"/>
    </row>
    <row r="97" spans="1:6" ht="30">
      <c r="A97" s="1">
        <v>22</v>
      </c>
      <c r="B97" s="3">
        <f>Detailed!H324</f>
        <v>10</v>
      </c>
      <c r="C97" s="2" t="str">
        <f>Detailed!B323</f>
        <v>Run off Main with 2 wires of 4 sqmm (open wiring)</v>
      </c>
      <c r="D97" s="3">
        <f>'data 22-23'!F663</f>
        <v>177</v>
      </c>
      <c r="E97" s="1" t="s">
        <v>12</v>
      </c>
      <c r="F97" s="3">
        <f>D97*B97</f>
        <v>1770</v>
      </c>
    </row>
    <row r="98" spans="1:6">
      <c r="A98" s="1"/>
      <c r="B98" s="1"/>
      <c r="C98" s="1"/>
      <c r="D98" s="1"/>
      <c r="E98" s="1"/>
      <c r="F98" s="1"/>
    </row>
    <row r="99" spans="1:6">
      <c r="A99" s="1">
        <v>23</v>
      </c>
      <c r="B99" s="3">
        <f>Detailed!H341</f>
        <v>7</v>
      </c>
      <c r="C99" s="1" t="str">
        <f>Detailed!B327</f>
        <v xml:space="preserve">Supplying and fixing of 15 amps power Plug </v>
      </c>
      <c r="D99" s="3">
        <f>'data 22-23'!F501</f>
        <v>147</v>
      </c>
      <c r="E99" s="1" t="s">
        <v>12</v>
      </c>
      <c r="F99" s="3">
        <f>D99*B99</f>
        <v>1029</v>
      </c>
    </row>
    <row r="100" spans="1:6">
      <c r="A100" s="1"/>
      <c r="B100" s="1"/>
      <c r="C100" s="1"/>
      <c r="D100" s="1"/>
      <c r="E100" s="1"/>
      <c r="F100" s="1"/>
    </row>
    <row r="101" spans="1:6">
      <c r="A101" s="1"/>
      <c r="B101" s="1"/>
      <c r="C101" s="1"/>
      <c r="D101" s="1"/>
      <c r="E101" s="1"/>
      <c r="F101" s="1"/>
    </row>
    <row r="102" spans="1:6" ht="30">
      <c r="A102" s="1">
        <v>24</v>
      </c>
      <c r="B102" s="3"/>
      <c r="C102" s="2" t="str">
        <f>Detailed!B332</f>
        <v xml:space="preserve">Wiring with 1.5 sqmm   Multistrand flexibe Copper cable </v>
      </c>
      <c r="D102" s="1"/>
      <c r="E102" s="1"/>
      <c r="F102" s="1"/>
    </row>
    <row r="103" spans="1:6">
      <c r="A103" s="1"/>
      <c r="B103" s="3">
        <f>Detailed!H341</f>
        <v>7</v>
      </c>
      <c r="C103" s="1" t="str">
        <f>Detailed!B333</f>
        <v xml:space="preserve">a) light point with ceiling rose </v>
      </c>
      <c r="D103" s="1">
        <f>'data 22-23'!F529</f>
        <v>893.08</v>
      </c>
      <c r="E103" s="1" t="s">
        <v>1158</v>
      </c>
      <c r="F103" s="3">
        <f>D103*B103</f>
        <v>6251.56</v>
      </c>
    </row>
    <row r="104" spans="1:6">
      <c r="A104" s="1"/>
      <c r="B104" s="1"/>
      <c r="C104" s="1"/>
      <c r="D104" s="1"/>
      <c r="E104" s="1"/>
      <c r="F104" s="1"/>
    </row>
    <row r="105" spans="1:6">
      <c r="A105" s="1"/>
      <c r="B105" s="3">
        <f>Detailed!H347</f>
        <v>3</v>
      </c>
      <c r="C105" s="1" t="str">
        <f>Detailed!B343</f>
        <v>b) Light point without Ceiling rose</v>
      </c>
      <c r="D105" s="1">
        <f>'data 22-23'!F555</f>
        <v>896.18</v>
      </c>
      <c r="E105" s="1" t="s">
        <v>1158</v>
      </c>
      <c r="F105" s="3">
        <f>D105*B105</f>
        <v>2688.54</v>
      </c>
    </row>
    <row r="106" spans="1:6">
      <c r="A106" s="1"/>
      <c r="B106" s="1"/>
      <c r="C106" s="1"/>
      <c r="D106" s="1"/>
      <c r="E106" s="1"/>
      <c r="F106" s="1"/>
    </row>
    <row r="107" spans="1:6" ht="45">
      <c r="A107" s="1">
        <v>25</v>
      </c>
      <c r="B107" s="3">
        <f>Detailed!H355</f>
        <v>4</v>
      </c>
      <c r="C107" s="2" t="str">
        <f>Detailed!B350</f>
        <v>Wiring with 1.5 Sqmm Multi strand flexible Copper cable (open wiring)
Fan point</v>
      </c>
      <c r="D107" s="1">
        <f>'data 22-23'!F593</f>
        <v>981.98</v>
      </c>
      <c r="E107" s="1" t="s">
        <v>12</v>
      </c>
      <c r="F107" s="3">
        <f>D107*B107</f>
        <v>3927.92</v>
      </c>
    </row>
    <row r="108" spans="1:6">
      <c r="A108" s="1"/>
      <c r="B108" s="1"/>
      <c r="C108" s="1"/>
      <c r="D108" s="1"/>
      <c r="E108" s="1"/>
      <c r="F108" s="1"/>
    </row>
    <row r="109" spans="1:6">
      <c r="A109" s="1"/>
      <c r="B109" s="1"/>
      <c r="C109" s="1"/>
      <c r="D109" s="1"/>
      <c r="E109" s="1"/>
      <c r="F109" s="1"/>
    </row>
    <row r="110" spans="1:6" ht="30">
      <c r="A110" s="1">
        <v>26</v>
      </c>
      <c r="B110" s="3">
        <f>Detailed!H362</f>
        <v>4</v>
      </c>
      <c r="C110" s="2" t="str">
        <f>Detailed!B357</f>
        <v xml:space="preserve">Supply and delivery of 1200 mm sweep ceiling fan </v>
      </c>
      <c r="D110" s="3">
        <f>'data 22-23'!F665</f>
        <v>1552.1</v>
      </c>
      <c r="E110" s="1" t="s">
        <v>12</v>
      </c>
      <c r="F110" s="3">
        <f>D110*B110</f>
        <v>6208.4</v>
      </c>
    </row>
    <row r="111" spans="1:6">
      <c r="A111" s="1"/>
      <c r="B111" s="1"/>
      <c r="C111" s="1"/>
      <c r="D111" s="1"/>
      <c r="E111" s="1"/>
      <c r="F111" s="1"/>
    </row>
    <row r="112" spans="1:6">
      <c r="A112" s="1"/>
      <c r="B112" s="1"/>
      <c r="C112" s="1"/>
      <c r="D112" s="1"/>
      <c r="E112" s="1"/>
      <c r="F112" s="1"/>
    </row>
    <row r="113" spans="1:6" ht="30">
      <c r="A113" s="1">
        <v>27</v>
      </c>
      <c r="B113" s="3">
        <f>Detailed!H369</f>
        <v>4</v>
      </c>
      <c r="C113" s="2" t="str">
        <f>Detailed!B364</f>
        <v xml:space="preserve">Charges for assembling and fixing of ceiling fan </v>
      </c>
      <c r="D113" s="3">
        <f>'data 22-23'!F667</f>
        <v>571</v>
      </c>
      <c r="E113" s="1" t="s">
        <v>1158</v>
      </c>
      <c r="F113" s="3">
        <f>D113*B113</f>
        <v>2284</v>
      </c>
    </row>
    <row r="114" spans="1:6">
      <c r="A114" s="1"/>
      <c r="B114" s="1"/>
      <c r="C114" s="1"/>
      <c r="D114" s="1"/>
      <c r="E114" s="1"/>
      <c r="F114" s="1"/>
    </row>
    <row r="115" spans="1:6">
      <c r="A115" s="1"/>
      <c r="B115" s="1"/>
      <c r="C115" s="1"/>
      <c r="D115" s="1"/>
      <c r="E115" s="1"/>
      <c r="F115" s="1"/>
    </row>
    <row r="116" spans="1:6" ht="30">
      <c r="A116" s="1">
        <v>28</v>
      </c>
      <c r="B116" s="3">
        <f>Detailed!H379</f>
        <v>8</v>
      </c>
      <c r="C116" s="64" t="str">
        <f>Detailed!B371</f>
        <v xml:space="preserve"> Supplying and fixing of 18 watts Led Tube light fittings </v>
      </c>
      <c r="D116" s="1">
        <f>'data 22-23'!F674</f>
        <v>683.69</v>
      </c>
      <c r="E116" s="1" t="s">
        <v>1158</v>
      </c>
      <c r="F116" s="3">
        <f>D116*B116</f>
        <v>5469.52</v>
      </c>
    </row>
    <row r="117" spans="1:6">
      <c r="A117" s="1"/>
      <c r="B117" s="1"/>
      <c r="C117" s="1"/>
      <c r="D117" s="1"/>
      <c r="E117" s="1"/>
      <c r="F117" s="1"/>
    </row>
    <row r="118" spans="1:6">
      <c r="A118" s="1"/>
      <c r="B118" s="1"/>
      <c r="C118" s="1"/>
      <c r="D118" s="1"/>
      <c r="E118" s="1"/>
      <c r="F118" s="1"/>
    </row>
    <row r="119" spans="1:6">
      <c r="A119" s="1">
        <v>29</v>
      </c>
      <c r="B119" s="3">
        <f>Detailed!H387</f>
        <v>5</v>
      </c>
      <c r="C119" s="1" t="str">
        <f>Detailed!B381</f>
        <v xml:space="preserve">Supply and Fixing of 9 watts led Bulb </v>
      </c>
      <c r="D119" s="3">
        <v>125</v>
      </c>
      <c r="E119" s="1" t="s">
        <v>1158</v>
      </c>
      <c r="F119" s="3">
        <f>D119*B119</f>
        <v>625</v>
      </c>
    </row>
    <row r="120" spans="1:6">
      <c r="A120" s="1"/>
      <c r="B120" s="1"/>
      <c r="C120" s="1"/>
      <c r="D120" s="1"/>
      <c r="E120" s="1"/>
      <c r="F120" s="1"/>
    </row>
    <row r="121" spans="1:6">
      <c r="A121" s="1"/>
      <c r="B121" s="1"/>
      <c r="C121" s="1"/>
      <c r="D121" s="1"/>
      <c r="E121" s="1"/>
      <c r="F121" s="1"/>
    </row>
    <row r="122" spans="1:6" ht="60">
      <c r="A122" s="1">
        <v>30</v>
      </c>
      <c r="B122" s="3">
        <f>Detailed!H394</f>
        <v>4</v>
      </c>
      <c r="C122" s="2" t="str">
        <f>Detailed!B389</f>
        <v>Wiring with 1.5 sqmm Multistrand fire retardant Flexible copper cable 
5 Amps 5 Pin Plug switch Board itself (open wiring)</v>
      </c>
      <c r="D122" s="1">
        <f>'data 22-23'!F963</f>
        <v>830.01</v>
      </c>
      <c r="E122" s="1" t="s">
        <v>1158</v>
      </c>
      <c r="F122" s="3">
        <f>D122*B122</f>
        <v>3320.04</v>
      </c>
    </row>
    <row r="123" spans="1:6">
      <c r="A123" s="1"/>
      <c r="B123" s="1"/>
      <c r="C123" s="1"/>
      <c r="D123" s="1"/>
      <c r="E123" s="1"/>
      <c r="F123" s="1"/>
    </row>
    <row r="124" spans="1:6">
      <c r="A124" s="1"/>
      <c r="B124" s="1"/>
      <c r="C124" s="1"/>
      <c r="D124" s="1"/>
      <c r="E124" s="1"/>
      <c r="F124" s="1"/>
    </row>
    <row r="125" spans="1:6" ht="60">
      <c r="A125" s="1">
        <v>31</v>
      </c>
      <c r="B125" s="3">
        <f>Detailed!H402</f>
        <v>7</v>
      </c>
      <c r="C125" s="2" t="str">
        <f>Detailed!B396</f>
        <v>Wiring with 1.5 sqmm Multistrand fire retardant Flexible copper cable 
5 Amps 5 Pin Plug At Convenient Places (open wiring)</v>
      </c>
      <c r="D125" s="1">
        <f>'data 22-23'!F615</f>
        <v>689.16</v>
      </c>
      <c r="E125" s="1" t="s">
        <v>1158</v>
      </c>
      <c r="F125" s="3">
        <f>D125*B125</f>
        <v>4824.12</v>
      </c>
    </row>
    <row r="126" spans="1:6">
      <c r="A126" s="1"/>
      <c r="B126" s="1"/>
      <c r="C126" s="1"/>
      <c r="D126" s="1"/>
      <c r="E126" s="1"/>
      <c r="F126" s="1"/>
    </row>
    <row r="127" spans="1:6">
      <c r="A127" s="1"/>
      <c r="B127" s="1"/>
      <c r="C127" s="1"/>
      <c r="D127" s="1"/>
      <c r="E127" s="1"/>
      <c r="F127" s="1"/>
    </row>
    <row r="128" spans="1:6">
      <c r="A128" s="1">
        <v>32</v>
      </c>
      <c r="B128" s="3">
        <f>Detailed!H417</f>
        <v>136.9</v>
      </c>
      <c r="C128" s="1" t="str">
        <f>Detailed!B404</f>
        <v xml:space="preserve">Plastering in CM 1:5, 12 Mm tick </v>
      </c>
      <c r="D128" s="1">
        <f>'data 22-23'!F686</f>
        <v>239.28</v>
      </c>
      <c r="E128" s="1" t="s">
        <v>474</v>
      </c>
      <c r="F128" s="3">
        <f>D128*B128</f>
        <v>32757.432000000001</v>
      </c>
    </row>
    <row r="129" spans="1:6">
      <c r="A129" s="1"/>
      <c r="B129" s="1"/>
      <c r="C129" s="1"/>
      <c r="D129" s="1"/>
      <c r="E129" s="1"/>
      <c r="F129" s="1"/>
    </row>
    <row r="130" spans="1:6">
      <c r="A130" s="1"/>
      <c r="B130" s="1"/>
      <c r="C130" s="1"/>
      <c r="D130" s="1"/>
      <c r="E130" s="1"/>
      <c r="F130" s="1"/>
    </row>
    <row r="131" spans="1:6">
      <c r="A131" s="1">
        <v>33</v>
      </c>
      <c r="B131" s="3">
        <v>2.7</v>
      </c>
      <c r="C131" s="1" t="str">
        <f>Detailed!B419</f>
        <v xml:space="preserve">Ellispatern Flooring </v>
      </c>
      <c r="D131" s="1">
        <f>'data 22-23'!F1023</f>
        <v>429.63</v>
      </c>
      <c r="E131" s="1" t="s">
        <v>474</v>
      </c>
      <c r="F131" s="3">
        <f>D131*B131</f>
        <v>1160.001</v>
      </c>
    </row>
    <row r="132" spans="1:6">
      <c r="A132" s="1"/>
      <c r="B132" s="1"/>
      <c r="C132" s="1"/>
      <c r="D132" s="1"/>
      <c r="E132" s="1"/>
      <c r="F132" s="1"/>
    </row>
    <row r="133" spans="1:6">
      <c r="A133" s="1"/>
      <c r="B133" s="1"/>
      <c r="C133" s="1"/>
      <c r="D133" s="1"/>
      <c r="E133" s="1"/>
      <c r="F133" s="1"/>
    </row>
    <row r="134" spans="1:6">
      <c r="A134" s="1">
        <v>34</v>
      </c>
      <c r="B134" s="3">
        <f>Detailed!H432</f>
        <v>108.60000000000001</v>
      </c>
      <c r="C134" s="1" t="str">
        <f>Detailed!B425</f>
        <v xml:space="preserve">Floor plastering in Cm 1:4, 20 mm thick </v>
      </c>
      <c r="D134" s="1">
        <f>'data 22-23'!F726</f>
        <v>486.89</v>
      </c>
      <c r="E134" s="1" t="s">
        <v>474</v>
      </c>
      <c r="F134" s="3">
        <f>D134*B134</f>
        <v>52876.254000000001</v>
      </c>
    </row>
    <row r="135" spans="1:6">
      <c r="A135" s="1"/>
      <c r="B135" s="1"/>
      <c r="C135" s="1"/>
      <c r="D135" s="1"/>
      <c r="E135" s="1"/>
      <c r="F135" s="1"/>
    </row>
    <row r="136" spans="1:6">
      <c r="A136" s="1"/>
      <c r="B136" s="1"/>
      <c r="C136" s="1"/>
      <c r="D136" s="1"/>
      <c r="E136" s="1"/>
      <c r="F136" s="1"/>
    </row>
    <row r="137" spans="1:6">
      <c r="A137" s="1">
        <v>35</v>
      </c>
      <c r="B137" s="3">
        <f>Detailed!H437</f>
        <v>11.4</v>
      </c>
      <c r="C137" s="1" t="str">
        <f>Detailed!B433</f>
        <v xml:space="preserve">Plastering in Cm 1:4. 12 Mm thick </v>
      </c>
      <c r="D137" s="1">
        <f>'data 22-23'!F700</f>
        <v>245.37</v>
      </c>
      <c r="E137" s="1" t="s">
        <v>474</v>
      </c>
      <c r="F137" s="3">
        <f>D137*B137</f>
        <v>2797.2180000000003</v>
      </c>
    </row>
    <row r="138" spans="1:6">
      <c r="A138" s="1"/>
      <c r="B138" s="1"/>
      <c r="C138" s="1"/>
      <c r="D138" s="1"/>
      <c r="E138" s="1"/>
      <c r="F138" s="1"/>
    </row>
    <row r="139" spans="1:6">
      <c r="A139" s="1"/>
      <c r="B139" s="1"/>
      <c r="C139" s="1"/>
      <c r="D139" s="1"/>
      <c r="E139" s="1"/>
      <c r="F139" s="1"/>
    </row>
    <row r="140" spans="1:6" ht="30">
      <c r="A140" s="1">
        <v>36</v>
      </c>
      <c r="B140" s="3">
        <f>Detailed!H444</f>
        <v>100.7</v>
      </c>
      <c r="C140" s="2" t="str">
        <f>Detailed!B438</f>
        <v xml:space="preserve"> Special Ceiling plastering in cm 1:3, 10 mm Tk</v>
      </c>
      <c r="D140" s="1">
        <f>'data 22-23'!F712</f>
        <v>274.26</v>
      </c>
      <c r="E140" s="1" t="s">
        <v>474</v>
      </c>
      <c r="F140" s="3">
        <f>D140*B140</f>
        <v>27617.982</v>
      </c>
    </row>
    <row r="141" spans="1:6">
      <c r="A141" s="1"/>
      <c r="B141" s="1"/>
      <c r="C141" s="1"/>
      <c r="D141" s="1"/>
      <c r="E141" s="1"/>
      <c r="F141" s="1"/>
    </row>
    <row r="142" spans="1:6">
      <c r="A142" s="1"/>
      <c r="B142" s="1"/>
      <c r="C142" s="1"/>
      <c r="D142" s="1"/>
      <c r="E142" s="1"/>
      <c r="F142" s="1"/>
    </row>
    <row r="143" spans="1:6">
      <c r="A143" s="1">
        <v>37</v>
      </c>
      <c r="B143" s="3">
        <f>Detailed!H464</f>
        <v>196</v>
      </c>
      <c r="C143" s="1" t="str">
        <f>Detailed!B445</f>
        <v xml:space="preserve">White Washing One coat For old wall </v>
      </c>
      <c r="D143" s="1">
        <f>'data 22-23'!F847</f>
        <v>31.89</v>
      </c>
      <c r="E143" s="1" t="s">
        <v>474</v>
      </c>
      <c r="F143" s="3">
        <f>D143*B143</f>
        <v>6250.4400000000005</v>
      </c>
    </row>
    <row r="144" spans="1:6">
      <c r="A144" s="1"/>
      <c r="B144" s="1"/>
      <c r="C144" s="1"/>
      <c r="D144" s="1"/>
      <c r="E144" s="1"/>
      <c r="F144" s="1"/>
    </row>
    <row r="145" spans="1:6">
      <c r="A145" s="1"/>
      <c r="B145" s="1"/>
      <c r="C145" s="1"/>
      <c r="D145" s="1"/>
      <c r="E145" s="1"/>
      <c r="F145" s="1"/>
    </row>
    <row r="146" spans="1:6">
      <c r="A146" s="1">
        <v>38</v>
      </c>
      <c r="B146" s="3">
        <f>Detailed!H471</f>
        <v>100.7</v>
      </c>
      <c r="C146" s="1" t="str">
        <f>Detailed!B465</f>
        <v>White Wsahing For three Coat for new walls.</v>
      </c>
      <c r="D146" s="1">
        <f>'data 22-23'!F859</f>
        <v>43.03</v>
      </c>
      <c r="E146" s="1" t="s">
        <v>474</v>
      </c>
      <c r="F146" s="3">
        <f>D146*B146</f>
        <v>4333.1210000000001</v>
      </c>
    </row>
    <row r="147" spans="1:6">
      <c r="A147" s="1"/>
      <c r="B147" s="1"/>
      <c r="C147" s="1"/>
      <c r="D147" s="1"/>
      <c r="E147" s="1"/>
      <c r="F147" s="1"/>
    </row>
    <row r="148" spans="1:6">
      <c r="A148" s="1"/>
      <c r="B148" s="1"/>
      <c r="C148" s="1"/>
      <c r="D148" s="1"/>
      <c r="E148" s="1"/>
      <c r="F148" s="1"/>
    </row>
    <row r="149" spans="1:6">
      <c r="A149" s="1">
        <v>39</v>
      </c>
      <c r="B149" s="3">
        <f>Detailed!H604</f>
        <v>904.7</v>
      </c>
      <c r="C149" s="1" t="str">
        <f>Detailed!B472</f>
        <v>Painting with two Coats OBD for Inner Walls.</v>
      </c>
      <c r="D149" s="1">
        <f>'data 22-23'!F750</f>
        <v>119.41</v>
      </c>
      <c r="E149" s="1" t="s">
        <v>474</v>
      </c>
      <c r="F149" s="3">
        <f>D149*B149</f>
        <v>108030.227</v>
      </c>
    </row>
    <row r="150" spans="1:6">
      <c r="A150" s="1"/>
      <c r="B150" s="1"/>
      <c r="C150" s="1"/>
      <c r="D150" s="1"/>
      <c r="E150" s="1"/>
      <c r="F150" s="1"/>
    </row>
    <row r="151" spans="1:6">
      <c r="A151" s="1"/>
      <c r="B151" s="1"/>
      <c r="C151" s="1"/>
      <c r="D151" s="1"/>
      <c r="E151" s="1"/>
      <c r="F151" s="1"/>
    </row>
    <row r="152" spans="1:6">
      <c r="A152" s="1">
        <v>40</v>
      </c>
      <c r="B152" s="3">
        <f>Detailed!H638</f>
        <v>433.6</v>
      </c>
      <c r="C152" s="1" t="str">
        <f>Detailed!B606</f>
        <v>Painting with Emulsion for Outer Old Walls.</v>
      </c>
      <c r="D152" s="3">
        <v>80.73</v>
      </c>
      <c r="E152" s="1" t="s">
        <v>474</v>
      </c>
      <c r="F152" s="3">
        <f>D152*B152</f>
        <v>35004.528000000006</v>
      </c>
    </row>
    <row r="153" spans="1:6">
      <c r="A153" s="1"/>
      <c r="B153" s="1"/>
      <c r="C153" s="1"/>
      <c r="D153" s="1"/>
      <c r="E153" s="1"/>
      <c r="F153" s="1"/>
    </row>
    <row r="154" spans="1:6">
      <c r="A154" s="1"/>
      <c r="B154" s="1"/>
      <c r="C154" s="1"/>
      <c r="D154" s="1"/>
      <c r="E154" s="1"/>
      <c r="F154" s="1"/>
    </row>
    <row r="155" spans="1:6">
      <c r="A155" s="1">
        <v>41</v>
      </c>
      <c r="B155" s="3">
        <f>Detailed!H644</f>
        <v>23.200000000000003</v>
      </c>
      <c r="C155" s="1" t="str">
        <f>Detailed!B639</f>
        <v>Painting with one Coat emulsion paint for old walls</v>
      </c>
      <c r="D155" s="1">
        <f>'data 22-23'!F995</f>
        <v>222.41</v>
      </c>
      <c r="E155" s="1" t="s">
        <v>474</v>
      </c>
      <c r="F155" s="3">
        <f>D155*B155</f>
        <v>5159.9120000000003</v>
      </c>
    </row>
    <row r="156" spans="1:6">
      <c r="A156" s="1"/>
      <c r="B156" s="1"/>
      <c r="C156" s="1"/>
      <c r="D156" s="1"/>
      <c r="E156" s="1"/>
      <c r="F156" s="1"/>
    </row>
    <row r="157" spans="1:6">
      <c r="A157" s="1"/>
      <c r="B157" s="1"/>
      <c r="C157" s="1"/>
      <c r="D157" s="1"/>
      <c r="E157" s="1"/>
      <c r="F157" s="1"/>
    </row>
    <row r="158" spans="1:6">
      <c r="A158" s="1">
        <v>42</v>
      </c>
      <c r="B158" s="3">
        <f>Detailed!H657</f>
        <v>37</v>
      </c>
      <c r="C158" s="1" t="str">
        <f>Detailed!B647</f>
        <v xml:space="preserve">Painting the Old iron work </v>
      </c>
      <c r="D158" s="1">
        <f>'data 22-23'!F798</f>
        <v>133.84</v>
      </c>
      <c r="E158" s="1" t="s">
        <v>474</v>
      </c>
      <c r="F158" s="3">
        <f>D158*B158</f>
        <v>4952.08</v>
      </c>
    </row>
    <row r="159" spans="1:6">
      <c r="A159" s="1"/>
      <c r="B159" s="1"/>
      <c r="C159" s="1"/>
      <c r="D159" s="1"/>
      <c r="E159" s="1"/>
      <c r="F159" s="1"/>
    </row>
    <row r="160" spans="1:6">
      <c r="A160" s="1"/>
      <c r="B160" s="1"/>
      <c r="C160" s="1"/>
      <c r="D160" s="1"/>
      <c r="E160" s="1"/>
      <c r="F160" s="1"/>
    </row>
    <row r="161" spans="1:6">
      <c r="A161" s="1">
        <v>43</v>
      </c>
      <c r="B161" s="3">
        <f>Detailed!H673</f>
        <v>12</v>
      </c>
      <c r="C161" s="1" t="str">
        <f>Detailed!B659</f>
        <v xml:space="preserve">Painting Two Coat The new iron work </v>
      </c>
      <c r="D161" s="1">
        <f>'data 22-23'!F810</f>
        <v>134.47</v>
      </c>
      <c r="E161" s="1" t="s">
        <v>474</v>
      </c>
      <c r="F161" s="3">
        <f>D161*B161</f>
        <v>1613.6399999999999</v>
      </c>
    </row>
    <row r="162" spans="1:6">
      <c r="A162" s="1"/>
      <c r="B162" s="1"/>
      <c r="C162" s="1"/>
      <c r="D162" s="1"/>
      <c r="E162" s="1"/>
      <c r="F162" s="1"/>
    </row>
    <row r="163" spans="1:6">
      <c r="A163" s="1"/>
      <c r="B163" s="1"/>
      <c r="C163" s="1"/>
      <c r="D163" s="1"/>
      <c r="E163" s="1"/>
      <c r="F163" s="1"/>
    </row>
    <row r="164" spans="1:6">
      <c r="A164" s="1">
        <v>44</v>
      </c>
      <c r="B164" s="3">
        <f>Detailed!H680</f>
        <v>116.29800000000003</v>
      </c>
      <c r="C164" s="1" t="str">
        <f>Detailed!B675</f>
        <v xml:space="preserve">painting two Coat old wood work </v>
      </c>
      <c r="D164" s="1">
        <f>'data 22-23'!F822</f>
        <v>153.77000000000001</v>
      </c>
      <c r="E164" s="1" t="s">
        <v>474</v>
      </c>
      <c r="F164" s="3">
        <f>D164*B164</f>
        <v>17883.143460000007</v>
      </c>
    </row>
    <row r="165" spans="1:6">
      <c r="A165" s="1"/>
      <c r="B165" s="1"/>
      <c r="C165" s="1"/>
      <c r="D165" s="1"/>
      <c r="E165" s="1"/>
      <c r="F165" s="1"/>
    </row>
    <row r="166" spans="1:6">
      <c r="A166" s="1"/>
      <c r="B166" s="1"/>
      <c r="C166" s="1"/>
      <c r="D166" s="1"/>
      <c r="E166" s="1"/>
      <c r="F166" s="1"/>
    </row>
    <row r="167" spans="1:6" ht="30">
      <c r="A167" s="1">
        <v>45</v>
      </c>
      <c r="B167" s="3">
        <f>Detailed!H690</f>
        <v>4.8499999999999996</v>
      </c>
      <c r="C167" s="2" t="str">
        <f>Detailed!B683</f>
        <v>Supplying and Fixing of Floor Ceramic Antiskid Tiles</v>
      </c>
      <c r="D167" s="1">
        <f>'data 22-23'!F772</f>
        <v>1170.45</v>
      </c>
      <c r="E167" s="1" t="s">
        <v>474</v>
      </c>
      <c r="F167" s="3">
        <f>D167*B167</f>
        <v>5676.6824999999999</v>
      </c>
    </row>
    <row r="168" spans="1:6">
      <c r="A168" s="1"/>
      <c r="B168" s="1"/>
      <c r="C168" s="1"/>
      <c r="D168" s="1"/>
      <c r="E168" s="1"/>
      <c r="F168" s="1"/>
    </row>
    <row r="169" spans="1:6">
      <c r="A169" s="1"/>
      <c r="B169" s="1"/>
      <c r="C169" s="1"/>
      <c r="D169" s="1"/>
      <c r="E169" s="1"/>
      <c r="F169" s="1"/>
    </row>
    <row r="170" spans="1:6">
      <c r="A170" s="1">
        <v>46</v>
      </c>
      <c r="B170" s="3">
        <f>Detailed!H702</f>
        <v>14.85</v>
      </c>
      <c r="C170" s="1" t="str">
        <f>Detailed!B693</f>
        <v>Supplying and Fixing of Glazed Tiles</v>
      </c>
      <c r="D170" s="1">
        <f>'data 22-23'!F786</f>
        <v>1329.04</v>
      </c>
      <c r="E170" s="1" t="s">
        <v>474</v>
      </c>
      <c r="F170" s="3">
        <f>D170*B170</f>
        <v>19736.243999999999</v>
      </c>
    </row>
    <row r="171" spans="1:6">
      <c r="A171" s="1"/>
      <c r="B171" s="1"/>
      <c r="C171" s="1"/>
      <c r="D171" s="1"/>
      <c r="E171" s="1"/>
      <c r="F171" s="1"/>
    </row>
    <row r="172" spans="1:6">
      <c r="A172" s="1"/>
      <c r="B172" s="1"/>
      <c r="C172" s="1"/>
      <c r="D172" s="1"/>
      <c r="E172" s="1"/>
      <c r="F172" s="1"/>
    </row>
    <row r="173" spans="1:6" ht="30">
      <c r="A173" s="1">
        <v>47</v>
      </c>
      <c r="B173" s="3">
        <f>Detailed!H707</f>
        <v>1.395</v>
      </c>
      <c r="C173" s="2" t="str">
        <f>Detailed!B704</f>
        <v>Supplying and Fixing of 4 mm thick pin headed glass</v>
      </c>
      <c r="D173" s="3">
        <f>'data 22-23'!F873</f>
        <v>726.6</v>
      </c>
      <c r="E173" s="1" t="s">
        <v>474</v>
      </c>
      <c r="F173" s="3">
        <f>D173*B173</f>
        <v>1013.6070000000001</v>
      </c>
    </row>
    <row r="174" spans="1:6">
      <c r="A174" s="1"/>
      <c r="B174" s="1"/>
      <c r="C174" s="1"/>
      <c r="D174" s="1"/>
      <c r="E174" s="1"/>
      <c r="F174" s="1"/>
    </row>
    <row r="175" spans="1:6">
      <c r="A175" s="1"/>
      <c r="B175" s="1"/>
      <c r="C175" s="1"/>
      <c r="D175" s="1"/>
      <c r="E175" s="1"/>
      <c r="F175" s="1"/>
    </row>
    <row r="176" spans="1:6" ht="30">
      <c r="A176" s="1">
        <v>48</v>
      </c>
      <c r="B176" s="3">
        <f>Detailed!H712</f>
        <v>4.2</v>
      </c>
      <c r="C176" s="2" t="str">
        <f>Detailed!B709</f>
        <v>Supplying and Fixing of solid core flush door Of Size (1.00x2.10)</v>
      </c>
      <c r="D176" s="1">
        <f>'data 22-23'!F888</f>
        <v>3063.29</v>
      </c>
      <c r="E176" s="1" t="s">
        <v>474</v>
      </c>
      <c r="F176" s="3">
        <f>D176*B176</f>
        <v>12865.818000000001</v>
      </c>
    </row>
    <row r="177" spans="1:6">
      <c r="A177" s="1"/>
      <c r="B177" s="1"/>
      <c r="C177" s="1"/>
      <c r="D177" s="1"/>
      <c r="E177" s="1"/>
      <c r="F177" s="1"/>
    </row>
    <row r="178" spans="1:6">
      <c r="A178" s="1"/>
      <c r="B178" s="1"/>
      <c r="C178" s="1"/>
      <c r="D178" s="1"/>
      <c r="E178" s="1"/>
      <c r="F178" s="1"/>
    </row>
    <row r="179" spans="1:6">
      <c r="A179" s="1">
        <v>49</v>
      </c>
      <c r="B179" s="3">
        <f>Detailed!H717</f>
        <v>2</v>
      </c>
      <c r="C179" s="1" t="str">
        <f>Detailed!B714</f>
        <v xml:space="preserve">Supplying and fixing Of Iwc 
In ground Floor </v>
      </c>
      <c r="D179" s="1">
        <f>'data 22-23'!F905</f>
        <v>3226.77</v>
      </c>
      <c r="E179" s="1" t="s">
        <v>474</v>
      </c>
      <c r="F179" s="3">
        <f>D179*B179</f>
        <v>6453.54</v>
      </c>
    </row>
    <row r="180" spans="1:6">
      <c r="A180" s="1"/>
      <c r="B180" s="1"/>
      <c r="C180" s="1"/>
      <c r="D180" s="1"/>
      <c r="E180" s="1"/>
      <c r="F180" s="1"/>
    </row>
    <row r="181" spans="1:6">
      <c r="A181" s="1"/>
      <c r="B181" s="1"/>
      <c r="C181" s="1"/>
      <c r="D181" s="1"/>
      <c r="E181" s="1"/>
      <c r="F181" s="1"/>
    </row>
    <row r="182" spans="1:6">
      <c r="A182" s="1">
        <v>50</v>
      </c>
      <c r="B182" s="3">
        <v>176</v>
      </c>
      <c r="C182" s="1" t="str">
        <f>Detailed!B719</f>
        <v xml:space="preserve">Pointing in Cm 1:3, for pressed Tiles </v>
      </c>
      <c r="D182" s="1">
        <f>'data 22-23'!F1007</f>
        <v>299.49</v>
      </c>
      <c r="E182" s="1" t="s">
        <v>474</v>
      </c>
      <c r="F182" s="3">
        <f>D182*B182</f>
        <v>52710.240000000005</v>
      </c>
    </row>
    <row r="183" spans="1:6">
      <c r="A183" s="1"/>
      <c r="B183" s="1"/>
      <c r="C183" s="1"/>
      <c r="D183" s="1"/>
      <c r="E183" s="1"/>
      <c r="F183" s="1"/>
    </row>
    <row r="184" spans="1:6">
      <c r="A184" s="1"/>
      <c r="B184" s="1"/>
      <c r="C184" s="1"/>
      <c r="D184" s="1"/>
      <c r="E184" s="1"/>
      <c r="F184" s="1"/>
    </row>
    <row r="185" spans="1:6" ht="30">
      <c r="A185" s="1">
        <v>51</v>
      </c>
      <c r="B185" s="3">
        <f>Detailed!H732</f>
        <v>2</v>
      </c>
      <c r="C185" s="2" t="str">
        <f>Detailed!B728</f>
        <v xml:space="preserve">Supplying and fixing Of Wash hand basin Of white </v>
      </c>
      <c r="D185" s="1">
        <f>'data 22-23'!F982</f>
        <v>3255.82</v>
      </c>
      <c r="E185" s="1" t="s">
        <v>1158</v>
      </c>
      <c r="F185" s="3">
        <f>D185*B185</f>
        <v>6511.64</v>
      </c>
    </row>
    <row r="186" spans="1:6">
      <c r="A186" s="1"/>
      <c r="B186" s="1"/>
      <c r="C186" s="1"/>
      <c r="D186" s="1"/>
      <c r="E186" s="1" t="s">
        <v>1152</v>
      </c>
      <c r="F186" s="17">
        <f>SUM(F5:F185)</f>
        <v>875466.16150209995</v>
      </c>
    </row>
    <row r="187" spans="1:6">
      <c r="A187" s="1"/>
      <c r="B187" s="1"/>
      <c r="C187" s="1"/>
      <c r="D187" s="1" t="s">
        <v>1153</v>
      </c>
      <c r="E187" s="1"/>
      <c r="F187" s="3">
        <f>F186*0.09</f>
        <v>78791.954535188997</v>
      </c>
    </row>
    <row r="188" spans="1:6">
      <c r="A188" s="1"/>
      <c r="B188" s="1"/>
      <c r="C188" s="1"/>
      <c r="D188" s="1" t="s">
        <v>1154</v>
      </c>
      <c r="E188" s="1"/>
      <c r="F188" s="3">
        <f>F186*0.09</f>
        <v>78791.954535188997</v>
      </c>
    </row>
    <row r="189" spans="1:6">
      <c r="A189" s="1"/>
      <c r="B189" s="1"/>
      <c r="C189" s="1"/>
      <c r="D189" s="1"/>
      <c r="E189" s="1"/>
      <c r="F189" s="17">
        <f>SUM(F186:F188)</f>
        <v>1033050.0705724779</v>
      </c>
    </row>
    <row r="190" spans="1:6">
      <c r="A190" s="1"/>
      <c r="B190" s="1"/>
      <c r="C190" s="1" t="s">
        <v>1163</v>
      </c>
      <c r="D190" s="1"/>
      <c r="E190" s="1"/>
      <c r="F190" s="3">
        <v>10000</v>
      </c>
    </row>
    <row r="191" spans="1:6">
      <c r="A191" s="1"/>
      <c r="B191" s="1"/>
      <c r="C191" s="1"/>
      <c r="D191" s="1"/>
      <c r="E191" s="1"/>
      <c r="F191" s="17">
        <f>SUM(F189:F190)</f>
        <v>1043050.0705724779</v>
      </c>
    </row>
    <row r="192" spans="1:6">
      <c r="A192" s="1"/>
      <c r="B192" s="1"/>
      <c r="C192" s="1" t="s">
        <v>1155</v>
      </c>
      <c r="D192" s="1"/>
      <c r="E192" s="1"/>
      <c r="F192" s="3">
        <f>F191*0.01</f>
        <v>10430.500705724779</v>
      </c>
    </row>
    <row r="193" spans="1:6">
      <c r="A193" s="1"/>
      <c r="B193" s="1"/>
      <c r="C193" s="1" t="s">
        <v>1156</v>
      </c>
      <c r="D193" s="1"/>
      <c r="E193" s="1"/>
      <c r="F193" s="3">
        <f>F191*0.075</f>
        <v>78228.755292935835</v>
      </c>
    </row>
    <row r="194" spans="1:6">
      <c r="A194" s="1"/>
      <c r="B194" s="1"/>
      <c r="C194" s="2" t="s">
        <v>1203</v>
      </c>
      <c r="D194" s="1"/>
      <c r="E194" s="1"/>
      <c r="F194" s="3">
        <v>10450</v>
      </c>
    </row>
    <row r="195" spans="1:6">
      <c r="A195" s="1"/>
      <c r="B195" s="1"/>
      <c r="C195" s="1"/>
      <c r="D195" s="1"/>
      <c r="E195" s="1"/>
      <c r="F195" s="3">
        <f>SUM(F191:F194)</f>
        <v>1142159.3265711383</v>
      </c>
    </row>
    <row r="196" spans="1:6">
      <c r="A196" s="1"/>
      <c r="B196" s="1"/>
      <c r="C196" s="1"/>
      <c r="D196" s="1"/>
      <c r="E196" s="1" t="s">
        <v>946</v>
      </c>
      <c r="F196" s="17">
        <v>1142200</v>
      </c>
    </row>
    <row r="197" spans="1:6">
      <c r="A197" s="66"/>
      <c r="B197" s="66"/>
      <c r="C197" s="66"/>
      <c r="D197" s="66"/>
      <c r="E197" s="66"/>
      <c r="F197" s="66"/>
    </row>
    <row r="198" spans="1:6">
      <c r="A198" s="66"/>
      <c r="B198" s="66"/>
      <c r="C198" s="66"/>
      <c r="D198" s="66"/>
      <c r="E198" s="66"/>
      <c r="F198" s="66"/>
    </row>
    <row r="199" spans="1:6">
      <c r="A199" s="66"/>
      <c r="B199" s="66"/>
      <c r="C199" s="66"/>
      <c r="D199" s="66"/>
      <c r="E199" s="66"/>
      <c r="F199" s="66"/>
    </row>
    <row r="200" spans="1:6">
      <c r="A200" s="66"/>
      <c r="B200" s="66"/>
      <c r="C200" s="66"/>
      <c r="D200" s="66"/>
      <c r="E200" s="66"/>
      <c r="F200" s="66"/>
    </row>
    <row r="201" spans="1:6">
      <c r="A201" s="66"/>
      <c r="B201" s="66"/>
      <c r="C201" s="66"/>
      <c r="D201" s="66"/>
      <c r="E201" s="66"/>
      <c r="F201" s="66"/>
    </row>
    <row r="202" spans="1:6">
      <c r="A202" s="66"/>
      <c r="B202" s="66"/>
      <c r="C202" s="66"/>
      <c r="D202" s="66"/>
      <c r="E202" s="66"/>
      <c r="F202" s="66"/>
    </row>
    <row r="203" spans="1:6">
      <c r="A203" s="66"/>
      <c r="B203" s="66"/>
      <c r="C203" s="66"/>
      <c r="D203" s="66"/>
      <c r="E203" s="66"/>
      <c r="F203" s="66"/>
    </row>
    <row r="204" spans="1:6">
      <c r="A204" s="66"/>
      <c r="B204" s="66"/>
      <c r="C204" s="66"/>
      <c r="D204" s="66"/>
      <c r="E204" s="66"/>
      <c r="F204" s="66"/>
    </row>
    <row r="205" spans="1:6">
      <c r="A205" s="66"/>
      <c r="B205" s="66"/>
      <c r="C205" s="66"/>
      <c r="D205" s="66"/>
      <c r="E205" s="66"/>
      <c r="F205" s="66"/>
    </row>
    <row r="206" spans="1:6">
      <c r="A206" s="66"/>
      <c r="B206" s="66"/>
      <c r="C206" s="66"/>
      <c r="D206" s="66"/>
      <c r="E206" s="66"/>
      <c r="F206" s="66"/>
    </row>
    <row r="207" spans="1:6">
      <c r="A207" s="66"/>
      <c r="B207" s="66"/>
      <c r="C207" s="66"/>
      <c r="D207" s="66"/>
      <c r="E207" s="66"/>
      <c r="F207" s="66"/>
    </row>
    <row r="208" spans="1:6">
      <c r="A208" s="66"/>
      <c r="B208" s="66"/>
      <c r="C208" s="66"/>
      <c r="D208" s="66"/>
      <c r="E208" s="66"/>
      <c r="F208" s="66"/>
    </row>
    <row r="209" spans="1:6">
      <c r="A209" s="66"/>
      <c r="B209" s="66"/>
      <c r="C209" s="66"/>
      <c r="D209" s="66"/>
      <c r="E209" s="66"/>
      <c r="F209" s="66"/>
    </row>
    <row r="210" spans="1:6">
      <c r="A210" s="66"/>
      <c r="B210" s="66"/>
      <c r="C210" s="66"/>
      <c r="D210" s="66"/>
      <c r="E210" s="66"/>
      <c r="F210" s="66"/>
    </row>
    <row r="211" spans="1:6">
      <c r="A211" s="66"/>
      <c r="B211" s="66"/>
      <c r="C211" s="66"/>
      <c r="D211" s="66"/>
      <c r="E211" s="66"/>
      <c r="F211" s="66"/>
    </row>
    <row r="212" spans="1:6">
      <c r="A212" s="66"/>
      <c r="B212" s="66"/>
      <c r="C212" s="66"/>
      <c r="D212" s="66"/>
      <c r="E212" s="66"/>
      <c r="F212" s="66"/>
    </row>
    <row r="213" spans="1:6">
      <c r="A213" s="66"/>
      <c r="B213" s="66"/>
      <c r="C213" s="66"/>
      <c r="D213" s="66"/>
      <c r="E213" s="66"/>
      <c r="F213" s="66"/>
    </row>
  </sheetData>
  <mergeCells count="2">
    <mergeCell ref="A1:F1"/>
    <mergeCell ref="A2:F2"/>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dimension ref="A1:F1024"/>
  <sheetViews>
    <sheetView topLeftCell="A970" workbookViewId="0">
      <selection activeCell="G1023" sqref="G1023"/>
    </sheetView>
  </sheetViews>
  <sheetFormatPr defaultRowHeight="15"/>
  <cols>
    <col min="3" max="3" width="34.42578125" customWidth="1"/>
  </cols>
  <sheetData>
    <row r="1" spans="1:6">
      <c r="A1" s="1"/>
      <c r="B1" s="1"/>
      <c r="C1" s="1" t="s">
        <v>509</v>
      </c>
      <c r="D1" s="1"/>
      <c r="E1" s="1"/>
      <c r="F1" s="1"/>
    </row>
    <row r="2" spans="1:6">
      <c r="A2" s="1"/>
      <c r="B2" s="1"/>
      <c r="C2" s="1" t="s">
        <v>510</v>
      </c>
      <c r="D2" s="1"/>
      <c r="E2" s="1"/>
      <c r="F2" s="1"/>
    </row>
    <row r="3" spans="1:6">
      <c r="A3" s="1" t="s">
        <v>286</v>
      </c>
      <c r="B3" s="1" t="s">
        <v>8</v>
      </c>
      <c r="C3" s="1" t="s">
        <v>960</v>
      </c>
      <c r="D3" s="1"/>
      <c r="E3" s="1" t="s">
        <v>1041</v>
      </c>
      <c r="F3" s="1"/>
    </row>
    <row r="4" spans="1:6">
      <c r="A4" s="1" t="s">
        <v>24</v>
      </c>
      <c r="B4" s="1" t="s">
        <v>24</v>
      </c>
      <c r="C4" s="1" t="s">
        <v>24</v>
      </c>
      <c r="D4" s="1" t="s">
        <v>24</v>
      </c>
      <c r="E4" s="1" t="s">
        <v>24</v>
      </c>
      <c r="F4" s="1" t="s">
        <v>24</v>
      </c>
    </row>
    <row r="5" spans="1:6">
      <c r="A5" s="1" t="s">
        <v>511</v>
      </c>
      <c r="B5" s="1" t="s">
        <v>8</v>
      </c>
      <c r="C5" s="1" t="s">
        <v>512</v>
      </c>
      <c r="D5" s="1" t="s">
        <v>513</v>
      </c>
      <c r="E5" s="1" t="s">
        <v>514</v>
      </c>
      <c r="F5" s="1" t="s">
        <v>515</v>
      </c>
    </row>
    <row r="6" spans="1:6">
      <c r="A6" s="1" t="s">
        <v>24</v>
      </c>
      <c r="B6" s="1" t="s">
        <v>24</v>
      </c>
      <c r="C6" s="1" t="s">
        <v>24</v>
      </c>
      <c r="D6" s="1" t="s">
        <v>24</v>
      </c>
      <c r="E6" s="1" t="s">
        <v>24</v>
      </c>
      <c r="F6" s="1" t="s">
        <v>24</v>
      </c>
    </row>
    <row r="7" spans="1:6">
      <c r="A7" s="1"/>
      <c r="B7" s="1" t="s">
        <v>30</v>
      </c>
      <c r="C7" s="1" t="s">
        <v>516</v>
      </c>
      <c r="D7" s="1"/>
      <c r="E7" s="1"/>
      <c r="F7" s="1"/>
    </row>
    <row r="8" spans="1:6">
      <c r="A8" s="1"/>
      <c r="B8" s="1"/>
      <c r="C8" s="1" t="s">
        <v>24</v>
      </c>
      <c r="D8" s="1"/>
      <c r="E8" s="1"/>
      <c r="F8" s="1"/>
    </row>
    <row r="9" spans="1:6">
      <c r="A9" s="1">
        <v>0.96</v>
      </c>
      <c r="B9" s="1" t="s">
        <v>198</v>
      </c>
      <c r="C9" s="1" t="s">
        <v>197</v>
      </c>
      <c r="D9" s="1">
        <v>6040</v>
      </c>
      <c r="E9" s="1" t="s">
        <v>198</v>
      </c>
      <c r="F9" s="1">
        <v>5798.4</v>
      </c>
    </row>
    <row r="10" spans="1:6">
      <c r="A10" s="1">
        <v>1</v>
      </c>
      <c r="B10" s="1" t="s">
        <v>19</v>
      </c>
      <c r="C10" s="1" t="s">
        <v>517</v>
      </c>
      <c r="D10" s="1">
        <v>1574.98</v>
      </c>
      <c r="E10" s="1" t="s">
        <v>19</v>
      </c>
      <c r="F10" s="1">
        <v>1574.98</v>
      </c>
    </row>
    <row r="11" spans="1:6">
      <c r="A11" s="1">
        <v>1</v>
      </c>
      <c r="B11" s="1" t="s">
        <v>19</v>
      </c>
      <c r="C11" s="1" t="s">
        <v>518</v>
      </c>
      <c r="D11" s="1">
        <v>110</v>
      </c>
      <c r="E11" s="1" t="s">
        <v>19</v>
      </c>
      <c r="F11" s="1">
        <v>110</v>
      </c>
    </row>
    <row r="12" spans="1:6">
      <c r="A12" s="1"/>
      <c r="B12" s="1" t="s">
        <v>22</v>
      </c>
      <c r="C12" s="1" t="s">
        <v>23</v>
      </c>
      <c r="D12" s="1" t="s">
        <v>8</v>
      </c>
      <c r="E12" s="1" t="s">
        <v>22</v>
      </c>
      <c r="F12" s="1">
        <v>0</v>
      </c>
    </row>
    <row r="13" spans="1:6">
      <c r="A13" s="1"/>
      <c r="B13" s="1"/>
      <c r="C13" s="1"/>
      <c r="D13" s="1"/>
      <c r="E13" s="1"/>
      <c r="F13" s="1" t="s">
        <v>24</v>
      </c>
    </row>
    <row r="14" spans="1:6">
      <c r="A14" s="1"/>
      <c r="B14" s="1"/>
      <c r="C14" s="1" t="s">
        <v>519</v>
      </c>
      <c r="D14" s="1"/>
      <c r="E14" s="1"/>
      <c r="F14" s="1">
        <v>7483.38</v>
      </c>
    </row>
    <row r="15" spans="1:6">
      <c r="A15" s="1"/>
      <c r="B15" s="1"/>
      <c r="C15" s="1"/>
      <c r="D15" s="1"/>
      <c r="E15" s="1"/>
      <c r="F15" s="1" t="s">
        <v>24</v>
      </c>
    </row>
    <row r="16" spans="1:6">
      <c r="A16" s="1"/>
      <c r="B16" s="1" t="s">
        <v>30</v>
      </c>
      <c r="C16" s="1" t="s">
        <v>51</v>
      </c>
      <c r="D16" s="1"/>
      <c r="E16" s="1"/>
      <c r="F16" s="1"/>
    </row>
    <row r="17" spans="1:6">
      <c r="A17" s="1"/>
      <c r="B17" s="1"/>
      <c r="C17" s="1" t="s">
        <v>24</v>
      </c>
      <c r="D17" s="1"/>
      <c r="E17" s="1"/>
      <c r="F17" s="1"/>
    </row>
    <row r="18" spans="1:6">
      <c r="A18" s="1">
        <v>0.72</v>
      </c>
      <c r="B18" s="1" t="s">
        <v>198</v>
      </c>
      <c r="C18" s="1" t="s">
        <v>197</v>
      </c>
      <c r="D18" s="1">
        <v>6040</v>
      </c>
      <c r="E18" s="1" t="s">
        <v>198</v>
      </c>
      <c r="F18" s="1">
        <v>4348.8</v>
      </c>
    </row>
    <row r="19" spans="1:6">
      <c r="A19" s="1">
        <v>1</v>
      </c>
      <c r="B19" s="1" t="s">
        <v>19</v>
      </c>
      <c r="C19" s="1" t="s">
        <v>517</v>
      </c>
      <c r="D19" s="1">
        <v>1574.98</v>
      </c>
      <c r="E19" s="1" t="s">
        <v>19</v>
      </c>
      <c r="F19" s="1">
        <v>1574.98</v>
      </c>
    </row>
    <row r="20" spans="1:6">
      <c r="A20" s="1">
        <v>1</v>
      </c>
      <c r="B20" s="1" t="s">
        <v>19</v>
      </c>
      <c r="C20" s="1" t="s">
        <v>518</v>
      </c>
      <c r="D20" s="1">
        <v>110</v>
      </c>
      <c r="E20" s="1" t="s">
        <v>19</v>
      </c>
      <c r="F20" s="1">
        <v>110</v>
      </c>
    </row>
    <row r="21" spans="1:6">
      <c r="A21" s="1"/>
      <c r="B21" s="1" t="s">
        <v>22</v>
      </c>
      <c r="C21" s="1" t="s">
        <v>23</v>
      </c>
      <c r="D21" s="1" t="s">
        <v>8</v>
      </c>
      <c r="E21" s="1" t="s">
        <v>22</v>
      </c>
      <c r="F21" s="1">
        <v>0</v>
      </c>
    </row>
    <row r="22" spans="1:6">
      <c r="A22" s="1"/>
      <c r="B22" s="1"/>
      <c r="C22" s="1"/>
      <c r="D22" s="1"/>
      <c r="E22" s="1"/>
      <c r="F22" s="1" t="s">
        <v>24</v>
      </c>
    </row>
    <row r="23" spans="1:6">
      <c r="A23" s="1"/>
      <c r="B23" s="1"/>
      <c r="C23" s="1" t="s">
        <v>519</v>
      </c>
      <c r="D23" s="1"/>
      <c r="E23" s="1"/>
      <c r="F23" s="1">
        <v>6033.78</v>
      </c>
    </row>
    <row r="24" spans="1:6">
      <c r="A24" s="1"/>
      <c r="B24" s="1"/>
      <c r="C24" s="1"/>
      <c r="D24" s="1"/>
      <c r="E24" s="1"/>
      <c r="F24" s="1" t="s">
        <v>24</v>
      </c>
    </row>
    <row r="25" spans="1:6">
      <c r="A25" s="1"/>
      <c r="B25" s="1" t="s">
        <v>30</v>
      </c>
      <c r="C25" s="1" t="s">
        <v>520</v>
      </c>
      <c r="D25" s="1"/>
      <c r="E25" s="1"/>
      <c r="F25" s="1"/>
    </row>
    <row r="26" spans="1:6">
      <c r="A26" s="1"/>
      <c r="B26" s="1"/>
      <c r="C26" s="1" t="s">
        <v>24</v>
      </c>
      <c r="D26" s="1"/>
      <c r="E26" s="1"/>
      <c r="F26" s="1"/>
    </row>
    <row r="27" spans="1:6">
      <c r="A27" s="1">
        <v>0.48</v>
      </c>
      <c r="B27" s="1" t="s">
        <v>198</v>
      </c>
      <c r="C27" s="1" t="s">
        <v>197</v>
      </c>
      <c r="D27" s="1">
        <v>6040</v>
      </c>
      <c r="E27" s="1" t="s">
        <v>198</v>
      </c>
      <c r="F27" s="1">
        <v>2899.2</v>
      </c>
    </row>
    <row r="28" spans="1:6">
      <c r="A28" s="1">
        <v>1</v>
      </c>
      <c r="B28" s="1" t="s">
        <v>19</v>
      </c>
      <c r="C28" s="1" t="s">
        <v>517</v>
      </c>
      <c r="D28" s="1">
        <v>1574.98</v>
      </c>
      <c r="E28" s="1" t="s">
        <v>19</v>
      </c>
      <c r="F28" s="1">
        <v>1574.98</v>
      </c>
    </row>
    <row r="29" spans="1:6">
      <c r="A29" s="1">
        <v>1</v>
      </c>
      <c r="B29" s="1" t="s">
        <v>19</v>
      </c>
      <c r="C29" s="1" t="s">
        <v>518</v>
      </c>
      <c r="D29" s="1">
        <v>110</v>
      </c>
      <c r="E29" s="1" t="s">
        <v>19</v>
      </c>
      <c r="F29" s="1">
        <v>110</v>
      </c>
    </row>
    <row r="30" spans="1:6">
      <c r="A30" s="1"/>
      <c r="B30" s="1" t="s">
        <v>22</v>
      </c>
      <c r="C30" s="1" t="s">
        <v>23</v>
      </c>
      <c r="D30" s="1" t="s">
        <v>8</v>
      </c>
      <c r="E30" s="1" t="s">
        <v>22</v>
      </c>
      <c r="F30" s="1">
        <v>0</v>
      </c>
    </row>
    <row r="31" spans="1:6">
      <c r="A31" s="1"/>
      <c r="B31" s="1"/>
      <c r="C31" s="1"/>
      <c r="D31" s="1"/>
      <c r="E31" s="1"/>
      <c r="F31" s="1" t="s">
        <v>24</v>
      </c>
    </row>
    <row r="32" spans="1:6">
      <c r="A32" s="1"/>
      <c r="B32" s="1"/>
      <c r="C32" s="1" t="s">
        <v>519</v>
      </c>
      <c r="D32" s="1"/>
      <c r="E32" s="1"/>
      <c r="F32" s="1">
        <v>4584.18</v>
      </c>
    </row>
    <row r="33" spans="1:6">
      <c r="A33" s="1"/>
      <c r="B33" s="1"/>
      <c r="C33" s="1"/>
      <c r="D33" s="1"/>
      <c r="E33" s="1"/>
      <c r="F33" s="1" t="s">
        <v>24</v>
      </c>
    </row>
    <row r="34" spans="1:6">
      <c r="A34" s="1"/>
      <c r="B34" s="1" t="s">
        <v>30</v>
      </c>
      <c r="C34" s="1" t="s">
        <v>521</v>
      </c>
      <c r="D34" s="1"/>
      <c r="E34" s="1"/>
      <c r="F34" s="1"/>
    </row>
    <row r="35" spans="1:6">
      <c r="A35" s="1">
        <v>0.36</v>
      </c>
      <c r="B35" s="1" t="s">
        <v>198</v>
      </c>
      <c r="C35" s="1" t="s">
        <v>197</v>
      </c>
      <c r="D35" s="1">
        <v>6040</v>
      </c>
      <c r="E35" s="1" t="s">
        <v>198</v>
      </c>
      <c r="F35" s="1">
        <v>2174.4</v>
      </c>
    </row>
    <row r="36" spans="1:6">
      <c r="A36" s="1">
        <v>1</v>
      </c>
      <c r="B36" s="1" t="s">
        <v>19</v>
      </c>
      <c r="C36" s="1" t="s">
        <v>517</v>
      </c>
      <c r="D36" s="1">
        <v>1574.98</v>
      </c>
      <c r="E36" s="1" t="s">
        <v>19</v>
      </c>
      <c r="F36" s="1">
        <v>1574.98</v>
      </c>
    </row>
    <row r="37" spans="1:6">
      <c r="A37" s="1">
        <v>1</v>
      </c>
      <c r="B37" s="1" t="s">
        <v>19</v>
      </c>
      <c r="C37" s="1" t="s">
        <v>518</v>
      </c>
      <c r="D37" s="1">
        <v>110</v>
      </c>
      <c r="E37" s="1" t="s">
        <v>19</v>
      </c>
      <c r="F37" s="1">
        <v>110</v>
      </c>
    </row>
    <row r="38" spans="1:6">
      <c r="A38" s="1"/>
      <c r="B38" s="1" t="s">
        <v>22</v>
      </c>
      <c r="C38" s="1" t="s">
        <v>23</v>
      </c>
      <c r="D38" s="1" t="s">
        <v>8</v>
      </c>
      <c r="E38" s="1" t="s">
        <v>22</v>
      </c>
      <c r="F38" s="1">
        <v>0</v>
      </c>
    </row>
    <row r="39" spans="1:6">
      <c r="A39" s="1"/>
      <c r="B39" s="1"/>
      <c r="C39" s="1"/>
      <c r="D39" s="1"/>
      <c r="E39" s="1"/>
      <c r="F39" s="1" t="s">
        <v>24</v>
      </c>
    </row>
    <row r="40" spans="1:6">
      <c r="A40" s="1"/>
      <c r="B40" s="1"/>
      <c r="C40" s="1" t="s">
        <v>519</v>
      </c>
      <c r="D40" s="1"/>
      <c r="E40" s="1"/>
      <c r="F40" s="1">
        <v>3859.38</v>
      </c>
    </row>
    <row r="41" spans="1:6">
      <c r="A41" s="1"/>
      <c r="B41" s="1"/>
      <c r="C41" s="1"/>
      <c r="D41" s="1"/>
      <c r="E41" s="1"/>
      <c r="F41" s="1" t="s">
        <v>24</v>
      </c>
    </row>
    <row r="42" spans="1:6">
      <c r="A42" s="1"/>
      <c r="B42" s="1" t="s">
        <v>30</v>
      </c>
      <c r="C42" s="1" t="s">
        <v>40</v>
      </c>
      <c r="D42" s="1"/>
      <c r="E42" s="1"/>
      <c r="F42" s="1"/>
    </row>
    <row r="43" spans="1:6">
      <c r="A43" s="1"/>
      <c r="B43" s="1"/>
      <c r="C43" s="1" t="s">
        <v>24</v>
      </c>
      <c r="D43" s="1"/>
      <c r="E43" s="1"/>
      <c r="F43" s="1"/>
    </row>
    <row r="44" spans="1:6">
      <c r="A44" s="1">
        <v>0.28799999999999998</v>
      </c>
      <c r="B44" s="1" t="s">
        <v>198</v>
      </c>
      <c r="C44" s="1" t="s">
        <v>197</v>
      </c>
      <c r="D44" s="1">
        <v>6040</v>
      </c>
      <c r="E44" s="1" t="s">
        <v>198</v>
      </c>
      <c r="F44" s="1">
        <v>1739.52</v>
      </c>
    </row>
    <row r="45" spans="1:6">
      <c r="A45" s="1">
        <v>1</v>
      </c>
      <c r="B45" s="1" t="s">
        <v>19</v>
      </c>
      <c r="C45" s="1" t="s">
        <v>517</v>
      </c>
      <c r="D45" s="1">
        <v>1574.98</v>
      </c>
      <c r="E45" s="1" t="s">
        <v>19</v>
      </c>
      <c r="F45" s="1">
        <v>1574.98</v>
      </c>
    </row>
    <row r="46" spans="1:6">
      <c r="A46" s="1">
        <v>1</v>
      </c>
      <c r="B46" s="1" t="s">
        <v>19</v>
      </c>
      <c r="C46" s="1" t="s">
        <v>518</v>
      </c>
      <c r="D46" s="1">
        <v>110</v>
      </c>
      <c r="E46" s="1" t="s">
        <v>19</v>
      </c>
      <c r="F46" s="1">
        <v>110</v>
      </c>
    </row>
    <row r="47" spans="1:6">
      <c r="A47" s="1"/>
      <c r="B47" s="1" t="s">
        <v>22</v>
      </c>
      <c r="C47" s="1" t="s">
        <v>23</v>
      </c>
      <c r="D47" s="1" t="s">
        <v>8</v>
      </c>
      <c r="E47" s="1" t="s">
        <v>22</v>
      </c>
      <c r="F47" s="1">
        <v>0</v>
      </c>
    </row>
    <row r="48" spans="1:6">
      <c r="A48" s="1"/>
      <c r="B48" s="1"/>
      <c r="C48" s="1"/>
      <c r="D48" s="1"/>
      <c r="E48" s="1"/>
      <c r="F48" s="1" t="s">
        <v>24</v>
      </c>
    </row>
    <row r="49" spans="1:6">
      <c r="A49" s="1"/>
      <c r="B49" s="1"/>
      <c r="C49" s="1" t="s">
        <v>519</v>
      </c>
      <c r="D49" s="1"/>
      <c r="E49" s="1"/>
      <c r="F49" s="1">
        <v>3424.5</v>
      </c>
    </row>
    <row r="50" spans="1:6">
      <c r="A50" s="1"/>
      <c r="B50" s="1"/>
      <c r="C50" s="1"/>
      <c r="D50" s="1"/>
      <c r="E50" s="1"/>
      <c r="F50" s="1" t="s">
        <v>24</v>
      </c>
    </row>
    <row r="51" spans="1:6">
      <c r="A51" s="1"/>
      <c r="B51" s="1" t="s">
        <v>30</v>
      </c>
      <c r="C51" s="1" t="s">
        <v>522</v>
      </c>
      <c r="D51" s="1"/>
      <c r="E51" s="1"/>
      <c r="F51" s="1"/>
    </row>
    <row r="52" spans="1:6">
      <c r="A52" s="1"/>
      <c r="B52" s="1"/>
      <c r="C52" s="1" t="s">
        <v>24</v>
      </c>
      <c r="D52" s="1"/>
      <c r="E52" s="1"/>
      <c r="F52" s="1"/>
    </row>
    <row r="53" spans="1:6">
      <c r="A53" s="1">
        <v>0.24</v>
      </c>
      <c r="B53" s="1" t="s">
        <v>198</v>
      </c>
      <c r="C53" s="1" t="s">
        <v>197</v>
      </c>
      <c r="D53" s="1">
        <v>6040</v>
      </c>
      <c r="E53" s="1" t="s">
        <v>198</v>
      </c>
      <c r="F53" s="1">
        <v>1449.6</v>
      </c>
    </row>
    <row r="54" spans="1:6">
      <c r="A54" s="1">
        <v>1</v>
      </c>
      <c r="B54" s="1" t="s">
        <v>19</v>
      </c>
      <c r="C54" s="1" t="s">
        <v>517</v>
      </c>
      <c r="D54" s="1">
        <v>1574.98</v>
      </c>
      <c r="E54" s="1" t="s">
        <v>19</v>
      </c>
      <c r="F54" s="1">
        <v>1574.98</v>
      </c>
    </row>
    <row r="55" spans="1:6">
      <c r="A55" s="1">
        <v>1</v>
      </c>
      <c r="B55" s="1" t="s">
        <v>19</v>
      </c>
      <c r="C55" s="1" t="s">
        <v>518</v>
      </c>
      <c r="D55" s="1">
        <v>110</v>
      </c>
      <c r="E55" s="1" t="s">
        <v>19</v>
      </c>
      <c r="F55" s="1">
        <v>110</v>
      </c>
    </row>
    <row r="56" spans="1:6">
      <c r="A56" s="1"/>
      <c r="B56" s="1" t="s">
        <v>22</v>
      </c>
      <c r="C56" s="1" t="s">
        <v>23</v>
      </c>
      <c r="D56" s="1" t="s">
        <v>8</v>
      </c>
      <c r="E56" s="1" t="s">
        <v>22</v>
      </c>
      <c r="F56" s="1">
        <v>0</v>
      </c>
    </row>
    <row r="57" spans="1:6">
      <c r="A57" s="1"/>
      <c r="B57" s="1"/>
      <c r="C57" s="1"/>
      <c r="D57" s="1"/>
      <c r="E57" s="1"/>
      <c r="F57" s="1" t="s">
        <v>24</v>
      </c>
    </row>
    <row r="58" spans="1:6">
      <c r="A58" s="1"/>
      <c r="B58" s="1"/>
      <c r="C58" s="1" t="s">
        <v>519</v>
      </c>
      <c r="D58" s="1"/>
      <c r="E58" s="1"/>
      <c r="F58" s="1">
        <v>3134.58</v>
      </c>
    </row>
    <row r="59" spans="1:6">
      <c r="A59" s="1" t="s">
        <v>8</v>
      </c>
      <c r="B59" s="1"/>
      <c r="C59" s="1"/>
      <c r="D59" s="1"/>
      <c r="E59" s="1"/>
      <c r="F59" s="1"/>
    </row>
    <row r="60" spans="1:6">
      <c r="A60" s="1"/>
      <c r="B60" s="1"/>
      <c r="C60" s="1"/>
      <c r="D60" s="1"/>
      <c r="E60" s="1"/>
      <c r="F60" s="1" t="s">
        <v>24</v>
      </c>
    </row>
    <row r="61" spans="1:6">
      <c r="A61" s="1"/>
      <c r="B61" s="1" t="s">
        <v>30</v>
      </c>
      <c r="C61" s="1" t="s">
        <v>523</v>
      </c>
      <c r="D61" s="1"/>
      <c r="E61" s="1"/>
      <c r="F61" s="1"/>
    </row>
    <row r="62" spans="1:6">
      <c r="A62" s="1"/>
      <c r="B62" s="1"/>
      <c r="C62" s="1" t="s">
        <v>24</v>
      </c>
      <c r="D62" s="1"/>
      <c r="E62" s="1"/>
      <c r="F62" s="1"/>
    </row>
    <row r="63" spans="1:6">
      <c r="A63" s="1">
        <v>0.20599999999999999</v>
      </c>
      <c r="B63" s="1" t="s">
        <v>198</v>
      </c>
      <c r="C63" s="1" t="s">
        <v>197</v>
      </c>
      <c r="D63" s="1">
        <v>6040</v>
      </c>
      <c r="E63" s="1" t="s">
        <v>198</v>
      </c>
      <c r="F63" s="1">
        <v>1244.24</v>
      </c>
    </row>
    <row r="64" spans="1:6">
      <c r="A64" s="1">
        <v>1</v>
      </c>
      <c r="B64" s="1" t="s">
        <v>19</v>
      </c>
      <c r="C64" s="1" t="s">
        <v>517</v>
      </c>
      <c r="D64" s="1">
        <v>1574.98</v>
      </c>
      <c r="E64" s="1" t="s">
        <v>19</v>
      </c>
      <c r="F64" s="1">
        <v>1574.98</v>
      </c>
    </row>
    <row r="65" spans="1:6">
      <c r="A65" s="1">
        <v>1</v>
      </c>
      <c r="B65" s="1" t="s">
        <v>19</v>
      </c>
      <c r="C65" s="1" t="s">
        <v>518</v>
      </c>
      <c r="D65" s="1">
        <v>110</v>
      </c>
      <c r="E65" s="1" t="s">
        <v>19</v>
      </c>
      <c r="F65" s="1">
        <v>110</v>
      </c>
    </row>
    <row r="66" spans="1:6">
      <c r="A66" s="1"/>
      <c r="B66" s="1" t="s">
        <v>22</v>
      </c>
      <c r="C66" s="1" t="s">
        <v>23</v>
      </c>
      <c r="D66" s="1" t="s">
        <v>8</v>
      </c>
      <c r="E66" s="1" t="s">
        <v>22</v>
      </c>
      <c r="F66" s="1">
        <v>0</v>
      </c>
    </row>
    <row r="67" spans="1:6">
      <c r="A67" s="1"/>
      <c r="B67" s="1"/>
      <c r="C67" s="1"/>
      <c r="D67" s="1"/>
      <c r="E67" s="1"/>
      <c r="F67" s="1" t="s">
        <v>24</v>
      </c>
    </row>
    <row r="68" spans="1:6">
      <c r="A68" s="1"/>
      <c r="B68" s="1"/>
      <c r="C68" s="1" t="s">
        <v>519</v>
      </c>
      <c r="D68" s="1"/>
      <c r="E68" s="1"/>
      <c r="F68" s="1">
        <v>2929.22</v>
      </c>
    </row>
    <row r="69" spans="1:6">
      <c r="A69" s="1"/>
      <c r="B69" s="1"/>
      <c r="C69" s="1"/>
      <c r="D69" s="1"/>
      <c r="E69" s="1"/>
      <c r="F69" s="1" t="s">
        <v>24</v>
      </c>
    </row>
    <row r="70" spans="1:6">
      <c r="A70" s="1"/>
      <c r="B70" s="1" t="s">
        <v>30</v>
      </c>
      <c r="C70" s="1" t="s">
        <v>524</v>
      </c>
      <c r="D70" s="1"/>
      <c r="E70" s="1"/>
      <c r="F70" s="1"/>
    </row>
    <row r="71" spans="1:6">
      <c r="A71" s="1"/>
      <c r="B71" s="1"/>
      <c r="C71" s="1" t="s">
        <v>24</v>
      </c>
      <c r="D71" s="1"/>
      <c r="E71" s="1"/>
      <c r="F71" s="1"/>
    </row>
    <row r="72" spans="1:6">
      <c r="A72" s="1">
        <v>0.18</v>
      </c>
      <c r="B72" s="1" t="s">
        <v>198</v>
      </c>
      <c r="C72" s="1" t="s">
        <v>197</v>
      </c>
      <c r="D72" s="1">
        <v>6040</v>
      </c>
      <c r="E72" s="1" t="s">
        <v>198</v>
      </c>
      <c r="F72" s="1">
        <v>1087.2</v>
      </c>
    </row>
    <row r="73" spans="1:6">
      <c r="A73" s="1">
        <v>1</v>
      </c>
      <c r="B73" s="1" t="s">
        <v>19</v>
      </c>
      <c r="C73" s="1" t="s">
        <v>517</v>
      </c>
      <c r="D73" s="1">
        <v>1574.98</v>
      </c>
      <c r="E73" s="1" t="s">
        <v>19</v>
      </c>
      <c r="F73" s="1">
        <v>1574.98</v>
      </c>
    </row>
    <row r="74" spans="1:6">
      <c r="A74" s="1">
        <v>1</v>
      </c>
      <c r="B74" s="1" t="s">
        <v>19</v>
      </c>
      <c r="C74" s="1" t="s">
        <v>518</v>
      </c>
      <c r="D74" s="1">
        <v>110</v>
      </c>
      <c r="E74" s="1" t="s">
        <v>19</v>
      </c>
      <c r="F74" s="1">
        <v>110</v>
      </c>
    </row>
    <row r="75" spans="1:6">
      <c r="A75" s="1"/>
      <c r="B75" s="1" t="s">
        <v>22</v>
      </c>
      <c r="C75" s="1" t="s">
        <v>23</v>
      </c>
      <c r="D75" s="1" t="s">
        <v>8</v>
      </c>
      <c r="E75" s="1" t="s">
        <v>22</v>
      </c>
      <c r="F75" s="1">
        <v>0</v>
      </c>
    </row>
    <row r="76" spans="1:6">
      <c r="A76" s="1"/>
      <c r="B76" s="1"/>
      <c r="C76" s="1"/>
      <c r="D76" s="1"/>
      <c r="E76" s="1"/>
      <c r="F76" s="1" t="s">
        <v>24</v>
      </c>
    </row>
    <row r="77" spans="1:6">
      <c r="A77" s="1"/>
      <c r="B77" s="1"/>
      <c r="C77" s="1" t="s">
        <v>519</v>
      </c>
      <c r="D77" s="1"/>
      <c r="E77" s="1"/>
      <c r="F77" s="1">
        <v>2772.18</v>
      </c>
    </row>
    <row r="78" spans="1:6">
      <c r="A78" s="1"/>
      <c r="B78" s="1"/>
      <c r="C78" s="1"/>
      <c r="D78" s="1"/>
      <c r="E78" s="1"/>
      <c r="F78" s="1" t="s">
        <v>24</v>
      </c>
    </row>
    <row r="79" spans="1:6">
      <c r="A79" s="1">
        <v>1.1000000000000001</v>
      </c>
      <c r="B79" s="1" t="s">
        <v>8</v>
      </c>
      <c r="C79" s="1" t="s">
        <v>821</v>
      </c>
      <c r="D79" s="1"/>
      <c r="E79" s="1"/>
      <c r="F79" s="1"/>
    </row>
    <row r="80" spans="1:6">
      <c r="A80" s="1" t="s">
        <v>8</v>
      </c>
      <c r="B80" s="1"/>
      <c r="C80" s="1" t="s">
        <v>822</v>
      </c>
      <c r="D80" s="1"/>
      <c r="E80" s="1"/>
      <c r="F80" s="1"/>
    </row>
    <row r="81" spans="1:6">
      <c r="A81" s="1">
        <v>10</v>
      </c>
      <c r="B81" s="1" t="s">
        <v>19</v>
      </c>
      <c r="C81" s="1" t="s">
        <v>20</v>
      </c>
      <c r="D81" s="1">
        <v>106.25</v>
      </c>
      <c r="E81" s="1" t="s">
        <v>19</v>
      </c>
      <c r="F81" s="1">
        <v>1062.5</v>
      </c>
    </row>
    <row r="82" spans="1:6">
      <c r="A82" s="1">
        <v>10</v>
      </c>
      <c r="B82" s="1" t="s">
        <v>19</v>
      </c>
      <c r="C82" s="1" t="s">
        <v>823</v>
      </c>
      <c r="D82" s="1">
        <v>106.25</v>
      </c>
      <c r="E82" s="1" t="s">
        <v>19</v>
      </c>
      <c r="F82" s="1">
        <v>1062.5</v>
      </c>
    </row>
    <row r="83" spans="1:6">
      <c r="A83" s="1">
        <v>10</v>
      </c>
      <c r="B83" s="1" t="s">
        <v>19</v>
      </c>
      <c r="C83" s="1" t="s">
        <v>21</v>
      </c>
      <c r="D83" s="1">
        <v>12.32</v>
      </c>
      <c r="E83" s="1" t="s">
        <v>19</v>
      </c>
      <c r="F83" s="1">
        <v>123.2</v>
      </c>
    </row>
    <row r="84" spans="1:6">
      <c r="A84" s="1"/>
      <c r="B84" s="1" t="s">
        <v>22</v>
      </c>
      <c r="C84" s="1" t="s">
        <v>23</v>
      </c>
      <c r="D84" s="1"/>
      <c r="E84" s="1" t="s">
        <v>22</v>
      </c>
      <c r="F84" s="1">
        <v>0</v>
      </c>
    </row>
    <row r="85" spans="1:6">
      <c r="A85" s="1"/>
      <c r="B85" s="1"/>
      <c r="C85" s="1"/>
      <c r="D85" s="1"/>
      <c r="E85" s="1"/>
      <c r="F85" s="1" t="s">
        <v>24</v>
      </c>
    </row>
    <row r="86" spans="1:6">
      <c r="A86" s="1"/>
      <c r="B86" s="1"/>
      <c r="C86" s="1" t="s">
        <v>25</v>
      </c>
      <c r="D86" s="1"/>
      <c r="E86" s="1"/>
      <c r="F86" s="1">
        <v>2248.1999999999998</v>
      </c>
    </row>
    <row r="87" spans="1:6">
      <c r="A87" s="1"/>
      <c r="B87" s="1"/>
      <c r="C87" s="1"/>
      <c r="D87" s="1"/>
      <c r="E87" s="1"/>
      <c r="F87" s="1" t="s">
        <v>24</v>
      </c>
    </row>
    <row r="88" spans="1:6">
      <c r="A88" s="1"/>
      <c r="B88" s="1"/>
      <c r="C88" s="1" t="s">
        <v>824</v>
      </c>
      <c r="D88" s="1" t="s">
        <v>27</v>
      </c>
      <c r="E88" s="1"/>
      <c r="F88" s="1">
        <v>224.82</v>
      </c>
    </row>
    <row r="89" spans="1:6">
      <c r="A89" s="1"/>
      <c r="B89" s="1"/>
      <c r="C89" s="1"/>
      <c r="D89" s="1" t="s">
        <v>28</v>
      </c>
      <c r="E89" s="1"/>
      <c r="F89" s="1">
        <v>235.02</v>
      </c>
    </row>
    <row r="90" spans="1:6">
      <c r="A90" s="1" t="s">
        <v>825</v>
      </c>
      <c r="B90" s="1"/>
      <c r="C90" s="1" t="s">
        <v>826</v>
      </c>
      <c r="D90" s="1" t="s">
        <v>27</v>
      </c>
      <c r="E90" s="1"/>
      <c r="F90" s="1">
        <v>212.5</v>
      </c>
    </row>
    <row r="91" spans="1:6">
      <c r="A91" s="1"/>
      <c r="B91" s="1"/>
      <c r="C91" s="1"/>
      <c r="D91" s="1" t="s">
        <v>28</v>
      </c>
      <c r="E91" s="1"/>
      <c r="F91" s="1">
        <v>222.7</v>
      </c>
    </row>
    <row r="92" spans="1:6">
      <c r="A92" s="1"/>
      <c r="B92" s="1"/>
      <c r="C92" s="1"/>
      <c r="D92" s="1"/>
      <c r="E92" s="1"/>
      <c r="F92" s="1"/>
    </row>
    <row r="93" spans="1:6">
      <c r="A93" s="1">
        <v>3.1</v>
      </c>
      <c r="B93" s="1" t="s">
        <v>30</v>
      </c>
      <c r="C93" s="1" t="s">
        <v>37</v>
      </c>
      <c r="D93" s="1"/>
      <c r="E93" s="1"/>
      <c r="F93" s="1"/>
    </row>
    <row r="94" spans="1:6">
      <c r="A94" s="1"/>
      <c r="B94" s="1"/>
      <c r="C94" s="1" t="s">
        <v>38</v>
      </c>
      <c r="D94" s="1"/>
      <c r="E94" s="1"/>
      <c r="F94" s="1"/>
    </row>
    <row r="95" spans="1:6">
      <c r="A95" s="1"/>
      <c r="B95" s="1"/>
      <c r="C95" s="1" t="s">
        <v>24</v>
      </c>
      <c r="D95" s="1"/>
      <c r="E95" s="1"/>
      <c r="F95" s="1"/>
    </row>
    <row r="96" spans="1:6">
      <c r="A96" s="1">
        <v>9</v>
      </c>
      <c r="B96" s="1" t="s">
        <v>19</v>
      </c>
      <c r="C96" s="1" t="s">
        <v>39</v>
      </c>
      <c r="D96" s="1">
        <v>1359.13</v>
      </c>
      <c r="E96" s="1" t="s">
        <v>19</v>
      </c>
      <c r="F96" s="1">
        <v>12232.17</v>
      </c>
    </row>
    <row r="97" spans="1:6">
      <c r="A97" s="1">
        <v>4.5</v>
      </c>
      <c r="B97" s="1" t="s">
        <v>19</v>
      </c>
      <c r="C97" s="1" t="s">
        <v>40</v>
      </c>
      <c r="D97" s="1">
        <v>3424.5</v>
      </c>
      <c r="E97" s="1" t="s">
        <v>19</v>
      </c>
      <c r="F97" s="1">
        <v>15410.25</v>
      </c>
    </row>
    <row r="98" spans="1:6">
      <c r="A98" s="1">
        <v>1.8</v>
      </c>
      <c r="B98" s="1" t="s">
        <v>41</v>
      </c>
      <c r="C98" s="1" t="s">
        <v>42</v>
      </c>
      <c r="D98" s="1">
        <v>884</v>
      </c>
      <c r="E98" s="1" t="s">
        <v>41</v>
      </c>
      <c r="F98" s="1">
        <v>1591.2</v>
      </c>
    </row>
    <row r="99" spans="1:6">
      <c r="A99" s="1">
        <v>17.7</v>
      </c>
      <c r="B99" s="1" t="s">
        <v>41</v>
      </c>
      <c r="C99" s="1" t="s">
        <v>43</v>
      </c>
      <c r="D99" s="1">
        <v>618</v>
      </c>
      <c r="E99" s="1" t="s">
        <v>41</v>
      </c>
      <c r="F99" s="1">
        <v>10938.6</v>
      </c>
    </row>
    <row r="100" spans="1:6">
      <c r="A100" s="1">
        <v>14.1</v>
      </c>
      <c r="B100" s="1" t="s">
        <v>41</v>
      </c>
      <c r="C100" s="1" t="s">
        <v>44</v>
      </c>
      <c r="D100" s="1">
        <v>507</v>
      </c>
      <c r="E100" s="1" t="s">
        <v>41</v>
      </c>
      <c r="F100" s="1">
        <v>7148.7</v>
      </c>
    </row>
    <row r="101" spans="1:6">
      <c r="A101" s="1"/>
      <c r="B101" s="1" t="s">
        <v>22</v>
      </c>
      <c r="C101" s="1" t="s">
        <v>23</v>
      </c>
      <c r="D101" s="1"/>
      <c r="E101" s="1" t="s">
        <v>22</v>
      </c>
      <c r="F101" s="1">
        <v>0</v>
      </c>
    </row>
    <row r="102" spans="1:6">
      <c r="A102" s="1"/>
      <c r="B102" s="1"/>
      <c r="C102" s="1"/>
      <c r="D102" s="1"/>
      <c r="E102" s="1"/>
      <c r="F102" s="1" t="s">
        <v>24</v>
      </c>
    </row>
    <row r="103" spans="1:6">
      <c r="A103" s="1"/>
      <c r="B103" s="1"/>
      <c r="C103" s="1"/>
      <c r="D103" s="1"/>
      <c r="E103" s="1"/>
      <c r="F103" s="1">
        <v>47320.92</v>
      </c>
    </row>
    <row r="104" spans="1:6">
      <c r="A104" s="1"/>
      <c r="B104" s="1"/>
      <c r="C104" s="1" t="s">
        <v>25</v>
      </c>
      <c r="D104" s="1"/>
      <c r="E104" s="1"/>
      <c r="F104" s="1" t="s">
        <v>24</v>
      </c>
    </row>
    <row r="105" spans="1:6">
      <c r="A105" s="1"/>
      <c r="B105" s="1"/>
      <c r="C105" s="1"/>
      <c r="D105" s="1"/>
      <c r="E105" s="1"/>
      <c r="F105" s="1">
        <v>4732.09</v>
      </c>
    </row>
    <row r="106" spans="1:6">
      <c r="A106" s="1"/>
      <c r="B106" s="1"/>
      <c r="C106" s="1" t="s">
        <v>45</v>
      </c>
      <c r="D106" s="1"/>
      <c r="E106" s="1"/>
      <c r="F106" s="1" t="s">
        <v>46</v>
      </c>
    </row>
    <row r="107" spans="1:6">
      <c r="A107" s="1">
        <v>6.5</v>
      </c>
      <c r="B107" s="1" t="s">
        <v>30</v>
      </c>
      <c r="C107" s="1" t="s">
        <v>827</v>
      </c>
      <c r="D107" s="1"/>
      <c r="E107" s="1"/>
      <c r="F107" s="1"/>
    </row>
    <row r="108" spans="1:6">
      <c r="A108" s="1"/>
      <c r="B108" s="1"/>
      <c r="C108" s="1" t="s">
        <v>828</v>
      </c>
      <c r="D108" s="1"/>
      <c r="E108" s="1"/>
      <c r="F108" s="1"/>
    </row>
    <row r="109" spans="1:6">
      <c r="A109" s="1"/>
      <c r="B109" s="1"/>
      <c r="C109" s="1" t="s">
        <v>24</v>
      </c>
      <c r="D109" s="1"/>
      <c r="E109" s="1"/>
      <c r="F109" s="1"/>
    </row>
    <row r="110" spans="1:6">
      <c r="A110" s="1">
        <v>4800</v>
      </c>
      <c r="B110" s="1" t="s">
        <v>525</v>
      </c>
      <c r="C110" s="1" t="s">
        <v>828</v>
      </c>
      <c r="D110" s="1">
        <v>5916.7</v>
      </c>
      <c r="E110" s="1" t="s">
        <v>526</v>
      </c>
      <c r="F110" s="1">
        <v>28400.16</v>
      </c>
    </row>
    <row r="111" spans="1:6">
      <c r="A111" s="1">
        <v>2.5</v>
      </c>
      <c r="B111" s="1" t="s">
        <v>19</v>
      </c>
      <c r="C111" s="1" t="s">
        <v>40</v>
      </c>
      <c r="D111" s="1">
        <v>3424.5</v>
      </c>
      <c r="E111" s="1" t="s">
        <v>19</v>
      </c>
      <c r="F111" s="1">
        <v>8561.25</v>
      </c>
    </row>
    <row r="112" spans="1:6">
      <c r="A112" s="1">
        <v>3.5</v>
      </c>
      <c r="B112" s="1" t="s">
        <v>41</v>
      </c>
      <c r="C112" s="1" t="s">
        <v>65</v>
      </c>
      <c r="D112" s="1">
        <v>947</v>
      </c>
      <c r="E112" s="1" t="s">
        <v>41</v>
      </c>
      <c r="F112" s="1">
        <v>3314.5</v>
      </c>
    </row>
    <row r="113" spans="1:6">
      <c r="A113" s="1">
        <v>10.6</v>
      </c>
      <c r="B113" s="1" t="s">
        <v>41</v>
      </c>
      <c r="C113" s="1" t="s">
        <v>42</v>
      </c>
      <c r="D113" s="1">
        <v>884</v>
      </c>
      <c r="E113" s="1" t="s">
        <v>41</v>
      </c>
      <c r="F113" s="1">
        <v>9370.4</v>
      </c>
    </row>
    <row r="114" spans="1:6">
      <c r="A114" s="1">
        <v>7.1</v>
      </c>
      <c r="B114" s="1" t="s">
        <v>41</v>
      </c>
      <c r="C114" s="1" t="s">
        <v>43</v>
      </c>
      <c r="D114" s="1">
        <v>618</v>
      </c>
      <c r="E114" s="1" t="s">
        <v>41</v>
      </c>
      <c r="F114" s="1">
        <v>4387.8</v>
      </c>
    </row>
    <row r="115" spans="1:6">
      <c r="A115" s="1">
        <v>21.2</v>
      </c>
      <c r="B115" s="1" t="s">
        <v>41</v>
      </c>
      <c r="C115" s="1" t="s">
        <v>44</v>
      </c>
      <c r="D115" s="1">
        <v>507</v>
      </c>
      <c r="E115" s="1" t="s">
        <v>41</v>
      </c>
      <c r="F115" s="1">
        <v>10748.4</v>
      </c>
    </row>
    <row r="116" spans="1:6">
      <c r="A116" s="1"/>
      <c r="B116" s="1" t="s">
        <v>22</v>
      </c>
      <c r="C116" s="1" t="s">
        <v>23</v>
      </c>
      <c r="D116" s="1"/>
      <c r="E116" s="1" t="s">
        <v>22</v>
      </c>
      <c r="F116" s="1">
        <v>0</v>
      </c>
    </row>
    <row r="117" spans="1:6">
      <c r="A117" s="1"/>
      <c r="B117" s="1"/>
      <c r="C117" s="1"/>
      <c r="D117" s="1"/>
      <c r="E117" s="1"/>
      <c r="F117" s="1" t="s">
        <v>24</v>
      </c>
    </row>
    <row r="118" spans="1:6">
      <c r="A118" s="1"/>
      <c r="B118" s="1"/>
      <c r="C118" s="1" t="s">
        <v>25</v>
      </c>
      <c r="D118" s="1"/>
      <c r="E118" s="1"/>
      <c r="F118" s="1">
        <v>64782.51</v>
      </c>
    </row>
    <row r="119" spans="1:6">
      <c r="A119" s="1"/>
      <c r="B119" s="1"/>
      <c r="C119" s="1"/>
      <c r="D119" s="1"/>
      <c r="E119" s="1"/>
      <c r="F119" s="1" t="s">
        <v>24</v>
      </c>
    </row>
    <row r="120" spans="1:6">
      <c r="A120" s="1"/>
      <c r="B120" s="1"/>
      <c r="C120" s="1" t="s">
        <v>45</v>
      </c>
      <c r="D120" s="1"/>
      <c r="E120" s="1"/>
      <c r="F120" s="1">
        <v>6478.25</v>
      </c>
    </row>
    <row r="121" spans="1:6">
      <c r="A121" s="1"/>
      <c r="B121" s="1"/>
      <c r="C121" s="1"/>
      <c r="D121" s="1"/>
      <c r="E121" s="1"/>
      <c r="F121" s="1"/>
    </row>
    <row r="122" spans="1:6">
      <c r="A122" s="1">
        <v>9</v>
      </c>
      <c r="B122" s="1" t="s">
        <v>30</v>
      </c>
      <c r="C122" s="1" t="s">
        <v>829</v>
      </c>
      <c r="D122" s="1"/>
      <c r="E122" s="1"/>
      <c r="F122" s="1"/>
    </row>
    <row r="123" spans="1:6">
      <c r="A123" s="1"/>
      <c r="B123" s="1"/>
      <c r="C123" s="1" t="s">
        <v>828</v>
      </c>
      <c r="D123" s="1"/>
      <c r="E123" s="1"/>
      <c r="F123" s="1"/>
    </row>
    <row r="124" spans="1:6">
      <c r="A124" s="1"/>
      <c r="B124" s="1"/>
      <c r="C124" s="1" t="s">
        <v>24</v>
      </c>
      <c r="D124" s="1"/>
      <c r="E124" s="1"/>
      <c r="F124" s="1"/>
    </row>
    <row r="125" spans="1:6">
      <c r="A125" s="1">
        <v>4800</v>
      </c>
      <c r="B125" s="1" t="s">
        <v>525</v>
      </c>
      <c r="C125" s="1" t="s">
        <v>828</v>
      </c>
      <c r="D125" s="1">
        <v>5916.7</v>
      </c>
      <c r="E125" s="1" t="s">
        <v>526</v>
      </c>
      <c r="F125" s="1">
        <v>28400.16</v>
      </c>
    </row>
    <row r="126" spans="1:6">
      <c r="A126" s="1">
        <v>2.5</v>
      </c>
      <c r="B126" s="1" t="s">
        <v>19</v>
      </c>
      <c r="C126" s="1" t="s">
        <v>522</v>
      </c>
      <c r="D126" s="1">
        <v>3134.58</v>
      </c>
      <c r="E126" s="1" t="s">
        <v>19</v>
      </c>
      <c r="F126" s="1">
        <v>7836.45</v>
      </c>
    </row>
    <row r="127" spans="1:6">
      <c r="A127" s="1">
        <v>3.5</v>
      </c>
      <c r="B127" s="1" t="s">
        <v>41</v>
      </c>
      <c r="C127" s="1" t="s">
        <v>65</v>
      </c>
      <c r="D127" s="1">
        <v>947</v>
      </c>
      <c r="E127" s="1" t="s">
        <v>41</v>
      </c>
      <c r="F127" s="1">
        <v>3314.5</v>
      </c>
    </row>
    <row r="128" spans="1:6">
      <c r="A128" s="1">
        <v>10.6</v>
      </c>
      <c r="B128" s="1" t="s">
        <v>41</v>
      </c>
      <c r="C128" s="1" t="s">
        <v>42</v>
      </c>
      <c r="D128" s="1">
        <v>884</v>
      </c>
      <c r="E128" s="1" t="s">
        <v>41</v>
      </c>
      <c r="F128" s="1">
        <v>9370.4</v>
      </c>
    </row>
    <row r="129" spans="1:6">
      <c r="A129" s="1">
        <v>7.1</v>
      </c>
      <c r="B129" s="1" t="s">
        <v>41</v>
      </c>
      <c r="C129" s="1" t="s">
        <v>43</v>
      </c>
      <c r="D129" s="1">
        <v>618</v>
      </c>
      <c r="E129" s="1" t="s">
        <v>41</v>
      </c>
      <c r="F129" s="1">
        <v>4387.8</v>
      </c>
    </row>
    <row r="130" spans="1:6">
      <c r="A130" s="1">
        <v>21.2</v>
      </c>
      <c r="B130" s="1" t="s">
        <v>41</v>
      </c>
      <c r="C130" s="1" t="s">
        <v>44</v>
      </c>
      <c r="D130" s="1">
        <v>507</v>
      </c>
      <c r="E130" s="1" t="s">
        <v>41</v>
      </c>
      <c r="F130" s="1">
        <v>10748.4</v>
      </c>
    </row>
    <row r="131" spans="1:6">
      <c r="A131" s="1"/>
      <c r="B131" s="1" t="s">
        <v>22</v>
      </c>
      <c r="C131" s="1" t="s">
        <v>23</v>
      </c>
      <c r="D131" s="1"/>
      <c r="E131" s="1" t="s">
        <v>22</v>
      </c>
      <c r="F131" s="1">
        <v>0</v>
      </c>
    </row>
    <row r="132" spans="1:6">
      <c r="A132" s="1"/>
      <c r="B132" s="1"/>
      <c r="C132" s="1"/>
      <c r="D132" s="1"/>
      <c r="E132" s="1"/>
      <c r="F132" s="1" t="s">
        <v>24</v>
      </c>
    </row>
    <row r="133" spans="1:6">
      <c r="A133" s="1"/>
      <c r="B133" s="1"/>
      <c r="C133" s="1" t="s">
        <v>25</v>
      </c>
      <c r="D133" s="1"/>
      <c r="E133" s="1"/>
      <c r="F133" s="1">
        <v>64057.71</v>
      </c>
    </row>
    <row r="134" spans="1:6">
      <c r="A134" s="1"/>
      <c r="B134" s="1"/>
      <c r="C134" s="1"/>
      <c r="D134" s="1"/>
      <c r="E134" s="1"/>
      <c r="F134" s="1" t="s">
        <v>24</v>
      </c>
    </row>
    <row r="135" spans="1:6">
      <c r="A135" s="1"/>
      <c r="B135" s="1"/>
      <c r="C135" s="1" t="s">
        <v>45</v>
      </c>
      <c r="D135" s="1"/>
      <c r="E135" s="1"/>
      <c r="F135" s="1">
        <v>6405.77</v>
      </c>
    </row>
    <row r="136" spans="1:6">
      <c r="A136" s="1"/>
      <c r="B136" s="1"/>
      <c r="C136" s="1"/>
      <c r="D136" s="1"/>
      <c r="E136" s="1"/>
      <c r="F136" s="1" t="s">
        <v>46</v>
      </c>
    </row>
    <row r="137" spans="1:6">
      <c r="A137" s="1"/>
      <c r="B137" s="1"/>
      <c r="C137" s="1" t="s">
        <v>527</v>
      </c>
      <c r="D137" s="1"/>
      <c r="E137" s="1"/>
      <c r="F137" s="1">
        <v>6480.57</v>
      </c>
    </row>
    <row r="138" spans="1:6">
      <c r="A138" s="1"/>
      <c r="B138" s="1"/>
      <c r="C138" s="1" t="s">
        <v>528</v>
      </c>
      <c r="D138" s="1"/>
      <c r="E138" s="1"/>
      <c r="F138" s="1">
        <v>6631.47</v>
      </c>
    </row>
    <row r="139" spans="1:6">
      <c r="A139" s="1"/>
      <c r="B139" s="1"/>
      <c r="C139" s="1" t="s">
        <v>529</v>
      </c>
      <c r="D139" s="1"/>
      <c r="E139" s="1"/>
      <c r="F139" s="1">
        <v>6782.37</v>
      </c>
    </row>
    <row r="140" spans="1:6">
      <c r="A140" s="1"/>
      <c r="B140" s="1"/>
      <c r="C140" s="1" t="s">
        <v>530</v>
      </c>
      <c r="D140" s="1"/>
      <c r="E140" s="1"/>
      <c r="F140" s="1">
        <v>6933.27</v>
      </c>
    </row>
    <row r="141" spans="1:6">
      <c r="A141" s="1" t="s">
        <v>8</v>
      </c>
      <c r="B141" s="1"/>
      <c r="C141" s="1" t="s">
        <v>531</v>
      </c>
      <c r="D141" s="1"/>
      <c r="E141" s="1"/>
      <c r="F141" s="1">
        <v>7084.17</v>
      </c>
    </row>
    <row r="142" spans="1:6">
      <c r="A142" s="1">
        <v>27</v>
      </c>
      <c r="B142" s="1" t="s">
        <v>30</v>
      </c>
      <c r="C142" s="1" t="s">
        <v>1042</v>
      </c>
      <c r="D142" s="1"/>
      <c r="E142" s="1"/>
      <c r="F142" s="1"/>
    </row>
    <row r="143" spans="1:6">
      <c r="A143" s="1"/>
      <c r="B143" s="1"/>
      <c r="C143" s="1" t="s">
        <v>828</v>
      </c>
      <c r="D143" s="1"/>
      <c r="E143" s="1"/>
      <c r="F143" s="1"/>
    </row>
    <row r="144" spans="1:6">
      <c r="A144" s="1"/>
      <c r="B144" s="1"/>
      <c r="C144" s="1" t="s">
        <v>24</v>
      </c>
      <c r="D144" s="1"/>
      <c r="E144" s="1"/>
      <c r="F144" s="1"/>
    </row>
    <row r="145" spans="1:6">
      <c r="A145" s="1">
        <v>4800</v>
      </c>
      <c r="B145" s="1" t="s">
        <v>525</v>
      </c>
      <c r="C145" s="1" t="s">
        <v>828</v>
      </c>
      <c r="D145" s="1">
        <v>5916.7</v>
      </c>
      <c r="E145" s="1" t="s">
        <v>526</v>
      </c>
      <c r="F145" s="1">
        <v>28400.16</v>
      </c>
    </row>
    <row r="146" spans="1:6">
      <c r="A146" s="1">
        <v>2.5</v>
      </c>
      <c r="B146" s="1" t="s">
        <v>19</v>
      </c>
      <c r="C146" s="1" t="s">
        <v>521</v>
      </c>
      <c r="D146" s="1">
        <v>3859.38</v>
      </c>
      <c r="E146" s="1" t="s">
        <v>19</v>
      </c>
      <c r="F146" s="1">
        <v>9648.4500000000007</v>
      </c>
    </row>
    <row r="147" spans="1:6">
      <c r="A147" s="1">
        <v>3.5</v>
      </c>
      <c r="B147" s="1" t="s">
        <v>41</v>
      </c>
      <c r="C147" s="1" t="s">
        <v>65</v>
      </c>
      <c r="D147" s="1">
        <v>947</v>
      </c>
      <c r="E147" s="1" t="s">
        <v>41</v>
      </c>
      <c r="F147" s="1">
        <v>3314.5</v>
      </c>
    </row>
    <row r="148" spans="1:6">
      <c r="A148" s="1">
        <v>10.6</v>
      </c>
      <c r="B148" s="1" t="s">
        <v>41</v>
      </c>
      <c r="C148" s="1" t="s">
        <v>42</v>
      </c>
      <c r="D148" s="1">
        <v>884</v>
      </c>
      <c r="E148" s="1" t="s">
        <v>41</v>
      </c>
      <c r="F148" s="1">
        <v>9370.4</v>
      </c>
    </row>
    <row r="149" spans="1:6">
      <c r="A149" s="1">
        <v>7.1</v>
      </c>
      <c r="B149" s="1" t="s">
        <v>41</v>
      </c>
      <c r="C149" s="1" t="s">
        <v>43</v>
      </c>
      <c r="D149" s="1">
        <v>618</v>
      </c>
      <c r="E149" s="1" t="s">
        <v>41</v>
      </c>
      <c r="F149" s="1">
        <v>4387.8</v>
      </c>
    </row>
    <row r="150" spans="1:6">
      <c r="A150" s="1">
        <v>21.2</v>
      </c>
      <c r="B150" s="1" t="s">
        <v>41</v>
      </c>
      <c r="C150" s="1" t="s">
        <v>44</v>
      </c>
      <c r="D150" s="1">
        <v>507</v>
      </c>
      <c r="E150" s="1" t="s">
        <v>41</v>
      </c>
      <c r="F150" s="1">
        <v>10748.4</v>
      </c>
    </row>
    <row r="151" spans="1:6">
      <c r="A151" s="1"/>
      <c r="B151" s="1" t="s">
        <v>22</v>
      </c>
      <c r="C151" s="1" t="s">
        <v>23</v>
      </c>
      <c r="D151" s="1"/>
      <c r="E151" s="1" t="s">
        <v>22</v>
      </c>
      <c r="F151" s="1">
        <v>0</v>
      </c>
    </row>
    <row r="152" spans="1:6">
      <c r="A152" s="1"/>
      <c r="B152" s="1"/>
      <c r="C152" s="1"/>
      <c r="D152" s="1"/>
      <c r="E152" s="1"/>
      <c r="F152" s="1" t="s">
        <v>24</v>
      </c>
    </row>
    <row r="153" spans="1:6">
      <c r="A153" s="1"/>
      <c r="B153" s="1"/>
      <c r="C153" s="1" t="s">
        <v>25</v>
      </c>
      <c r="D153" s="1"/>
      <c r="E153" s="1"/>
      <c r="F153" s="1">
        <v>65869.710000000006</v>
      </c>
    </row>
    <row r="154" spans="1:6">
      <c r="A154" s="1"/>
      <c r="B154" s="1"/>
      <c r="C154" s="1"/>
      <c r="D154" s="1"/>
      <c r="E154" s="1"/>
      <c r="F154" s="1" t="s">
        <v>24</v>
      </c>
    </row>
    <row r="155" spans="1:6">
      <c r="A155" s="1"/>
      <c r="B155" s="1"/>
      <c r="C155" s="1" t="s">
        <v>45</v>
      </c>
      <c r="D155" s="1"/>
      <c r="E155" s="1"/>
      <c r="F155" s="1">
        <v>6586.97</v>
      </c>
    </row>
    <row r="156" spans="1:6">
      <c r="A156" s="1"/>
      <c r="B156" s="1"/>
      <c r="C156" s="1"/>
      <c r="D156" s="1"/>
      <c r="E156" s="1"/>
      <c r="F156" s="1" t="s">
        <v>46</v>
      </c>
    </row>
    <row r="157" spans="1:6">
      <c r="A157" s="1"/>
      <c r="B157" s="1"/>
      <c r="C157" s="1" t="s">
        <v>527</v>
      </c>
      <c r="D157" s="1"/>
      <c r="E157" s="1">
        <v>74.8</v>
      </c>
      <c r="F157" s="1">
        <v>6661.77</v>
      </c>
    </row>
    <row r="158" spans="1:6">
      <c r="A158" s="1"/>
      <c r="B158" s="1"/>
      <c r="C158" s="1" t="s">
        <v>528</v>
      </c>
      <c r="D158" s="1"/>
      <c r="E158" s="1">
        <v>150.9</v>
      </c>
      <c r="F158" s="1">
        <v>6812.67</v>
      </c>
    </row>
    <row r="159" spans="1:6">
      <c r="A159" s="1"/>
      <c r="B159" s="1"/>
      <c r="C159" s="1" t="s">
        <v>529</v>
      </c>
      <c r="D159" s="1"/>
      <c r="E159" s="1">
        <v>150.9</v>
      </c>
      <c r="F159" s="1">
        <v>6963.57</v>
      </c>
    </row>
    <row r="160" spans="1:6">
      <c r="A160" s="1"/>
      <c r="B160" s="1"/>
      <c r="C160" s="1" t="s">
        <v>530</v>
      </c>
      <c r="D160" s="1"/>
      <c r="E160" s="1">
        <v>150.9</v>
      </c>
      <c r="F160" s="1">
        <v>7114.47</v>
      </c>
    </row>
    <row r="161" spans="1:6">
      <c r="A161" s="1"/>
      <c r="B161" s="1"/>
      <c r="C161" s="1" t="s">
        <v>531</v>
      </c>
      <c r="D161" s="1"/>
      <c r="E161" s="1">
        <v>150.9</v>
      </c>
      <c r="F161" s="1">
        <v>7265.37</v>
      </c>
    </row>
    <row r="162" spans="1:6">
      <c r="A162" s="1"/>
      <c r="B162" s="1"/>
      <c r="C162" s="1" t="s">
        <v>1043</v>
      </c>
      <c r="D162" s="1"/>
      <c r="E162" s="1">
        <v>6812.67</v>
      </c>
      <c r="F162" s="1">
        <v>6888.12</v>
      </c>
    </row>
    <row r="163" spans="1:6">
      <c r="A163" s="1"/>
      <c r="B163" s="1"/>
      <c r="C163" s="1"/>
      <c r="D163" s="1"/>
      <c r="E163" s="1"/>
      <c r="F163" s="1"/>
    </row>
    <row r="164" spans="1:6">
      <c r="A164" s="1"/>
      <c r="B164" s="1"/>
      <c r="C164" s="1" t="s">
        <v>1044</v>
      </c>
      <c r="D164" s="1"/>
      <c r="E164" s="1"/>
      <c r="F164" s="1"/>
    </row>
    <row r="165" spans="1:6">
      <c r="A165" s="1"/>
      <c r="B165" s="1"/>
      <c r="C165" s="1" t="s">
        <v>24</v>
      </c>
      <c r="D165" s="1"/>
      <c r="E165" s="1"/>
      <c r="F165" s="1"/>
    </row>
    <row r="166" spans="1:6">
      <c r="A166" s="1">
        <v>10</v>
      </c>
      <c r="B166" s="1" t="s">
        <v>30</v>
      </c>
      <c r="C166" s="1" t="s">
        <v>830</v>
      </c>
      <c r="D166" s="1"/>
      <c r="E166" s="1"/>
      <c r="F166" s="1"/>
    </row>
    <row r="167" spans="1:6">
      <c r="A167" s="1"/>
      <c r="B167" s="1"/>
      <c r="C167" s="1" t="s">
        <v>828</v>
      </c>
      <c r="D167" s="1"/>
      <c r="E167" s="1"/>
      <c r="F167" s="1"/>
    </row>
    <row r="168" spans="1:6">
      <c r="A168" s="1"/>
      <c r="B168" s="1"/>
      <c r="C168" s="1" t="s">
        <v>24</v>
      </c>
      <c r="D168" s="1"/>
      <c r="E168" s="1"/>
      <c r="F168" s="1"/>
    </row>
    <row r="169" spans="1:6">
      <c r="A169" s="1">
        <v>4800</v>
      </c>
      <c r="B169" s="1" t="s">
        <v>525</v>
      </c>
      <c r="C169" s="1" t="s">
        <v>828</v>
      </c>
      <c r="D169" s="1">
        <v>5916.7</v>
      </c>
      <c r="E169" s="1" t="s">
        <v>526</v>
      </c>
      <c r="F169" s="1">
        <v>28400.16</v>
      </c>
    </row>
    <row r="170" spans="1:6">
      <c r="A170" s="1">
        <v>1.59</v>
      </c>
      <c r="B170" s="1" t="s">
        <v>19</v>
      </c>
      <c r="C170" s="1" t="s">
        <v>521</v>
      </c>
      <c r="D170" s="1">
        <v>3859.38</v>
      </c>
      <c r="E170" s="1" t="s">
        <v>19</v>
      </c>
      <c r="F170" s="1">
        <v>6136.41</v>
      </c>
    </row>
    <row r="171" spans="1:6">
      <c r="A171" s="1">
        <v>7</v>
      </c>
      <c r="B171" s="1" t="s">
        <v>41</v>
      </c>
      <c r="C171" s="1" t="s">
        <v>65</v>
      </c>
      <c r="D171" s="1">
        <v>947</v>
      </c>
      <c r="E171" s="1" t="s">
        <v>41</v>
      </c>
      <c r="F171" s="1">
        <v>6629</v>
      </c>
    </row>
    <row r="172" spans="1:6">
      <c r="A172" s="1">
        <v>7.1</v>
      </c>
      <c r="B172" s="1" t="s">
        <v>41</v>
      </c>
      <c r="C172" s="1" t="s">
        <v>42</v>
      </c>
      <c r="D172" s="1">
        <v>884</v>
      </c>
      <c r="E172" s="1" t="s">
        <v>41</v>
      </c>
      <c r="F172" s="1">
        <v>6276.4</v>
      </c>
    </row>
    <row r="173" spans="1:6">
      <c r="A173" s="1">
        <v>7.1</v>
      </c>
      <c r="B173" s="1" t="s">
        <v>41</v>
      </c>
      <c r="C173" s="1" t="s">
        <v>43</v>
      </c>
      <c r="D173" s="1">
        <v>618</v>
      </c>
      <c r="E173" s="1" t="s">
        <v>41</v>
      </c>
      <c r="F173" s="1">
        <v>4387.8</v>
      </c>
    </row>
    <row r="174" spans="1:6">
      <c r="A174" s="1">
        <v>21.2</v>
      </c>
      <c r="B174" s="1" t="s">
        <v>41</v>
      </c>
      <c r="C174" s="1" t="s">
        <v>44</v>
      </c>
      <c r="D174" s="1">
        <v>507</v>
      </c>
      <c r="E174" s="1" t="s">
        <v>41</v>
      </c>
      <c r="F174" s="1">
        <v>10748.4</v>
      </c>
    </row>
    <row r="175" spans="1:6">
      <c r="A175" s="1"/>
      <c r="B175" s="1" t="s">
        <v>22</v>
      </c>
      <c r="C175" s="1" t="s">
        <v>23</v>
      </c>
      <c r="D175" s="1" t="s">
        <v>8</v>
      </c>
      <c r="E175" s="1" t="s">
        <v>22</v>
      </c>
      <c r="F175" s="1">
        <v>0</v>
      </c>
    </row>
    <row r="176" spans="1:6">
      <c r="A176" s="1"/>
      <c r="B176" s="1"/>
      <c r="C176" s="1"/>
      <c r="D176" s="1"/>
      <c r="E176" s="1"/>
      <c r="F176" s="1" t="s">
        <v>24</v>
      </c>
    </row>
    <row r="177" spans="1:6">
      <c r="A177" s="1"/>
      <c r="B177" s="1"/>
      <c r="C177" s="1" t="s">
        <v>25</v>
      </c>
      <c r="D177" s="1"/>
      <c r="E177" s="1"/>
      <c r="F177" s="1">
        <v>62578.17</v>
      </c>
    </row>
    <row r="178" spans="1:6">
      <c r="A178" s="1"/>
      <c r="B178" s="1"/>
      <c r="C178" s="1"/>
      <c r="D178" s="1"/>
      <c r="E178" s="1"/>
      <c r="F178" s="1" t="s">
        <v>24</v>
      </c>
    </row>
    <row r="179" spans="1:6">
      <c r="A179" s="1"/>
      <c r="B179" s="1"/>
      <c r="C179" s="1" t="s">
        <v>45</v>
      </c>
      <c r="D179" s="1"/>
      <c r="E179" s="1"/>
      <c r="F179" s="1">
        <v>6257.82</v>
      </c>
    </row>
    <row r="180" spans="1:6">
      <c r="A180" s="1"/>
      <c r="B180" s="1"/>
      <c r="C180" s="1"/>
      <c r="D180" s="1"/>
      <c r="E180" s="1"/>
      <c r="F180" s="1" t="s">
        <v>46</v>
      </c>
    </row>
    <row r="181" spans="1:6">
      <c r="A181" s="1"/>
      <c r="B181" s="1"/>
      <c r="C181" s="1"/>
      <c r="D181" s="1"/>
      <c r="E181" s="1"/>
      <c r="F181" s="1"/>
    </row>
    <row r="182" spans="1:6">
      <c r="A182" s="1"/>
      <c r="B182" s="1" t="s">
        <v>274</v>
      </c>
      <c r="C182" s="1" t="s">
        <v>831</v>
      </c>
      <c r="D182" s="1"/>
      <c r="E182" s="1"/>
      <c r="F182" s="1"/>
    </row>
    <row r="183" spans="1:6">
      <c r="A183" s="1"/>
      <c r="B183" s="1"/>
      <c r="C183" s="1" t="s">
        <v>24</v>
      </c>
      <c r="D183" s="1"/>
      <c r="E183" s="1"/>
      <c r="F183" s="1"/>
    </row>
    <row r="184" spans="1:6">
      <c r="A184" s="1">
        <v>1.1000000000000001</v>
      </c>
      <c r="B184" s="1" t="s">
        <v>19</v>
      </c>
      <c r="C184" s="1" t="s">
        <v>832</v>
      </c>
      <c r="D184" s="1">
        <v>6257.82</v>
      </c>
      <c r="E184" s="1" t="s">
        <v>19</v>
      </c>
      <c r="F184" s="1">
        <v>6883.6</v>
      </c>
    </row>
    <row r="185" spans="1:6">
      <c r="A185" s="1">
        <v>1</v>
      </c>
      <c r="B185" s="1" t="s">
        <v>64</v>
      </c>
      <c r="C185" s="1" t="s">
        <v>65</v>
      </c>
      <c r="D185" s="1">
        <v>947</v>
      </c>
      <c r="E185" s="1" t="s">
        <v>41</v>
      </c>
      <c r="F185" s="1">
        <v>947</v>
      </c>
    </row>
    <row r="186" spans="1:6">
      <c r="A186" s="1"/>
      <c r="B186" s="1" t="s">
        <v>22</v>
      </c>
      <c r="C186" s="1" t="s">
        <v>23</v>
      </c>
      <c r="D186" s="1" t="s">
        <v>8</v>
      </c>
      <c r="E186" s="1" t="s">
        <v>22</v>
      </c>
      <c r="F186" s="1">
        <v>0</v>
      </c>
    </row>
    <row r="187" spans="1:6">
      <c r="A187" s="1"/>
      <c r="B187" s="1"/>
      <c r="C187" s="1"/>
      <c r="D187" s="1"/>
      <c r="E187" s="1"/>
      <c r="F187" s="1" t="s">
        <v>24</v>
      </c>
    </row>
    <row r="188" spans="1:6">
      <c r="A188" s="1"/>
      <c r="B188" s="1"/>
      <c r="C188" s="1" t="s">
        <v>66</v>
      </c>
      <c r="D188" s="1"/>
      <c r="E188" s="1"/>
      <c r="F188" s="1">
        <v>7830.6</v>
      </c>
    </row>
    <row r="189" spans="1:6">
      <c r="A189" s="1"/>
      <c r="B189" s="1"/>
      <c r="C189" s="1"/>
      <c r="D189" s="1"/>
      <c r="E189" s="1"/>
      <c r="F189" s="1" t="s">
        <v>24</v>
      </c>
    </row>
    <row r="190" spans="1:6">
      <c r="A190" s="1"/>
      <c r="B190" s="1"/>
      <c r="C190" s="1" t="s">
        <v>67</v>
      </c>
      <c r="D190" s="1"/>
      <c r="E190" s="1"/>
      <c r="F190" s="1">
        <v>783.06</v>
      </c>
    </row>
    <row r="191" spans="1:6">
      <c r="A191" s="1"/>
      <c r="B191" s="1"/>
      <c r="C191" s="1"/>
      <c r="D191" s="1"/>
      <c r="E191" s="1"/>
      <c r="F191" s="1" t="s">
        <v>46</v>
      </c>
    </row>
    <row r="192" spans="1:6">
      <c r="A192" s="1"/>
      <c r="B192" s="1"/>
      <c r="C192" s="1" t="s">
        <v>527</v>
      </c>
      <c r="D192" s="1"/>
      <c r="E192" s="1">
        <v>8.23</v>
      </c>
      <c r="F192" s="1">
        <v>791.29</v>
      </c>
    </row>
    <row r="193" spans="1:6">
      <c r="A193" s="1"/>
      <c r="B193" s="1"/>
      <c r="C193" s="1" t="s">
        <v>528</v>
      </c>
      <c r="D193" s="1"/>
      <c r="E193" s="1">
        <v>16.600000000000001</v>
      </c>
      <c r="F193" s="1">
        <v>807.89</v>
      </c>
    </row>
    <row r="194" spans="1:6">
      <c r="A194" s="1"/>
      <c r="B194" s="1"/>
      <c r="C194" s="1" t="s">
        <v>529</v>
      </c>
      <c r="D194" s="1"/>
      <c r="E194" s="1"/>
      <c r="F194" s="1">
        <v>824.49</v>
      </c>
    </row>
    <row r="195" spans="1:6">
      <c r="A195" s="1"/>
      <c r="B195" s="1"/>
      <c r="C195" s="1" t="s">
        <v>530</v>
      </c>
      <c r="D195" s="1"/>
      <c r="E195" s="1"/>
      <c r="F195" s="1">
        <v>841.09</v>
      </c>
    </row>
    <row r="196" spans="1:6">
      <c r="A196" s="1"/>
      <c r="B196" s="1"/>
      <c r="C196" s="1" t="s">
        <v>833</v>
      </c>
      <c r="D196" s="1"/>
      <c r="E196" s="1"/>
      <c r="F196" s="1">
        <v>857.69</v>
      </c>
    </row>
    <row r="197" spans="1:6">
      <c r="A197" s="1"/>
      <c r="B197" s="1"/>
      <c r="C197" s="1"/>
      <c r="D197" s="1"/>
      <c r="E197" s="1"/>
      <c r="F197" s="1"/>
    </row>
    <row r="198" spans="1:6">
      <c r="A198" s="1"/>
      <c r="B198" s="1"/>
      <c r="C198" s="1"/>
      <c r="D198" s="1"/>
      <c r="E198" s="1"/>
      <c r="F198" s="1"/>
    </row>
    <row r="199" spans="1:6">
      <c r="A199" s="1"/>
      <c r="B199" s="1"/>
      <c r="C199" s="1"/>
      <c r="D199" s="1"/>
      <c r="E199" s="1"/>
      <c r="F199" s="1"/>
    </row>
    <row r="200" spans="1:6">
      <c r="A200" s="1"/>
      <c r="B200" s="1"/>
      <c r="C200" s="1"/>
      <c r="D200" s="1"/>
      <c r="E200" s="1"/>
      <c r="F200" s="1"/>
    </row>
    <row r="201" spans="1:6">
      <c r="A201" s="1" t="s">
        <v>961</v>
      </c>
      <c r="B201" s="1" t="s">
        <v>188</v>
      </c>
      <c r="C201" s="1" t="s">
        <v>532</v>
      </c>
      <c r="D201" s="1"/>
      <c r="E201" s="1"/>
      <c r="F201" s="1"/>
    </row>
    <row r="202" spans="1:6">
      <c r="A202" s="1"/>
      <c r="B202" s="1"/>
      <c r="C202" s="1" t="s">
        <v>962</v>
      </c>
      <c r="D202" s="1"/>
      <c r="E202" s="1"/>
      <c r="F202" s="1"/>
    </row>
    <row r="203" spans="1:6">
      <c r="A203" s="1"/>
      <c r="B203" s="1"/>
      <c r="C203" s="1" t="s">
        <v>24</v>
      </c>
      <c r="D203" s="1"/>
      <c r="E203" s="1"/>
      <c r="F203" s="1"/>
    </row>
    <row r="204" spans="1:6">
      <c r="A204" s="1">
        <v>1</v>
      </c>
      <c r="B204" s="1" t="s">
        <v>533</v>
      </c>
      <c r="C204" s="1" t="s">
        <v>534</v>
      </c>
      <c r="D204" s="1">
        <v>58000</v>
      </c>
      <c r="E204" s="1" t="s">
        <v>475</v>
      </c>
      <c r="F204" s="1">
        <v>5800</v>
      </c>
    </row>
    <row r="205" spans="1:6">
      <c r="A205" s="1">
        <v>0.01</v>
      </c>
      <c r="B205" s="1" t="s">
        <v>533</v>
      </c>
      <c r="C205" s="1" t="s">
        <v>535</v>
      </c>
      <c r="D205" s="1">
        <v>56350</v>
      </c>
      <c r="E205" s="1" t="s">
        <v>475</v>
      </c>
      <c r="F205" s="1">
        <v>56.35</v>
      </c>
    </row>
    <row r="206" spans="1:6">
      <c r="A206" s="1">
        <v>3.5</v>
      </c>
      <c r="B206" s="1" t="s">
        <v>64</v>
      </c>
      <c r="C206" s="1" t="s">
        <v>536</v>
      </c>
      <c r="D206" s="1">
        <v>821</v>
      </c>
      <c r="E206" s="1" t="s">
        <v>64</v>
      </c>
      <c r="F206" s="1">
        <v>2873.5</v>
      </c>
    </row>
    <row r="207" spans="1:6">
      <c r="A207" s="1"/>
      <c r="B207" s="1" t="s">
        <v>22</v>
      </c>
      <c r="C207" s="1" t="s">
        <v>23</v>
      </c>
      <c r="D207" s="1"/>
      <c r="E207" s="1" t="s">
        <v>22</v>
      </c>
      <c r="F207" s="1">
        <v>0</v>
      </c>
    </row>
    <row r="208" spans="1:6">
      <c r="A208" s="1"/>
      <c r="B208" s="1"/>
      <c r="C208" s="1"/>
      <c r="D208" s="1"/>
      <c r="E208" s="1"/>
      <c r="F208" s="1" t="s">
        <v>24</v>
      </c>
    </row>
    <row r="209" spans="1:6">
      <c r="A209" s="1"/>
      <c r="B209" s="1"/>
      <c r="C209" s="1" t="s">
        <v>537</v>
      </c>
      <c r="D209" s="1"/>
      <c r="E209" s="1"/>
      <c r="F209" s="1">
        <v>8729.85</v>
      </c>
    </row>
    <row r="210" spans="1:6">
      <c r="A210" s="1"/>
      <c r="B210" s="1"/>
      <c r="C210" s="1"/>
      <c r="D210" s="1"/>
      <c r="E210" s="1"/>
      <c r="F210" s="1" t="s">
        <v>24</v>
      </c>
    </row>
    <row r="211" spans="1:6">
      <c r="A211" s="1"/>
      <c r="B211" s="1"/>
      <c r="C211" s="1" t="s">
        <v>598</v>
      </c>
      <c r="D211" s="1"/>
      <c r="E211" s="1"/>
      <c r="F211" s="1">
        <v>87298.5</v>
      </c>
    </row>
    <row r="212" spans="1:6">
      <c r="A212" s="1"/>
      <c r="B212" s="1"/>
      <c r="C212" s="1"/>
      <c r="D212" s="1"/>
      <c r="E212" s="1"/>
      <c r="F212" s="1"/>
    </row>
    <row r="213" spans="1:6">
      <c r="A213" s="1">
        <v>32.1</v>
      </c>
      <c r="B213" s="1" t="s">
        <v>30</v>
      </c>
      <c r="C213" s="1" t="s">
        <v>52</v>
      </c>
      <c r="D213" s="1"/>
      <c r="E213" s="1"/>
      <c r="F213" s="1"/>
    </row>
    <row r="214" spans="1:6">
      <c r="A214" s="1"/>
      <c r="B214" s="1"/>
      <c r="C214" s="1" t="s">
        <v>53</v>
      </c>
      <c r="D214" s="1"/>
      <c r="E214" s="1"/>
      <c r="F214" s="1"/>
    </row>
    <row r="215" spans="1:6">
      <c r="A215" s="1"/>
      <c r="B215" s="1"/>
      <c r="C215" s="1" t="s">
        <v>54</v>
      </c>
      <c r="D215" s="1"/>
      <c r="E215" s="1"/>
      <c r="F215" s="1"/>
    </row>
    <row r="216" spans="1:6">
      <c r="A216" s="1"/>
      <c r="B216" s="1"/>
      <c r="C216" s="1" t="s">
        <v>55</v>
      </c>
      <c r="D216" s="1"/>
      <c r="E216" s="1"/>
      <c r="F216" s="1"/>
    </row>
    <row r="217" spans="1:6">
      <c r="A217" s="1"/>
      <c r="B217" s="1"/>
      <c r="C217" s="1" t="s">
        <v>56</v>
      </c>
      <c r="D217" s="1"/>
      <c r="E217" s="1"/>
      <c r="F217" s="1"/>
    </row>
    <row r="218" spans="1:6">
      <c r="A218" s="1"/>
      <c r="B218" s="1"/>
      <c r="C218" s="1" t="s">
        <v>24</v>
      </c>
      <c r="D218" s="1"/>
      <c r="E218" s="1"/>
      <c r="F218" s="1"/>
    </row>
    <row r="219" spans="1:6">
      <c r="A219" s="1">
        <v>190</v>
      </c>
      <c r="B219" s="1" t="s">
        <v>57</v>
      </c>
      <c r="C219" s="1" t="s">
        <v>376</v>
      </c>
      <c r="D219" s="1">
        <v>16106</v>
      </c>
      <c r="E219" s="1" t="s">
        <v>58</v>
      </c>
      <c r="F219" s="1">
        <v>3060.14</v>
      </c>
    </row>
    <row r="220" spans="1:6">
      <c r="A220" s="1">
        <v>0.12</v>
      </c>
      <c r="B220" s="1" t="s">
        <v>19</v>
      </c>
      <c r="C220" s="1" t="s">
        <v>59</v>
      </c>
      <c r="D220" s="1">
        <v>4584.18</v>
      </c>
      <c r="E220" s="1" t="s">
        <v>19</v>
      </c>
      <c r="F220" s="1">
        <v>550.1</v>
      </c>
    </row>
    <row r="221" spans="1:6">
      <c r="A221" s="1">
        <v>10</v>
      </c>
      <c r="B221" s="1" t="s">
        <v>60</v>
      </c>
      <c r="C221" s="1" t="s">
        <v>61</v>
      </c>
      <c r="D221" s="1">
        <v>299.49</v>
      </c>
      <c r="E221" s="1" t="s">
        <v>60</v>
      </c>
      <c r="F221" s="1">
        <v>2994.9</v>
      </c>
    </row>
    <row r="222" spans="1:6">
      <c r="A222" s="1">
        <v>1.54</v>
      </c>
      <c r="B222" s="1" t="s">
        <v>62</v>
      </c>
      <c r="C222" s="1" t="s">
        <v>63</v>
      </c>
      <c r="D222" s="1">
        <v>42.7</v>
      </c>
      <c r="E222" s="1" t="s">
        <v>62</v>
      </c>
      <c r="F222" s="1">
        <v>65.760000000000005</v>
      </c>
    </row>
    <row r="223" spans="1:6">
      <c r="A223" s="1">
        <v>1.1000000000000001</v>
      </c>
      <c r="B223" s="1" t="s">
        <v>64</v>
      </c>
      <c r="C223" s="1" t="s">
        <v>65</v>
      </c>
      <c r="D223" s="1">
        <v>947</v>
      </c>
      <c r="E223" s="1" t="s">
        <v>64</v>
      </c>
      <c r="F223" s="1">
        <v>1041.7</v>
      </c>
    </row>
    <row r="224" spans="1:6">
      <c r="A224" s="1">
        <v>2.1</v>
      </c>
      <c r="B224" s="1" t="s">
        <v>64</v>
      </c>
      <c r="C224" s="1" t="s">
        <v>42</v>
      </c>
      <c r="D224" s="1">
        <v>884</v>
      </c>
      <c r="E224" s="1" t="s">
        <v>64</v>
      </c>
      <c r="F224" s="1">
        <v>1856.4</v>
      </c>
    </row>
    <row r="225" spans="1:6">
      <c r="A225" s="1">
        <v>2.2000000000000002</v>
      </c>
      <c r="B225" s="1" t="s">
        <v>64</v>
      </c>
      <c r="C225" s="1" t="s">
        <v>43</v>
      </c>
      <c r="D225" s="1">
        <v>618</v>
      </c>
      <c r="E225" s="1" t="s">
        <v>64</v>
      </c>
      <c r="F225" s="1">
        <v>1359.6</v>
      </c>
    </row>
    <row r="226" spans="1:6">
      <c r="A226" s="1">
        <v>1.1000000000000001</v>
      </c>
      <c r="B226" s="1" t="s">
        <v>64</v>
      </c>
      <c r="C226" s="1" t="s">
        <v>44</v>
      </c>
      <c r="D226" s="1">
        <v>507</v>
      </c>
      <c r="E226" s="1" t="s">
        <v>64</v>
      </c>
      <c r="F226" s="1">
        <v>557.70000000000005</v>
      </c>
    </row>
    <row r="227" spans="1:6">
      <c r="A227" s="1"/>
      <c r="B227" s="1" t="s">
        <v>22</v>
      </c>
      <c r="C227" s="1" t="s">
        <v>23</v>
      </c>
      <c r="D227" s="1"/>
      <c r="E227" s="1" t="s">
        <v>22</v>
      </c>
      <c r="F227" s="1">
        <v>0</v>
      </c>
    </row>
    <row r="228" spans="1:6">
      <c r="A228" s="1"/>
      <c r="B228" s="1"/>
      <c r="C228" s="1"/>
      <c r="D228" s="1"/>
      <c r="E228" s="1"/>
      <c r="F228" s="1" t="s">
        <v>24</v>
      </c>
    </row>
    <row r="229" spans="1:6">
      <c r="A229" s="1"/>
      <c r="B229" s="1"/>
      <c r="C229" s="1" t="s">
        <v>66</v>
      </c>
      <c r="D229" s="1"/>
      <c r="E229" s="1"/>
      <c r="F229" s="1">
        <v>11486.3</v>
      </c>
    </row>
    <row r="230" spans="1:6">
      <c r="A230" s="1"/>
      <c r="B230" s="1"/>
      <c r="C230" s="1"/>
      <c r="D230" s="1"/>
      <c r="E230" s="1"/>
      <c r="F230" s="1" t="s">
        <v>24</v>
      </c>
    </row>
    <row r="231" spans="1:6">
      <c r="A231" s="1"/>
      <c r="B231" s="1"/>
      <c r="C231" s="1" t="s">
        <v>67</v>
      </c>
      <c r="D231" s="1"/>
      <c r="E231" s="1"/>
      <c r="F231" s="1">
        <v>1148.6300000000001</v>
      </c>
    </row>
    <row r="232" spans="1:6">
      <c r="A232" s="1"/>
      <c r="B232" s="1"/>
      <c r="C232" s="1"/>
      <c r="D232" s="1"/>
      <c r="E232" s="1"/>
      <c r="F232" s="1" t="s">
        <v>46</v>
      </c>
    </row>
    <row r="233" spans="1:6" ht="45">
      <c r="A233" s="1"/>
      <c r="B233" s="1"/>
      <c r="C233" s="2" t="s">
        <v>842</v>
      </c>
      <c r="D233" s="1"/>
      <c r="E233" s="1"/>
      <c r="F233" s="1"/>
    </row>
    <row r="234" spans="1:6">
      <c r="A234" s="1"/>
      <c r="B234" s="1"/>
      <c r="C234" s="1"/>
      <c r="D234" s="1"/>
      <c r="E234" s="1"/>
      <c r="F234" s="1"/>
    </row>
    <row r="235" spans="1:6">
      <c r="A235" s="1" t="s">
        <v>843</v>
      </c>
      <c r="B235" s="1"/>
      <c r="C235" s="1" t="s">
        <v>844</v>
      </c>
      <c r="D235" s="1"/>
      <c r="E235" s="1"/>
      <c r="F235" s="1"/>
    </row>
    <row r="236" spans="1:6">
      <c r="A236" s="1"/>
      <c r="B236" s="1"/>
      <c r="C236" s="1" t="s">
        <v>845</v>
      </c>
      <c r="D236" s="1"/>
      <c r="E236" s="1"/>
      <c r="F236" s="1"/>
    </row>
    <row r="237" spans="1:6">
      <c r="A237" s="1"/>
      <c r="B237" s="1"/>
      <c r="C237" s="1"/>
      <c r="D237" s="1"/>
      <c r="E237" s="1"/>
      <c r="F237" s="1"/>
    </row>
    <row r="238" spans="1:6">
      <c r="A238" s="1">
        <v>1.96</v>
      </c>
      <c r="B238" s="1" t="s">
        <v>271</v>
      </c>
      <c r="C238" s="1" t="s">
        <v>846</v>
      </c>
      <c r="D238" s="1">
        <v>5625.65</v>
      </c>
      <c r="E238" s="1" t="s">
        <v>19</v>
      </c>
      <c r="F238" s="1">
        <v>11026.27</v>
      </c>
    </row>
    <row r="239" spans="1:6">
      <c r="A239" s="1">
        <v>2</v>
      </c>
      <c r="B239" s="1" t="s">
        <v>11</v>
      </c>
      <c r="C239" s="1" t="s">
        <v>847</v>
      </c>
      <c r="D239" s="1">
        <v>947</v>
      </c>
      <c r="E239" s="1" t="s">
        <v>41</v>
      </c>
      <c r="F239" s="1">
        <v>1894</v>
      </c>
    </row>
    <row r="240" spans="1:6">
      <c r="A240" s="1">
        <v>2</v>
      </c>
      <c r="B240" s="1" t="s">
        <v>11</v>
      </c>
      <c r="C240" s="1" t="s">
        <v>848</v>
      </c>
      <c r="D240" s="1">
        <v>507</v>
      </c>
      <c r="E240" s="1" t="s">
        <v>41</v>
      </c>
      <c r="F240" s="1">
        <v>1014</v>
      </c>
    </row>
    <row r="241" spans="1:6">
      <c r="A241" s="1">
        <v>0.28000000000000003</v>
      </c>
      <c r="B241" s="1" t="s">
        <v>10</v>
      </c>
      <c r="C241" s="1" t="s">
        <v>849</v>
      </c>
      <c r="D241" s="1">
        <v>809.35</v>
      </c>
      <c r="E241" s="1" t="s">
        <v>41</v>
      </c>
      <c r="F241" s="1">
        <v>226.62</v>
      </c>
    </row>
    <row r="242" spans="1:6">
      <c r="A242" s="1">
        <v>500</v>
      </c>
      <c r="B242" s="1" t="s">
        <v>11</v>
      </c>
      <c r="C242" s="1" t="s">
        <v>850</v>
      </c>
      <c r="D242" s="1">
        <v>2</v>
      </c>
      <c r="E242" s="1" t="s">
        <v>41</v>
      </c>
      <c r="F242" s="1">
        <v>1000</v>
      </c>
    </row>
    <row r="243" spans="1:6">
      <c r="A243" s="1">
        <v>8.5</v>
      </c>
      <c r="B243" s="1" t="s">
        <v>851</v>
      </c>
      <c r="C243" s="1" t="s">
        <v>852</v>
      </c>
      <c r="D243" s="1">
        <v>43.6</v>
      </c>
      <c r="E243" s="1" t="s">
        <v>851</v>
      </c>
      <c r="F243" s="1">
        <v>370.6</v>
      </c>
    </row>
    <row r="244" spans="1:6">
      <c r="A244" s="1"/>
      <c r="B244" s="1"/>
      <c r="C244" s="1" t="s">
        <v>155</v>
      </c>
      <c r="D244" s="1"/>
      <c r="E244" s="1"/>
      <c r="F244" s="1">
        <v>1.96</v>
      </c>
    </row>
    <row r="245" spans="1:6">
      <c r="A245" s="1"/>
      <c r="B245" s="1"/>
      <c r="C245" s="1"/>
      <c r="D245" s="1" t="s">
        <v>853</v>
      </c>
      <c r="E245" s="1"/>
      <c r="F245" s="1">
        <v>15533.45</v>
      </c>
    </row>
    <row r="246" spans="1:6">
      <c r="A246" s="1"/>
      <c r="B246" s="1"/>
      <c r="C246" s="1"/>
      <c r="D246" s="1"/>
      <c r="E246" s="1"/>
      <c r="F246" s="1" t="s">
        <v>24</v>
      </c>
    </row>
    <row r="247" spans="1:6">
      <c r="A247" s="1"/>
      <c r="B247" s="1"/>
      <c r="C247" s="1"/>
      <c r="D247" s="1" t="s">
        <v>854</v>
      </c>
      <c r="E247" s="1"/>
      <c r="F247" s="1">
        <v>396.26</v>
      </c>
    </row>
    <row r="248" spans="1:6">
      <c r="A248" s="1"/>
      <c r="B248" s="1"/>
      <c r="C248" s="1"/>
      <c r="D248" s="1"/>
      <c r="E248" s="1"/>
      <c r="F248" s="1" t="s">
        <v>46</v>
      </c>
    </row>
    <row r="249" spans="1:6" ht="45">
      <c r="A249" s="1" t="s">
        <v>538</v>
      </c>
      <c r="B249" s="1" t="s">
        <v>30</v>
      </c>
      <c r="C249" s="2" t="s">
        <v>542</v>
      </c>
      <c r="D249" s="1"/>
      <c r="E249" s="1"/>
      <c r="F249" s="1"/>
    </row>
    <row r="250" spans="1:6">
      <c r="A250" s="1"/>
      <c r="B250" s="1"/>
      <c r="C250" s="1" t="s">
        <v>24</v>
      </c>
      <c r="D250" s="1"/>
      <c r="E250" s="1"/>
      <c r="F250" s="1"/>
    </row>
    <row r="251" spans="1:6">
      <c r="A251" s="1">
        <v>0.03</v>
      </c>
      <c r="B251" s="1" t="s">
        <v>19</v>
      </c>
      <c r="C251" s="1" t="s">
        <v>539</v>
      </c>
      <c r="D251" s="1">
        <v>7132.4</v>
      </c>
      <c r="E251" s="1" t="s">
        <v>19</v>
      </c>
      <c r="F251" s="1">
        <v>213.97</v>
      </c>
    </row>
    <row r="252" spans="1:6">
      <c r="A252" s="1">
        <v>0.5</v>
      </c>
      <c r="B252" s="1" t="s">
        <v>64</v>
      </c>
      <c r="C252" s="1" t="s">
        <v>65</v>
      </c>
      <c r="D252" s="1">
        <v>947</v>
      </c>
      <c r="E252" s="1" t="s">
        <v>64</v>
      </c>
      <c r="F252" s="1">
        <v>473.5</v>
      </c>
    </row>
    <row r="253" spans="1:6">
      <c r="A253" s="1">
        <v>0.75</v>
      </c>
      <c r="B253" s="1" t="s">
        <v>64</v>
      </c>
      <c r="C253" s="1" t="s">
        <v>43</v>
      </c>
      <c r="D253" s="1">
        <v>618</v>
      </c>
      <c r="E253" s="1" t="s">
        <v>64</v>
      </c>
      <c r="F253" s="1">
        <v>463.5</v>
      </c>
    </row>
    <row r="254" spans="1:6">
      <c r="A254" s="1"/>
      <c r="B254" s="1" t="s">
        <v>22</v>
      </c>
      <c r="C254" s="1" t="s">
        <v>23</v>
      </c>
      <c r="D254" s="1">
        <v>0</v>
      </c>
      <c r="E254" s="1" t="s">
        <v>22</v>
      </c>
      <c r="F254" s="1">
        <v>0</v>
      </c>
    </row>
    <row r="255" spans="1:6">
      <c r="A255" s="1"/>
      <c r="B255" s="1"/>
      <c r="C255" s="1"/>
      <c r="D255" s="1"/>
      <c r="E255" s="1"/>
      <c r="F255" s="1" t="s">
        <v>24</v>
      </c>
    </row>
    <row r="256" spans="1:6">
      <c r="A256" s="1"/>
      <c r="B256" s="1"/>
      <c r="C256" s="1" t="s">
        <v>540</v>
      </c>
      <c r="D256" s="1"/>
      <c r="E256" s="1"/>
      <c r="F256" s="1">
        <v>1150.97</v>
      </c>
    </row>
    <row r="257" spans="1:6">
      <c r="A257" s="1"/>
      <c r="B257" s="1"/>
      <c r="C257" s="1"/>
      <c r="D257" s="1"/>
      <c r="E257" s="1"/>
      <c r="F257" s="1" t="s">
        <v>24</v>
      </c>
    </row>
    <row r="258" spans="1:6">
      <c r="A258" s="1"/>
      <c r="B258" s="1"/>
      <c r="C258" s="1" t="s">
        <v>541</v>
      </c>
      <c r="D258" s="1"/>
      <c r="E258" s="1"/>
      <c r="F258" s="1">
        <v>1549.08</v>
      </c>
    </row>
    <row r="259" spans="1:6">
      <c r="A259" s="1"/>
      <c r="B259" s="1"/>
      <c r="C259" s="1"/>
      <c r="D259" s="1"/>
      <c r="E259" s="1"/>
      <c r="F259" s="1" t="s">
        <v>46</v>
      </c>
    </row>
    <row r="260" spans="1:6">
      <c r="A260" s="1"/>
      <c r="B260" s="1"/>
      <c r="C260" s="1" t="s">
        <v>527</v>
      </c>
      <c r="D260" s="1">
        <v>1549.08</v>
      </c>
      <c r="E260" s="1">
        <v>4.59</v>
      </c>
      <c r="F260" s="1">
        <v>1553.67</v>
      </c>
    </row>
    <row r="261" spans="1:6">
      <c r="A261" s="1"/>
      <c r="B261" s="1"/>
      <c r="C261" s="1" t="s">
        <v>528</v>
      </c>
      <c r="D261" s="1">
        <v>1553.67</v>
      </c>
      <c r="E261" s="1">
        <v>9.0399999999999991</v>
      </c>
      <c r="F261" s="1">
        <v>1562.71</v>
      </c>
    </row>
    <row r="262" spans="1:6">
      <c r="A262" s="1"/>
      <c r="B262" s="1"/>
      <c r="C262" s="1" t="s">
        <v>529</v>
      </c>
      <c r="D262" s="1">
        <v>1562.71</v>
      </c>
      <c r="E262" s="1">
        <v>9.0399999999999991</v>
      </c>
      <c r="F262" s="1">
        <v>1571.75</v>
      </c>
    </row>
    <row r="263" spans="1:6">
      <c r="A263" s="1"/>
      <c r="B263" s="1"/>
      <c r="C263" s="1" t="s">
        <v>530</v>
      </c>
      <c r="D263" s="1">
        <v>1571.75</v>
      </c>
      <c r="E263" s="1">
        <v>9.0399999999999991</v>
      </c>
      <c r="F263" s="1">
        <v>1580.79</v>
      </c>
    </row>
    <row r="264" spans="1:6">
      <c r="A264" s="1" t="s">
        <v>8</v>
      </c>
      <c r="B264" s="1"/>
      <c r="C264" s="1" t="s">
        <v>855</v>
      </c>
      <c r="D264" s="1">
        <v>1580.79</v>
      </c>
      <c r="E264" s="1">
        <v>9.0399999999999991</v>
      </c>
      <c r="F264" s="1">
        <v>1589.83</v>
      </c>
    </row>
    <row r="265" spans="1:6">
      <c r="A265" s="1"/>
      <c r="B265" s="1"/>
      <c r="C265" s="1"/>
      <c r="D265" s="1"/>
      <c r="E265" s="1"/>
      <c r="F265" s="1"/>
    </row>
    <row r="266" spans="1:6">
      <c r="A266" s="1"/>
      <c r="B266" s="1" t="s">
        <v>30</v>
      </c>
      <c r="C266" s="1" t="s">
        <v>856</v>
      </c>
      <c r="D266" s="1"/>
      <c r="E266" s="1"/>
      <c r="F266" s="1"/>
    </row>
    <row r="267" spans="1:6">
      <c r="A267" s="1"/>
      <c r="B267" s="1"/>
      <c r="C267" s="1" t="s">
        <v>857</v>
      </c>
      <c r="D267" s="1"/>
      <c r="E267" s="1"/>
      <c r="F267" s="1"/>
    </row>
    <row r="268" spans="1:6">
      <c r="A268" s="1"/>
      <c r="B268" s="1"/>
      <c r="C268" s="1" t="s">
        <v>858</v>
      </c>
      <c r="D268" s="1"/>
      <c r="E268" s="1"/>
      <c r="F268" s="1"/>
    </row>
    <row r="269" spans="1:6">
      <c r="A269" s="1"/>
      <c r="B269" s="1"/>
      <c r="C269" s="1" t="s">
        <v>24</v>
      </c>
      <c r="D269" s="1"/>
      <c r="E269" s="1"/>
      <c r="F269" s="1"/>
    </row>
    <row r="270" spans="1:6">
      <c r="A270" s="1"/>
      <c r="B270" s="1" t="s">
        <v>859</v>
      </c>
      <c r="C270" s="1" t="s">
        <v>860</v>
      </c>
      <c r="D270" s="1"/>
      <c r="E270" s="1"/>
      <c r="F270" s="1"/>
    </row>
    <row r="271" spans="1:6">
      <c r="A271" s="1"/>
      <c r="B271" s="1"/>
      <c r="C271" s="1" t="s">
        <v>24</v>
      </c>
      <c r="D271" s="1"/>
      <c r="E271" s="1"/>
      <c r="F271" s="1"/>
    </row>
    <row r="272" spans="1:6">
      <c r="A272" s="1">
        <v>18.899999999999999</v>
      </c>
      <c r="B272" s="1" t="s">
        <v>19</v>
      </c>
      <c r="C272" s="1" t="s">
        <v>861</v>
      </c>
      <c r="D272" s="1">
        <v>212.5</v>
      </c>
      <c r="E272" s="1" t="s">
        <v>19</v>
      </c>
      <c r="F272" s="1">
        <v>4016.25</v>
      </c>
    </row>
    <row r="273" spans="1:6">
      <c r="A273" s="1">
        <v>18.63</v>
      </c>
      <c r="B273" s="1" t="s">
        <v>19</v>
      </c>
      <c r="C273" s="1" t="s">
        <v>862</v>
      </c>
      <c r="D273" s="1">
        <v>36.950000000000003</v>
      </c>
      <c r="E273" s="1" t="s">
        <v>19</v>
      </c>
      <c r="F273" s="1">
        <v>688.38</v>
      </c>
    </row>
    <row r="274" spans="1:6">
      <c r="A274" s="1">
        <v>30</v>
      </c>
      <c r="B274" s="1" t="s">
        <v>225</v>
      </c>
      <c r="C274" s="1" t="s">
        <v>1045</v>
      </c>
      <c r="D274" s="1">
        <v>277</v>
      </c>
      <c r="E274" s="1" t="s">
        <v>225</v>
      </c>
      <c r="F274" s="1">
        <v>8310</v>
      </c>
    </row>
    <row r="275" spans="1:6">
      <c r="A275" s="1"/>
      <c r="B275" s="1"/>
      <c r="C275" s="1"/>
      <c r="D275" s="1"/>
      <c r="E275" s="1"/>
      <c r="F275" s="1"/>
    </row>
    <row r="276" spans="1:6">
      <c r="A276" s="1">
        <v>30</v>
      </c>
      <c r="B276" s="1" t="s">
        <v>225</v>
      </c>
      <c r="C276" s="1" t="s">
        <v>864</v>
      </c>
      <c r="D276" s="1">
        <v>17.399999999999999</v>
      </c>
      <c r="E276" s="1" t="s">
        <v>225</v>
      </c>
      <c r="F276" s="1">
        <v>522</v>
      </c>
    </row>
    <row r="277" spans="1:6">
      <c r="A277" s="1"/>
      <c r="B277" s="1"/>
      <c r="C277" s="1" t="s">
        <v>865</v>
      </c>
      <c r="D277" s="1"/>
      <c r="E277" s="1"/>
      <c r="F277" s="1"/>
    </row>
    <row r="278" spans="1:6">
      <c r="A278" s="1"/>
      <c r="B278" s="1"/>
      <c r="C278" s="1" t="s">
        <v>866</v>
      </c>
      <c r="D278" s="1"/>
      <c r="E278" s="1"/>
      <c r="F278" s="1"/>
    </row>
    <row r="279" spans="1:6">
      <c r="A279" s="1"/>
      <c r="B279" s="1"/>
      <c r="C279" s="1" t="s">
        <v>867</v>
      </c>
      <c r="D279" s="1"/>
      <c r="E279" s="1"/>
      <c r="F279" s="1"/>
    </row>
    <row r="280" spans="1:6">
      <c r="A280" s="1"/>
      <c r="B280" s="1"/>
      <c r="C280" s="1" t="s">
        <v>868</v>
      </c>
      <c r="D280" s="1"/>
      <c r="E280" s="1"/>
      <c r="F280" s="1"/>
    </row>
    <row r="281" spans="1:6">
      <c r="A281" s="1"/>
      <c r="B281" s="1"/>
      <c r="C281" s="1"/>
      <c r="D281" s="1"/>
      <c r="E281" s="1"/>
      <c r="F281" s="1"/>
    </row>
    <row r="282" spans="1:6">
      <c r="A282" s="1">
        <v>5</v>
      </c>
      <c r="B282" s="1" t="s">
        <v>64</v>
      </c>
      <c r="C282" s="1" t="s">
        <v>869</v>
      </c>
      <c r="D282" s="1">
        <v>40.9</v>
      </c>
      <c r="E282" s="1" t="s">
        <v>64</v>
      </c>
      <c r="F282" s="1">
        <v>204.5</v>
      </c>
    </row>
    <row r="283" spans="1:6">
      <c r="A283" s="1">
        <v>1</v>
      </c>
      <c r="B283" s="1" t="s">
        <v>22</v>
      </c>
      <c r="C283" s="1" t="s">
        <v>870</v>
      </c>
      <c r="D283" s="1">
        <v>12.1</v>
      </c>
      <c r="E283" s="1" t="s">
        <v>22</v>
      </c>
      <c r="F283" s="1">
        <v>12.1</v>
      </c>
    </row>
    <row r="284" spans="1:6">
      <c r="A284" s="1"/>
      <c r="B284" s="1" t="s">
        <v>22</v>
      </c>
      <c r="C284" s="1" t="s">
        <v>23</v>
      </c>
      <c r="D284" s="1"/>
      <c r="E284" s="1" t="s">
        <v>22</v>
      </c>
      <c r="F284" s="1">
        <v>17.100000000000001</v>
      </c>
    </row>
    <row r="285" spans="1:6">
      <c r="A285" s="1"/>
      <c r="B285" s="1"/>
      <c r="C285" s="1"/>
      <c r="D285" s="1"/>
      <c r="E285" s="1"/>
      <c r="F285" s="1"/>
    </row>
    <row r="286" spans="1:6">
      <c r="A286" s="1"/>
      <c r="B286" s="1"/>
      <c r="C286" s="1"/>
      <c r="D286" s="1"/>
      <c r="E286" s="1"/>
      <c r="F286" s="1" t="s">
        <v>24</v>
      </c>
    </row>
    <row r="287" spans="1:6">
      <c r="A287" s="1"/>
      <c r="B287" s="1"/>
      <c r="C287" s="1" t="s">
        <v>871</v>
      </c>
      <c r="D287" s="1"/>
      <c r="E287" s="1"/>
      <c r="F287" s="1">
        <v>13770.33</v>
      </c>
    </row>
    <row r="288" spans="1:6">
      <c r="A288" s="1"/>
      <c r="B288" s="1"/>
      <c r="C288" s="1"/>
      <c r="D288" s="1"/>
      <c r="E288" s="1"/>
      <c r="F288" s="1" t="s">
        <v>24</v>
      </c>
    </row>
    <row r="289" spans="1:6">
      <c r="A289" s="1"/>
      <c r="B289" s="1"/>
      <c r="C289" s="1" t="s">
        <v>236</v>
      </c>
      <c r="D289" s="1"/>
      <c r="E289" s="1"/>
      <c r="F289" s="1">
        <v>459.01</v>
      </c>
    </row>
    <row r="290" spans="1:6">
      <c r="A290" s="1"/>
      <c r="B290" s="1"/>
      <c r="C290" s="1"/>
      <c r="D290" s="1"/>
      <c r="E290" s="1"/>
      <c r="F290" s="1" t="s">
        <v>24</v>
      </c>
    </row>
    <row r="291" spans="1:6">
      <c r="A291" s="1"/>
      <c r="B291" s="1" t="s">
        <v>4</v>
      </c>
      <c r="C291" s="1" t="s">
        <v>1046</v>
      </c>
      <c r="D291" s="1"/>
      <c r="E291" s="1"/>
      <c r="F291" s="1"/>
    </row>
    <row r="292" spans="1:6">
      <c r="A292" s="1"/>
      <c r="B292" s="1"/>
      <c r="C292" s="1" t="s">
        <v>24</v>
      </c>
      <c r="D292" s="1"/>
      <c r="E292" s="1"/>
      <c r="F292" s="1"/>
    </row>
    <row r="293" spans="1:6">
      <c r="A293" s="1">
        <v>18.899999999999999</v>
      </c>
      <c r="B293" s="1" t="s">
        <v>19</v>
      </c>
      <c r="C293" s="1" t="s">
        <v>861</v>
      </c>
      <c r="D293" s="1">
        <v>212.5</v>
      </c>
      <c r="E293" s="1" t="s">
        <v>19</v>
      </c>
      <c r="F293" s="1">
        <v>4016.25</v>
      </c>
    </row>
    <row r="294" spans="1:6">
      <c r="A294" s="1">
        <v>18.3</v>
      </c>
      <c r="B294" s="1" t="s">
        <v>19</v>
      </c>
      <c r="C294" s="1" t="s">
        <v>862</v>
      </c>
      <c r="D294" s="1">
        <v>36.950000000000003</v>
      </c>
      <c r="E294" s="1" t="s">
        <v>19</v>
      </c>
      <c r="F294" s="1">
        <v>676.19</v>
      </c>
    </row>
    <row r="295" spans="1:6">
      <c r="A295" s="1">
        <v>30</v>
      </c>
      <c r="B295" s="1" t="s">
        <v>225</v>
      </c>
      <c r="C295" s="1" t="s">
        <v>1047</v>
      </c>
      <c r="D295" s="1">
        <v>581</v>
      </c>
      <c r="E295" s="1" t="s">
        <v>225</v>
      </c>
      <c r="F295" s="1">
        <v>17430</v>
      </c>
    </row>
    <row r="296" spans="1:6">
      <c r="A296" s="1"/>
      <c r="B296" s="1"/>
      <c r="C296" s="1"/>
      <c r="D296" s="1"/>
      <c r="E296" s="1"/>
      <c r="F296" s="1"/>
    </row>
    <row r="297" spans="1:6">
      <c r="A297" s="1">
        <v>30</v>
      </c>
      <c r="B297" s="1"/>
      <c r="C297" s="1" t="s">
        <v>864</v>
      </c>
      <c r="D297" s="1">
        <v>24.6</v>
      </c>
      <c r="E297" s="1" t="s">
        <v>225</v>
      </c>
      <c r="F297" s="1">
        <v>738</v>
      </c>
    </row>
    <row r="298" spans="1:6">
      <c r="A298" s="1"/>
      <c r="B298" s="1"/>
      <c r="C298" s="1" t="s">
        <v>865</v>
      </c>
      <c r="D298" s="1"/>
      <c r="E298" s="1"/>
      <c r="F298" s="1"/>
    </row>
    <row r="299" spans="1:6">
      <c r="A299" s="1"/>
      <c r="B299" s="1"/>
      <c r="C299" s="1" t="s">
        <v>866</v>
      </c>
      <c r="D299" s="1"/>
      <c r="E299" s="1"/>
      <c r="F299" s="1"/>
    </row>
    <row r="300" spans="1:6">
      <c r="A300" s="1"/>
      <c r="B300" s="1"/>
      <c r="C300" s="1" t="s">
        <v>867</v>
      </c>
      <c r="D300" s="1"/>
      <c r="E300" s="1"/>
      <c r="F300" s="1"/>
    </row>
    <row r="301" spans="1:6">
      <c r="A301" s="1"/>
      <c r="B301" s="1"/>
      <c r="C301" s="1" t="s">
        <v>868</v>
      </c>
      <c r="D301" s="1"/>
      <c r="E301" s="1"/>
      <c r="F301" s="1"/>
    </row>
    <row r="302" spans="1:6">
      <c r="A302" s="1"/>
      <c r="B302" s="1"/>
      <c r="C302" s="1"/>
      <c r="D302" s="1"/>
      <c r="E302" s="1"/>
      <c r="F302" s="1"/>
    </row>
    <row r="303" spans="1:6">
      <c r="A303" s="1">
        <v>5</v>
      </c>
      <c r="B303" s="1" t="s">
        <v>22</v>
      </c>
      <c r="C303" s="1" t="s">
        <v>869</v>
      </c>
      <c r="D303" s="1">
        <v>40.9</v>
      </c>
      <c r="E303" s="1" t="s">
        <v>64</v>
      </c>
      <c r="F303" s="1">
        <v>204.5</v>
      </c>
    </row>
    <row r="304" spans="1:6">
      <c r="A304" s="1">
        <v>1</v>
      </c>
      <c r="B304" s="1"/>
      <c r="C304" s="1" t="s">
        <v>870</v>
      </c>
      <c r="D304" s="1">
        <v>12.1</v>
      </c>
      <c r="E304" s="1" t="s">
        <v>22</v>
      </c>
      <c r="F304" s="1">
        <v>12.1</v>
      </c>
    </row>
    <row r="305" spans="1:6">
      <c r="A305" s="1"/>
      <c r="B305" s="1"/>
      <c r="C305" s="1" t="s">
        <v>23</v>
      </c>
      <c r="D305" s="1"/>
      <c r="E305" s="1" t="s">
        <v>22</v>
      </c>
      <c r="F305" s="1">
        <v>24.3</v>
      </c>
    </row>
    <row r="306" spans="1:6">
      <c r="A306" s="1"/>
      <c r="B306" s="1"/>
      <c r="C306" s="1"/>
      <c r="D306" s="1"/>
      <c r="E306" s="1"/>
      <c r="F306" s="1"/>
    </row>
    <row r="307" spans="1:6">
      <c r="A307" s="1"/>
      <c r="B307" s="1"/>
      <c r="C307" s="1" t="s">
        <v>871</v>
      </c>
      <c r="D307" s="1"/>
      <c r="E307" s="1"/>
      <c r="F307" s="1">
        <v>23101.34</v>
      </c>
    </row>
    <row r="308" spans="1:6">
      <c r="A308" s="1"/>
      <c r="B308" s="1"/>
      <c r="C308" s="1"/>
      <c r="D308" s="1"/>
      <c r="E308" s="1"/>
      <c r="F308" s="1" t="s">
        <v>24</v>
      </c>
    </row>
    <row r="309" spans="1:6">
      <c r="A309" s="1"/>
      <c r="B309" s="1"/>
      <c r="C309" s="1" t="s">
        <v>236</v>
      </c>
      <c r="D309" s="1"/>
      <c r="E309" s="1"/>
      <c r="F309" s="1">
        <v>770.04</v>
      </c>
    </row>
    <row r="310" spans="1:6">
      <c r="A310" s="1"/>
      <c r="B310" s="1"/>
      <c r="C310" s="1"/>
      <c r="D310" s="1"/>
      <c r="E310" s="1"/>
      <c r="F310" s="1"/>
    </row>
    <row r="311" spans="1:6">
      <c r="A311" s="1">
        <v>44.1</v>
      </c>
      <c r="B311" s="1" t="s">
        <v>30</v>
      </c>
      <c r="C311" s="1" t="s">
        <v>872</v>
      </c>
      <c r="D311" s="1"/>
      <c r="E311" s="1"/>
      <c r="F311" s="1"/>
    </row>
    <row r="312" spans="1:6">
      <c r="A312" s="1"/>
      <c r="B312" s="1"/>
      <c r="C312" s="1" t="s">
        <v>873</v>
      </c>
      <c r="D312" s="1"/>
      <c r="E312" s="1"/>
      <c r="F312" s="1"/>
    </row>
    <row r="313" spans="1:6">
      <c r="A313" s="1"/>
      <c r="B313" s="1"/>
      <c r="C313" s="1" t="s">
        <v>874</v>
      </c>
      <c r="D313" s="1"/>
      <c r="E313" s="1"/>
      <c r="F313" s="1"/>
    </row>
    <row r="314" spans="1:6">
      <c r="A314" s="1"/>
      <c r="B314" s="1"/>
      <c r="C314" s="1" t="s">
        <v>24</v>
      </c>
      <c r="D314" s="1"/>
      <c r="E314" s="1"/>
      <c r="F314" s="1"/>
    </row>
    <row r="315" spans="1:6">
      <c r="A315" s="1">
        <v>3</v>
      </c>
      <c r="B315" s="1" t="s">
        <v>225</v>
      </c>
      <c r="C315" s="1" t="s">
        <v>875</v>
      </c>
      <c r="D315" s="1">
        <v>120.54</v>
      </c>
      <c r="E315" s="1" t="s">
        <v>225</v>
      </c>
      <c r="F315" s="1">
        <v>361.62</v>
      </c>
    </row>
    <row r="316" spans="1:6">
      <c r="A316" s="1">
        <v>1</v>
      </c>
      <c r="B316" s="1" t="s">
        <v>41</v>
      </c>
      <c r="C316" s="1" t="s">
        <v>876</v>
      </c>
      <c r="D316" s="1">
        <v>76</v>
      </c>
      <c r="E316" s="1" t="s">
        <v>41</v>
      </c>
      <c r="F316" s="1">
        <v>76</v>
      </c>
    </row>
    <row r="317" spans="1:6">
      <c r="A317" s="1">
        <v>1</v>
      </c>
      <c r="B317" s="1" t="s">
        <v>41</v>
      </c>
      <c r="C317" s="1" t="s">
        <v>877</v>
      </c>
      <c r="D317" s="1">
        <v>83.4</v>
      </c>
      <c r="E317" s="1" t="s">
        <v>41</v>
      </c>
      <c r="F317" s="1">
        <v>83.4</v>
      </c>
    </row>
    <row r="318" spans="1:6">
      <c r="A318" s="1">
        <v>2</v>
      </c>
      <c r="B318" s="1" t="s">
        <v>41</v>
      </c>
      <c r="C318" s="1" t="s">
        <v>878</v>
      </c>
      <c r="D318" s="1">
        <v>21.6</v>
      </c>
      <c r="E318" s="1" t="s">
        <v>41</v>
      </c>
      <c r="F318" s="1">
        <v>43.2</v>
      </c>
    </row>
    <row r="319" spans="1:6">
      <c r="A319" s="1">
        <v>1</v>
      </c>
      <c r="B319" s="1" t="s">
        <v>41</v>
      </c>
      <c r="C319" s="1" t="s">
        <v>879</v>
      </c>
      <c r="D319" s="1">
        <v>32.1</v>
      </c>
      <c r="E319" s="1" t="s">
        <v>41</v>
      </c>
      <c r="F319" s="1">
        <v>32.1</v>
      </c>
    </row>
    <row r="320" spans="1:6">
      <c r="A320" s="1">
        <v>0.5</v>
      </c>
      <c r="B320" s="1" t="s">
        <v>41</v>
      </c>
      <c r="C320" s="1" t="s">
        <v>77</v>
      </c>
      <c r="D320" s="1">
        <v>821</v>
      </c>
      <c r="E320" s="1" t="s">
        <v>41</v>
      </c>
      <c r="F320" s="1">
        <v>410.5</v>
      </c>
    </row>
    <row r="321" spans="1:6">
      <c r="A321" s="1"/>
      <c r="B321" s="1" t="s">
        <v>22</v>
      </c>
      <c r="C321" s="1" t="s">
        <v>880</v>
      </c>
      <c r="D321" s="1"/>
      <c r="E321" s="1" t="s">
        <v>22</v>
      </c>
      <c r="F321" s="1"/>
    </row>
    <row r="322" spans="1:6">
      <c r="A322" s="1"/>
      <c r="B322" s="1"/>
      <c r="C322" s="1" t="s">
        <v>881</v>
      </c>
      <c r="D322" s="1"/>
      <c r="E322" s="1"/>
      <c r="F322" s="1"/>
    </row>
    <row r="323" spans="1:6">
      <c r="A323" s="1"/>
      <c r="B323" s="1"/>
      <c r="C323" s="1"/>
      <c r="D323" s="1"/>
      <c r="E323" s="1"/>
      <c r="F323" s="1" t="s">
        <v>24</v>
      </c>
    </row>
    <row r="324" spans="1:6">
      <c r="A324" s="1"/>
      <c r="B324" s="1"/>
      <c r="C324" s="1" t="s">
        <v>235</v>
      </c>
      <c r="D324" s="1"/>
      <c r="E324" s="1"/>
      <c r="F324" s="1">
        <v>1006.82</v>
      </c>
    </row>
    <row r="325" spans="1:6">
      <c r="A325" s="1" t="s">
        <v>8</v>
      </c>
      <c r="B325" s="1"/>
      <c r="C325" s="1"/>
      <c r="D325" s="1"/>
      <c r="E325" s="1"/>
      <c r="F325" s="1"/>
    </row>
    <row r="326" spans="1:6">
      <c r="A326" s="1"/>
      <c r="B326" s="1"/>
      <c r="C326" s="1"/>
      <c r="D326" s="1"/>
      <c r="E326" s="1"/>
      <c r="F326" s="1" t="s">
        <v>24</v>
      </c>
    </row>
    <row r="327" spans="1:6">
      <c r="A327" s="1"/>
      <c r="B327" s="1"/>
      <c r="C327" s="1" t="s">
        <v>236</v>
      </c>
      <c r="D327" s="1"/>
      <c r="E327" s="1"/>
      <c r="F327" s="1">
        <v>335.61</v>
      </c>
    </row>
    <row r="328" spans="1:6">
      <c r="A328" s="1"/>
      <c r="B328" s="1"/>
      <c r="C328" s="1"/>
      <c r="D328" s="1"/>
      <c r="E328" s="1"/>
      <c r="F328" s="1" t="s">
        <v>46</v>
      </c>
    </row>
    <row r="329" spans="1:6">
      <c r="A329" s="1" t="s">
        <v>214</v>
      </c>
      <c r="B329" s="1" t="s">
        <v>30</v>
      </c>
      <c r="C329" s="1" t="s">
        <v>215</v>
      </c>
      <c r="D329" s="1"/>
      <c r="E329" s="1"/>
      <c r="F329" s="1"/>
    </row>
    <row r="330" spans="1:6">
      <c r="A330" s="1"/>
      <c r="B330" s="1"/>
      <c r="C330" s="1" t="s">
        <v>216</v>
      </c>
      <c r="D330" s="1"/>
      <c r="E330" s="1"/>
      <c r="F330" s="1"/>
    </row>
    <row r="331" spans="1:6">
      <c r="A331" s="1"/>
      <c r="B331" s="1"/>
      <c r="C331" s="1" t="s">
        <v>24</v>
      </c>
      <c r="D331" s="1"/>
      <c r="E331" s="1"/>
      <c r="F331" s="1"/>
    </row>
    <row r="332" spans="1:6">
      <c r="A332" s="1"/>
      <c r="B332" s="1" t="s">
        <v>217</v>
      </c>
      <c r="C332" s="1" t="s">
        <v>218</v>
      </c>
      <c r="D332" s="1"/>
      <c r="E332" s="1"/>
      <c r="F332" s="1"/>
    </row>
    <row r="333" spans="1:6">
      <c r="A333" s="1"/>
      <c r="B333" s="1"/>
      <c r="C333" s="1" t="s">
        <v>219</v>
      </c>
      <c r="D333" s="1"/>
      <c r="E333" s="1"/>
      <c r="F333" s="1"/>
    </row>
    <row r="334" spans="1:6">
      <c r="A334" s="1"/>
      <c r="B334" s="1"/>
      <c r="C334" s="1" t="s">
        <v>220</v>
      </c>
      <c r="D334" s="1"/>
      <c r="E334" s="1"/>
      <c r="F334" s="1"/>
    </row>
    <row r="335" spans="1:6">
      <c r="A335" s="1"/>
      <c r="B335" s="1"/>
      <c r="C335" s="1" t="s">
        <v>221</v>
      </c>
      <c r="D335" s="1"/>
      <c r="E335" s="1"/>
      <c r="F335" s="1"/>
    </row>
    <row r="336" spans="1:6">
      <c r="A336" s="1"/>
      <c r="B336" s="1"/>
      <c r="C336" s="1" t="s">
        <v>222</v>
      </c>
      <c r="D336" s="1"/>
      <c r="E336" s="1"/>
      <c r="F336" s="1"/>
    </row>
    <row r="337" spans="1:6">
      <c r="A337" s="1"/>
      <c r="B337" s="1"/>
      <c r="C337" s="1" t="s">
        <v>223</v>
      </c>
      <c r="D337" s="1"/>
      <c r="E337" s="1"/>
      <c r="F337" s="1"/>
    </row>
    <row r="338" spans="1:6">
      <c r="A338" s="1"/>
      <c r="B338" s="1"/>
      <c r="C338" s="1" t="s">
        <v>224</v>
      </c>
      <c r="D338" s="1"/>
      <c r="E338" s="1"/>
      <c r="F338" s="1"/>
    </row>
    <row r="339" spans="1:6">
      <c r="A339" s="1"/>
      <c r="B339" s="1"/>
      <c r="C339" s="1" t="s">
        <v>24</v>
      </c>
      <c r="D339" s="1"/>
      <c r="E339" s="1"/>
      <c r="F339" s="1"/>
    </row>
    <row r="340" spans="1:6">
      <c r="A340" s="1">
        <v>3</v>
      </c>
      <c r="B340" s="1" t="s">
        <v>225</v>
      </c>
      <c r="C340" s="1" t="s">
        <v>226</v>
      </c>
      <c r="D340" s="1">
        <v>193.05</v>
      </c>
      <c r="E340" s="1" t="s">
        <v>225</v>
      </c>
      <c r="F340" s="1">
        <v>579.15</v>
      </c>
    </row>
    <row r="341" spans="1:6">
      <c r="A341" s="1">
        <v>1</v>
      </c>
      <c r="B341" s="1" t="s">
        <v>64</v>
      </c>
      <c r="C341" s="1" t="s">
        <v>227</v>
      </c>
      <c r="D341" s="1">
        <v>76</v>
      </c>
      <c r="E341" s="1" t="s">
        <v>228</v>
      </c>
      <c r="F341" s="1">
        <v>76</v>
      </c>
    </row>
    <row r="342" spans="1:6">
      <c r="A342" s="1">
        <v>1</v>
      </c>
      <c r="B342" s="1" t="s">
        <v>64</v>
      </c>
      <c r="C342" s="1" t="s">
        <v>229</v>
      </c>
      <c r="D342" s="1">
        <v>82.3</v>
      </c>
      <c r="E342" s="1" t="s">
        <v>228</v>
      </c>
      <c r="F342" s="1">
        <v>82.3</v>
      </c>
    </row>
    <row r="343" spans="1:6">
      <c r="A343" s="1">
        <v>1</v>
      </c>
      <c r="B343" s="1" t="s">
        <v>64</v>
      </c>
      <c r="C343" s="1" t="s">
        <v>230</v>
      </c>
      <c r="D343" s="1">
        <v>187.8</v>
      </c>
      <c r="E343" s="1" t="s">
        <v>228</v>
      </c>
      <c r="F343" s="1">
        <v>187.8</v>
      </c>
    </row>
    <row r="344" spans="1:6">
      <c r="A344" s="1">
        <v>0.5</v>
      </c>
      <c r="B344" s="1" t="s">
        <v>41</v>
      </c>
      <c r="C344" s="1" t="s">
        <v>77</v>
      </c>
      <c r="D344" s="1">
        <v>821</v>
      </c>
      <c r="E344" s="1" t="s">
        <v>228</v>
      </c>
      <c r="F344" s="1">
        <v>410.5</v>
      </c>
    </row>
    <row r="345" spans="1:6">
      <c r="A345" s="1">
        <v>0.5</v>
      </c>
      <c r="B345" s="1" t="s">
        <v>41</v>
      </c>
      <c r="C345" s="1" t="s">
        <v>42</v>
      </c>
      <c r="D345" s="1">
        <v>884</v>
      </c>
      <c r="E345" s="1" t="s">
        <v>228</v>
      </c>
      <c r="F345" s="1">
        <v>442</v>
      </c>
    </row>
    <row r="346" spans="1:6">
      <c r="A346" s="1">
        <v>0.5</v>
      </c>
      <c r="B346" s="1" t="s">
        <v>41</v>
      </c>
      <c r="C346" s="1" t="s">
        <v>43</v>
      </c>
      <c r="D346" s="1">
        <v>618</v>
      </c>
      <c r="E346" s="1" t="s">
        <v>228</v>
      </c>
      <c r="F346" s="1">
        <v>309</v>
      </c>
    </row>
    <row r="347" spans="1:6">
      <c r="A347" s="1"/>
      <c r="B347" s="1" t="s">
        <v>22</v>
      </c>
      <c r="C347" s="1" t="s">
        <v>231</v>
      </c>
      <c r="D347" s="1">
        <v>2.79</v>
      </c>
      <c r="E347" s="1" t="s">
        <v>22</v>
      </c>
      <c r="F347" s="1">
        <v>2.79</v>
      </c>
    </row>
    <row r="348" spans="1:6">
      <c r="A348" s="1"/>
      <c r="B348" s="1"/>
      <c r="C348" s="1" t="s">
        <v>232</v>
      </c>
      <c r="D348" s="1"/>
      <c r="E348" s="1"/>
      <c r="F348" s="1"/>
    </row>
    <row r="349" spans="1:6">
      <c r="A349" s="1"/>
      <c r="B349" s="1"/>
      <c r="C349" s="1" t="s">
        <v>233</v>
      </c>
      <c r="D349" s="1"/>
      <c r="E349" s="1"/>
      <c r="F349" s="1"/>
    </row>
    <row r="350" spans="1:6">
      <c r="A350" s="1"/>
      <c r="B350" s="1"/>
      <c r="C350" s="1" t="s">
        <v>234</v>
      </c>
      <c r="D350" s="1"/>
      <c r="E350" s="1" t="s">
        <v>22</v>
      </c>
      <c r="F350" s="1">
        <v>0.12</v>
      </c>
    </row>
    <row r="351" spans="1:6">
      <c r="A351" s="1"/>
      <c r="B351" s="1"/>
      <c r="C351" s="1"/>
      <c r="D351" s="1"/>
      <c r="E351" s="1"/>
      <c r="F351" s="1" t="s">
        <v>24</v>
      </c>
    </row>
    <row r="352" spans="1:6">
      <c r="A352" s="1"/>
      <c r="B352" s="1"/>
      <c r="C352" s="1" t="s">
        <v>235</v>
      </c>
      <c r="D352" s="1"/>
      <c r="E352" s="1"/>
      <c r="F352" s="1">
        <v>2089.66</v>
      </c>
    </row>
    <row r="353" spans="1:6">
      <c r="A353" s="1"/>
      <c r="B353" s="1"/>
      <c r="C353" s="1"/>
      <c r="D353" s="1"/>
      <c r="E353" s="1"/>
      <c r="F353" s="1" t="s">
        <v>24</v>
      </c>
    </row>
    <row r="354" spans="1:6">
      <c r="A354" s="1"/>
      <c r="B354" s="1"/>
      <c r="C354" s="1" t="s">
        <v>236</v>
      </c>
      <c r="D354" s="1"/>
      <c r="E354" s="1"/>
      <c r="F354" s="1">
        <v>696.55</v>
      </c>
    </row>
    <row r="355" spans="1:6">
      <c r="A355" s="1"/>
      <c r="B355" s="1"/>
      <c r="C355" s="1"/>
      <c r="D355" s="1"/>
      <c r="E355" s="1"/>
      <c r="F355" s="1" t="s">
        <v>24</v>
      </c>
    </row>
    <row r="356" spans="1:6">
      <c r="A356" s="1" t="s">
        <v>237</v>
      </c>
      <c r="B356" s="1" t="s">
        <v>238</v>
      </c>
      <c r="C356" s="1" t="s">
        <v>239</v>
      </c>
      <c r="D356" s="1"/>
      <c r="E356" s="1"/>
      <c r="F356" s="1"/>
    </row>
    <row r="357" spans="1:6">
      <c r="A357" s="1"/>
      <c r="B357" s="1"/>
      <c r="C357" s="1" t="s">
        <v>240</v>
      </c>
      <c r="D357" s="1"/>
      <c r="E357" s="1"/>
      <c r="F357" s="1"/>
    </row>
    <row r="358" spans="1:6">
      <c r="A358" s="1"/>
      <c r="B358" s="1"/>
      <c r="C358" s="1" t="s">
        <v>220</v>
      </c>
      <c r="D358" s="1"/>
      <c r="E358" s="1"/>
      <c r="F358" s="1"/>
    </row>
    <row r="359" spans="1:6">
      <c r="A359" s="1"/>
      <c r="B359" s="1"/>
      <c r="C359" s="1" t="s">
        <v>241</v>
      </c>
      <c r="D359" s="1"/>
      <c r="E359" s="1"/>
      <c r="F359" s="1"/>
    </row>
    <row r="360" spans="1:6">
      <c r="A360" s="1"/>
      <c r="B360" s="1"/>
      <c r="C360" s="1" t="s">
        <v>242</v>
      </c>
      <c r="D360" s="1"/>
      <c r="E360" s="1"/>
      <c r="F360" s="1"/>
    </row>
    <row r="361" spans="1:6">
      <c r="A361" s="1"/>
      <c r="B361" s="1"/>
      <c r="C361" s="1" t="s">
        <v>223</v>
      </c>
      <c r="D361" s="1"/>
      <c r="E361" s="1"/>
      <c r="F361" s="1"/>
    </row>
    <row r="362" spans="1:6">
      <c r="A362" s="1"/>
      <c r="B362" s="1"/>
      <c r="C362" s="1" t="s">
        <v>224</v>
      </c>
      <c r="D362" s="1"/>
      <c r="E362" s="1"/>
      <c r="F362" s="1"/>
    </row>
    <row r="363" spans="1:6">
      <c r="A363" s="1"/>
      <c r="B363" s="1"/>
      <c r="C363" s="1" t="s">
        <v>24</v>
      </c>
      <c r="D363" s="1"/>
      <c r="E363" s="1"/>
      <c r="F363" s="1"/>
    </row>
    <row r="364" spans="1:6">
      <c r="A364" s="1">
        <v>3</v>
      </c>
      <c r="B364" s="1" t="s">
        <v>225</v>
      </c>
      <c r="C364" s="1" t="s">
        <v>243</v>
      </c>
      <c r="D364" s="1">
        <v>115.85</v>
      </c>
      <c r="E364" s="1" t="s">
        <v>225</v>
      </c>
      <c r="F364" s="1">
        <v>347.55</v>
      </c>
    </row>
    <row r="365" spans="1:6">
      <c r="A365" s="1">
        <v>1</v>
      </c>
      <c r="B365" s="1" t="s">
        <v>64</v>
      </c>
      <c r="C365" s="1" t="s">
        <v>244</v>
      </c>
      <c r="D365" s="1">
        <v>45</v>
      </c>
      <c r="E365" s="1" t="s">
        <v>228</v>
      </c>
      <c r="F365" s="1">
        <v>45</v>
      </c>
    </row>
    <row r="366" spans="1:6">
      <c r="A366" s="1">
        <v>1</v>
      </c>
      <c r="B366" s="1" t="s">
        <v>64</v>
      </c>
      <c r="C366" s="1" t="s">
        <v>245</v>
      </c>
      <c r="D366" s="1">
        <v>55.5</v>
      </c>
      <c r="E366" s="1" t="s">
        <v>228</v>
      </c>
      <c r="F366" s="1">
        <v>55.5</v>
      </c>
    </row>
    <row r="367" spans="1:6">
      <c r="A367" s="1">
        <v>1</v>
      </c>
      <c r="B367" s="1" t="s">
        <v>64</v>
      </c>
      <c r="C367" s="1" t="s">
        <v>246</v>
      </c>
      <c r="D367" s="1">
        <v>125.2</v>
      </c>
      <c r="E367" s="1" t="s">
        <v>228</v>
      </c>
      <c r="F367" s="1">
        <v>125.2</v>
      </c>
    </row>
    <row r="368" spans="1:6">
      <c r="A368" s="1">
        <v>0.5</v>
      </c>
      <c r="B368" s="1" t="s">
        <v>41</v>
      </c>
      <c r="C368" s="1" t="s">
        <v>77</v>
      </c>
      <c r="D368" s="1">
        <v>821</v>
      </c>
      <c r="E368" s="1" t="s">
        <v>228</v>
      </c>
      <c r="F368" s="1">
        <v>410.5</v>
      </c>
    </row>
    <row r="369" spans="1:6">
      <c r="A369" s="1">
        <v>0.5</v>
      </c>
      <c r="B369" s="1" t="s">
        <v>41</v>
      </c>
      <c r="C369" s="1" t="s">
        <v>42</v>
      </c>
      <c r="D369" s="1">
        <v>884</v>
      </c>
      <c r="E369" s="1" t="s">
        <v>228</v>
      </c>
      <c r="F369" s="1">
        <v>442</v>
      </c>
    </row>
    <row r="370" spans="1:6">
      <c r="A370" s="1">
        <v>0.5</v>
      </c>
      <c r="B370" s="1" t="s">
        <v>41</v>
      </c>
      <c r="C370" s="1" t="s">
        <v>43</v>
      </c>
      <c r="D370" s="1">
        <v>618</v>
      </c>
      <c r="E370" s="1" t="s">
        <v>228</v>
      </c>
      <c r="F370" s="1">
        <v>309</v>
      </c>
    </row>
    <row r="371" spans="1:6">
      <c r="A371" s="1"/>
      <c r="B371" s="1" t="s">
        <v>22</v>
      </c>
      <c r="C371" s="1" t="s">
        <v>231</v>
      </c>
      <c r="D371" s="1" t="s">
        <v>8</v>
      </c>
      <c r="E371" s="1" t="s">
        <v>22</v>
      </c>
      <c r="F371" s="1">
        <v>2.73</v>
      </c>
    </row>
    <row r="372" spans="1:6">
      <c r="A372" s="1"/>
      <c r="B372" s="1"/>
      <c r="C372" s="1" t="s">
        <v>232</v>
      </c>
      <c r="D372" s="1"/>
      <c r="E372" s="1"/>
      <c r="F372" s="1"/>
    </row>
    <row r="373" spans="1:6">
      <c r="A373" s="1"/>
      <c r="B373" s="1"/>
      <c r="C373" s="1" t="s">
        <v>233</v>
      </c>
      <c r="D373" s="1"/>
      <c r="E373" s="1"/>
      <c r="F373" s="1"/>
    </row>
    <row r="374" spans="1:6">
      <c r="A374" s="1"/>
      <c r="B374" s="1"/>
      <c r="C374" s="1" t="s">
        <v>234</v>
      </c>
      <c r="D374" s="1"/>
      <c r="E374" s="1" t="s">
        <v>22</v>
      </c>
      <c r="F374" s="1">
        <v>0.27</v>
      </c>
    </row>
    <row r="375" spans="1:6">
      <c r="A375" s="1"/>
      <c r="B375" s="1"/>
      <c r="C375" s="1"/>
      <c r="D375" s="1"/>
      <c r="E375" s="1"/>
      <c r="F375" s="1" t="s">
        <v>24</v>
      </c>
    </row>
    <row r="376" spans="1:6">
      <c r="A376" s="1"/>
      <c r="B376" s="1"/>
      <c r="C376" s="1" t="s">
        <v>235</v>
      </c>
      <c r="D376" s="1"/>
      <c r="E376" s="1"/>
      <c r="F376" s="1">
        <v>1737.75</v>
      </c>
    </row>
    <row r="377" spans="1:6">
      <c r="A377" s="1"/>
      <c r="B377" s="1"/>
      <c r="C377" s="1"/>
      <c r="D377" s="1"/>
      <c r="E377" s="1"/>
      <c r="F377" s="1" t="s">
        <v>24</v>
      </c>
    </row>
    <row r="378" spans="1:6">
      <c r="A378" s="1"/>
      <c r="B378" s="1"/>
      <c r="C378" s="1" t="s">
        <v>236</v>
      </c>
      <c r="D378" s="1"/>
      <c r="E378" s="1"/>
      <c r="F378" s="1">
        <v>579.25</v>
      </c>
    </row>
    <row r="379" spans="1:6">
      <c r="A379" s="1"/>
      <c r="B379" s="1"/>
      <c r="C379" s="1"/>
      <c r="D379" s="1"/>
      <c r="E379" s="1"/>
      <c r="F379" s="1" t="s">
        <v>24</v>
      </c>
    </row>
    <row r="380" spans="1:6">
      <c r="A380" s="1"/>
      <c r="B380" s="1"/>
      <c r="C380" s="1" t="s">
        <v>405</v>
      </c>
      <c r="D380" s="1"/>
      <c r="E380" s="1"/>
      <c r="F380" s="1"/>
    </row>
    <row r="381" spans="1:6">
      <c r="A381" s="1"/>
      <c r="B381" s="1"/>
      <c r="C381" s="1" t="s">
        <v>406</v>
      </c>
      <c r="D381" s="1"/>
      <c r="E381" s="1"/>
      <c r="F381" s="1"/>
    </row>
    <row r="382" spans="1:6">
      <c r="A382" s="1"/>
      <c r="B382" s="1"/>
      <c r="C382" s="1" t="s">
        <v>407</v>
      </c>
      <c r="D382" s="1"/>
      <c r="E382" s="1"/>
      <c r="F382" s="1"/>
    </row>
    <row r="383" spans="1:6">
      <c r="A383" s="1"/>
      <c r="B383" s="1"/>
      <c r="C383" s="1" t="s">
        <v>408</v>
      </c>
      <c r="D383" s="1">
        <v>836</v>
      </c>
      <c r="E383" s="1" t="s">
        <v>165</v>
      </c>
      <c r="F383" s="1">
        <v>83.6</v>
      </c>
    </row>
    <row r="384" spans="1:6">
      <c r="A384" s="1"/>
      <c r="B384" s="1"/>
      <c r="C384" s="1" t="s">
        <v>410</v>
      </c>
      <c r="D384" s="1">
        <v>618</v>
      </c>
      <c r="E384" s="1" t="s">
        <v>165</v>
      </c>
      <c r="F384" s="1">
        <v>61.8</v>
      </c>
    </row>
    <row r="385" spans="1:6">
      <c r="A385" s="1"/>
      <c r="B385" s="1"/>
      <c r="C385" s="1" t="s">
        <v>412</v>
      </c>
      <c r="D385" s="1">
        <v>18.45</v>
      </c>
      <c r="E385" s="1" t="s">
        <v>413</v>
      </c>
      <c r="F385" s="1">
        <v>1.85</v>
      </c>
    </row>
    <row r="386" spans="1:6">
      <c r="A386" s="1"/>
      <c r="B386" s="1"/>
      <c r="C386" s="1" t="s">
        <v>414</v>
      </c>
      <c r="D386" s="1">
        <v>3.6</v>
      </c>
      <c r="E386" s="1" t="s">
        <v>165</v>
      </c>
      <c r="F386" s="1">
        <v>1</v>
      </c>
    </row>
    <row r="387" spans="1:6">
      <c r="A387" s="1"/>
      <c r="B387" s="1"/>
      <c r="C387" s="1"/>
      <c r="D387" s="1" t="s">
        <v>415</v>
      </c>
      <c r="E387" s="1"/>
      <c r="F387" s="1">
        <v>148.25</v>
      </c>
    </row>
    <row r="388" spans="1:6">
      <c r="A388" s="1"/>
      <c r="B388" s="1"/>
      <c r="C388" s="1"/>
      <c r="D388" s="1"/>
      <c r="E388" s="1"/>
      <c r="F388" s="1"/>
    </row>
    <row r="389" spans="1:6">
      <c r="A389" s="1"/>
      <c r="B389" s="1"/>
      <c r="C389" s="1" t="s">
        <v>416</v>
      </c>
      <c r="D389" s="1" t="s">
        <v>417</v>
      </c>
      <c r="E389" s="1" t="s">
        <v>417</v>
      </c>
      <c r="F389" s="1" t="s">
        <v>418</v>
      </c>
    </row>
    <row r="390" spans="1:6">
      <c r="A390" s="1"/>
      <c r="B390" s="1"/>
      <c r="C390" s="1"/>
      <c r="D390" s="1">
        <v>331</v>
      </c>
      <c r="E390" s="1">
        <v>331</v>
      </c>
      <c r="F390" s="1">
        <v>283</v>
      </c>
    </row>
    <row r="391" spans="1:6">
      <c r="A391" s="1"/>
      <c r="B391" s="1"/>
      <c r="C391" s="1" t="s">
        <v>419</v>
      </c>
      <c r="D391" s="1">
        <v>148.25</v>
      </c>
      <c r="E391" s="1">
        <v>148.25</v>
      </c>
      <c r="F391" s="1">
        <v>148.25</v>
      </c>
    </row>
    <row r="392" spans="1:6">
      <c r="A392" s="1"/>
      <c r="B392" s="1"/>
      <c r="C392" s="1" t="s">
        <v>420</v>
      </c>
      <c r="D392" s="1">
        <v>479.25</v>
      </c>
      <c r="E392" s="1">
        <v>479.25</v>
      </c>
      <c r="F392" s="1">
        <v>431.25</v>
      </c>
    </row>
    <row r="393" spans="1:6">
      <c r="A393" s="1"/>
      <c r="B393" s="1"/>
      <c r="C393" s="1"/>
      <c r="D393" s="1">
        <v>480</v>
      </c>
      <c r="E393" s="1">
        <v>480</v>
      </c>
      <c r="F393" s="1">
        <v>432</v>
      </c>
    </row>
    <row r="394" spans="1:6">
      <c r="A394" s="1"/>
      <c r="B394" s="1"/>
      <c r="C394" s="1"/>
      <c r="D394" s="1"/>
      <c r="E394" s="1"/>
      <c r="F394" s="1"/>
    </row>
    <row r="395" spans="1:6">
      <c r="A395" s="1"/>
      <c r="B395" s="1"/>
      <c r="C395" s="1"/>
      <c r="D395" s="1"/>
      <c r="E395" s="1"/>
      <c r="F395" s="1"/>
    </row>
    <row r="396" spans="1:6">
      <c r="A396" s="1"/>
      <c r="B396" s="1"/>
      <c r="C396" s="1"/>
      <c r="D396" s="1"/>
      <c r="E396" s="1"/>
      <c r="F396" s="1"/>
    </row>
    <row r="397" spans="1:6">
      <c r="A397" s="1">
        <v>52</v>
      </c>
      <c r="B397" s="1" t="s">
        <v>30</v>
      </c>
      <c r="C397" s="1" t="s">
        <v>168</v>
      </c>
      <c r="D397" s="1"/>
      <c r="E397" s="1"/>
      <c r="F397" s="1"/>
    </row>
    <row r="398" spans="1:6">
      <c r="A398" s="1"/>
      <c r="B398" s="1"/>
      <c r="C398" s="1" t="s">
        <v>169</v>
      </c>
      <c r="D398" s="1"/>
      <c r="E398" s="1"/>
      <c r="F398" s="1"/>
    </row>
    <row r="399" spans="1:6">
      <c r="A399" s="1"/>
      <c r="B399" s="1"/>
      <c r="C399" s="1" t="s">
        <v>170</v>
      </c>
      <c r="D399" s="1"/>
      <c r="E399" s="1"/>
      <c r="F399" s="1"/>
    </row>
    <row r="400" spans="1:6">
      <c r="A400" s="1"/>
      <c r="B400" s="1"/>
      <c r="C400" s="1" t="s">
        <v>171</v>
      </c>
      <c r="D400" s="1"/>
      <c r="E400" s="1"/>
      <c r="F400" s="1"/>
    </row>
    <row r="401" spans="1:6">
      <c r="A401" s="1"/>
      <c r="B401" s="1"/>
      <c r="C401" s="1" t="s">
        <v>172</v>
      </c>
      <c r="D401" s="1"/>
      <c r="E401" s="1"/>
      <c r="F401" s="1"/>
    </row>
    <row r="402" spans="1:6">
      <c r="A402" s="1"/>
      <c r="B402" s="1"/>
      <c r="C402" s="1" t="s">
        <v>173</v>
      </c>
      <c r="D402" s="1"/>
      <c r="E402" s="1"/>
      <c r="F402" s="1"/>
    </row>
    <row r="403" spans="1:6">
      <c r="A403" s="1"/>
      <c r="B403" s="1"/>
      <c r="C403" s="1" t="s">
        <v>174</v>
      </c>
      <c r="D403" s="1"/>
      <c r="E403" s="1"/>
      <c r="F403" s="1"/>
    </row>
    <row r="404" spans="1:6">
      <c r="A404" s="1"/>
      <c r="B404" s="1"/>
      <c r="C404" s="1" t="s">
        <v>175</v>
      </c>
      <c r="D404" s="1"/>
      <c r="E404" s="1"/>
      <c r="F404" s="1"/>
    </row>
    <row r="405" spans="1:6">
      <c r="A405" s="1"/>
      <c r="B405" s="1"/>
      <c r="C405" s="1" t="s">
        <v>46</v>
      </c>
      <c r="D405" s="1" t="s">
        <v>46</v>
      </c>
      <c r="E405" s="1"/>
      <c r="F405" s="1"/>
    </row>
    <row r="406" spans="1:6">
      <c r="A406" s="1"/>
      <c r="B406" s="1" t="s">
        <v>30</v>
      </c>
      <c r="C406" s="1" t="s">
        <v>176</v>
      </c>
      <c r="D406" s="1"/>
      <c r="E406" s="1"/>
      <c r="F406" s="1"/>
    </row>
    <row r="407" spans="1:6">
      <c r="A407" s="1"/>
      <c r="B407" s="1"/>
      <c r="C407" s="1" t="s">
        <v>177</v>
      </c>
      <c r="D407" s="1"/>
      <c r="E407" s="1"/>
      <c r="F407" s="1"/>
    </row>
    <row r="408" spans="1:6">
      <c r="A408" s="1"/>
      <c r="B408" s="1" t="s">
        <v>178</v>
      </c>
      <c r="C408" s="1" t="s">
        <v>179</v>
      </c>
      <c r="D408" s="1"/>
      <c r="E408" s="1"/>
      <c r="F408" s="1"/>
    </row>
    <row r="409" spans="1:6">
      <c r="A409" s="1"/>
      <c r="B409" s="1"/>
      <c r="C409" s="1" t="s">
        <v>24</v>
      </c>
      <c r="D409" s="1"/>
      <c r="E409" s="1"/>
      <c r="F409" s="1"/>
    </row>
    <row r="410" spans="1:6">
      <c r="A410" s="1">
        <v>1</v>
      </c>
      <c r="B410" s="1" t="s">
        <v>12</v>
      </c>
      <c r="C410" s="1" t="s">
        <v>180</v>
      </c>
      <c r="D410" s="1">
        <v>26</v>
      </c>
      <c r="E410" s="1" t="s">
        <v>12</v>
      </c>
      <c r="F410" s="1">
        <v>26</v>
      </c>
    </row>
    <row r="411" spans="1:6">
      <c r="A411" s="1">
        <v>1</v>
      </c>
      <c r="B411" s="1" t="s">
        <v>22</v>
      </c>
      <c r="C411" s="1" t="s">
        <v>181</v>
      </c>
      <c r="D411" s="1">
        <v>18.2</v>
      </c>
      <c r="E411" s="1" t="s">
        <v>22</v>
      </c>
      <c r="F411" s="1">
        <v>18.2</v>
      </c>
    </row>
    <row r="412" spans="1:6">
      <c r="A412" s="1">
        <v>1</v>
      </c>
      <c r="B412" s="1" t="s">
        <v>12</v>
      </c>
      <c r="C412" s="1" t="s">
        <v>182</v>
      </c>
      <c r="D412" s="1">
        <v>175.83</v>
      </c>
      <c r="E412" s="1" t="s">
        <v>12</v>
      </c>
      <c r="F412" s="1">
        <v>175.83</v>
      </c>
    </row>
    <row r="413" spans="1:6">
      <c r="A413" s="1"/>
      <c r="B413" s="1"/>
      <c r="C413" s="1"/>
      <c r="D413" s="1" t="s">
        <v>8</v>
      </c>
      <c r="E413" s="1"/>
      <c r="F413" s="1" t="s">
        <v>24</v>
      </c>
    </row>
    <row r="414" spans="1:6">
      <c r="A414" s="1"/>
      <c r="B414" s="1"/>
      <c r="C414" s="1" t="s">
        <v>183</v>
      </c>
      <c r="D414" s="1"/>
      <c r="E414" s="1"/>
      <c r="F414" s="1">
        <v>220.03</v>
      </c>
    </row>
    <row r="415" spans="1:6">
      <c r="A415" s="1"/>
      <c r="B415" s="1"/>
      <c r="C415" s="1" t="s">
        <v>8</v>
      </c>
      <c r="D415" s="1" t="s">
        <v>8</v>
      </c>
      <c r="E415" s="1"/>
      <c r="F415" s="1" t="s">
        <v>46</v>
      </c>
    </row>
    <row r="416" spans="1:6">
      <c r="A416" s="1"/>
      <c r="B416" s="1" t="s">
        <v>184</v>
      </c>
      <c r="C416" s="1" t="s">
        <v>185</v>
      </c>
      <c r="D416" s="1"/>
      <c r="E416" s="1"/>
      <c r="F416" s="1"/>
    </row>
    <row r="417" spans="1:6">
      <c r="A417" s="1"/>
      <c r="B417" s="1"/>
      <c r="C417" s="1" t="s">
        <v>24</v>
      </c>
      <c r="D417" s="1"/>
      <c r="E417" s="1"/>
      <c r="F417" s="1"/>
    </row>
    <row r="418" spans="1:6">
      <c r="A418" s="1">
        <v>1</v>
      </c>
      <c r="B418" s="1" t="s">
        <v>12</v>
      </c>
      <c r="C418" s="1" t="s">
        <v>186</v>
      </c>
      <c r="D418" s="1">
        <v>35</v>
      </c>
      <c r="E418" s="1" t="s">
        <v>12</v>
      </c>
      <c r="F418" s="1">
        <v>35</v>
      </c>
    </row>
    <row r="419" spans="1:6">
      <c r="A419" s="1">
        <v>1</v>
      </c>
      <c r="B419" s="1" t="s">
        <v>22</v>
      </c>
      <c r="C419" s="1" t="s">
        <v>187</v>
      </c>
      <c r="D419" s="1">
        <v>14</v>
      </c>
      <c r="E419" s="1" t="s">
        <v>22</v>
      </c>
      <c r="F419" s="1">
        <v>14</v>
      </c>
    </row>
    <row r="420" spans="1:6">
      <c r="A420" s="1">
        <v>1</v>
      </c>
      <c r="B420" s="1" t="s">
        <v>12</v>
      </c>
      <c r="C420" s="1" t="s">
        <v>182</v>
      </c>
      <c r="D420" s="1">
        <v>179.43</v>
      </c>
      <c r="E420" s="1" t="s">
        <v>12</v>
      </c>
      <c r="F420" s="1">
        <v>179.43</v>
      </c>
    </row>
    <row r="421" spans="1:6">
      <c r="A421" s="1"/>
      <c r="B421" s="1"/>
      <c r="C421" s="1"/>
      <c r="D421" s="1" t="s">
        <v>8</v>
      </c>
      <c r="E421" s="1"/>
      <c r="F421" s="1" t="s">
        <v>24</v>
      </c>
    </row>
    <row r="422" spans="1:6">
      <c r="A422" s="1"/>
      <c r="B422" s="1"/>
      <c r="C422" s="1" t="s">
        <v>183</v>
      </c>
      <c r="D422" s="1"/>
      <c r="E422" s="1"/>
      <c r="F422" s="1">
        <v>228.43</v>
      </c>
    </row>
    <row r="423" spans="1:6">
      <c r="A423" s="1"/>
      <c r="B423" s="1"/>
      <c r="C423" s="1"/>
      <c r="D423" s="1" t="s">
        <v>8</v>
      </c>
      <c r="E423" s="1"/>
      <c r="F423" s="1" t="s">
        <v>46</v>
      </c>
    </row>
    <row r="424" spans="1:6">
      <c r="A424" s="1"/>
      <c r="B424" s="1" t="s">
        <v>188</v>
      </c>
      <c r="C424" s="1" t="s">
        <v>189</v>
      </c>
      <c r="D424" s="1"/>
      <c r="E424" s="1"/>
      <c r="F424" s="1"/>
    </row>
    <row r="425" spans="1:6">
      <c r="A425" s="1"/>
      <c r="B425" s="1"/>
      <c r="C425" s="1" t="s">
        <v>24</v>
      </c>
      <c r="D425" s="1"/>
      <c r="E425" s="1"/>
      <c r="F425" s="1"/>
    </row>
    <row r="426" spans="1:6">
      <c r="A426" s="1">
        <v>1</v>
      </c>
      <c r="B426" s="1" t="s">
        <v>12</v>
      </c>
      <c r="C426" s="1" t="s">
        <v>190</v>
      </c>
      <c r="D426" s="1">
        <v>52</v>
      </c>
      <c r="E426" s="1" t="s">
        <v>12</v>
      </c>
      <c r="F426" s="1">
        <v>52</v>
      </c>
    </row>
    <row r="427" spans="1:6">
      <c r="A427" s="1">
        <v>1</v>
      </c>
      <c r="B427" s="1" t="s">
        <v>22</v>
      </c>
      <c r="C427" s="1" t="s">
        <v>191</v>
      </c>
      <c r="D427" s="1">
        <v>10.4</v>
      </c>
      <c r="E427" s="1" t="s">
        <v>22</v>
      </c>
      <c r="F427" s="1">
        <v>10.4</v>
      </c>
    </row>
    <row r="428" spans="1:6">
      <c r="A428" s="1">
        <v>1</v>
      </c>
      <c r="B428" s="1" t="s">
        <v>12</v>
      </c>
      <c r="C428" s="1" t="s">
        <v>182</v>
      </c>
      <c r="D428" s="1">
        <v>179.34</v>
      </c>
      <c r="E428" s="1" t="s">
        <v>12</v>
      </c>
      <c r="F428" s="1">
        <v>179.34</v>
      </c>
    </row>
    <row r="429" spans="1:6">
      <c r="A429" s="1"/>
      <c r="B429" s="1"/>
      <c r="C429" s="1"/>
      <c r="D429" s="1" t="s">
        <v>8</v>
      </c>
      <c r="E429" s="1"/>
      <c r="F429" s="1" t="s">
        <v>24</v>
      </c>
    </row>
    <row r="430" spans="1:6">
      <c r="A430" s="1"/>
      <c r="B430" s="1"/>
      <c r="C430" s="1" t="s">
        <v>183</v>
      </c>
      <c r="D430" s="1"/>
      <c r="E430" s="1"/>
      <c r="F430" s="1">
        <v>241.74</v>
      </c>
    </row>
    <row r="431" spans="1:6">
      <c r="A431" s="1"/>
      <c r="B431" s="1"/>
      <c r="C431" s="1"/>
      <c r="D431" s="1" t="s">
        <v>8</v>
      </c>
      <c r="E431" s="1"/>
      <c r="F431" s="1" t="s">
        <v>46</v>
      </c>
    </row>
    <row r="432" spans="1:6" ht="30">
      <c r="A432" s="1"/>
      <c r="B432" s="1"/>
      <c r="C432" s="2" t="s">
        <v>882</v>
      </c>
      <c r="D432" s="1">
        <v>3325</v>
      </c>
      <c r="E432" s="1" t="s">
        <v>60</v>
      </c>
      <c r="F432" s="1"/>
    </row>
    <row r="433" spans="1:6">
      <c r="A433" s="1"/>
      <c r="B433" s="1"/>
      <c r="C433" s="1"/>
      <c r="D433" s="1"/>
      <c r="E433" s="1"/>
      <c r="F433" s="1"/>
    </row>
    <row r="434" spans="1:6">
      <c r="A434" s="1"/>
      <c r="B434" s="1"/>
      <c r="C434" s="1" t="s">
        <v>1048</v>
      </c>
      <c r="D434" s="1"/>
      <c r="E434" s="1"/>
      <c r="F434" s="1"/>
    </row>
    <row r="435" spans="1:6">
      <c r="A435" s="1"/>
      <c r="B435" s="1"/>
      <c r="C435" s="1" t="s">
        <v>883</v>
      </c>
      <c r="D435" s="1"/>
      <c r="E435" s="1"/>
      <c r="F435" s="1"/>
    </row>
    <row r="436" spans="1:6">
      <c r="A436" s="1"/>
      <c r="B436" s="1"/>
      <c r="C436" s="1"/>
      <c r="D436" s="1"/>
      <c r="E436" s="1"/>
      <c r="F436" s="1"/>
    </row>
    <row r="437" spans="1:6" ht="72.75" customHeight="1">
      <c r="A437" s="79" t="s">
        <v>964</v>
      </c>
      <c r="B437" s="79"/>
      <c r="C437" s="79"/>
      <c r="D437" s="79"/>
      <c r="E437" s="79"/>
      <c r="F437" s="79"/>
    </row>
    <row r="438" spans="1:6">
      <c r="A438" s="1"/>
      <c r="B438" s="1"/>
      <c r="C438" s="1"/>
      <c r="D438" s="1"/>
      <c r="E438" s="1"/>
      <c r="F438" s="1"/>
    </row>
    <row r="439" spans="1:6">
      <c r="A439" s="1">
        <v>180</v>
      </c>
      <c r="B439" s="1" t="s">
        <v>12</v>
      </c>
      <c r="C439" s="1" t="s">
        <v>256</v>
      </c>
      <c r="D439" s="1">
        <v>16.55</v>
      </c>
      <c r="E439" s="1" t="s">
        <v>12</v>
      </c>
      <c r="F439" s="1">
        <v>2979</v>
      </c>
    </row>
    <row r="440" spans="1:6">
      <c r="A440" s="1">
        <v>90</v>
      </c>
      <c r="B440" s="1" t="s">
        <v>12</v>
      </c>
      <c r="C440" s="1" t="s">
        <v>257</v>
      </c>
      <c r="D440" s="1">
        <v>20</v>
      </c>
      <c r="E440" s="1" t="s">
        <v>12</v>
      </c>
      <c r="F440" s="1">
        <v>1800</v>
      </c>
    </row>
    <row r="441" spans="1:6">
      <c r="A441" s="1">
        <v>3</v>
      </c>
      <c r="B441" s="1" t="s">
        <v>151</v>
      </c>
      <c r="C441" s="1" t="s">
        <v>152</v>
      </c>
      <c r="D441" s="1">
        <v>302</v>
      </c>
      <c r="E441" s="1" t="s">
        <v>151</v>
      </c>
      <c r="F441" s="1">
        <v>906</v>
      </c>
    </row>
    <row r="442" spans="1:6">
      <c r="A442" s="1">
        <v>90</v>
      </c>
      <c r="B442" s="1" t="s">
        <v>12</v>
      </c>
      <c r="C442" s="1" t="s">
        <v>397</v>
      </c>
      <c r="D442" s="1">
        <v>16.55</v>
      </c>
      <c r="E442" s="1" t="s">
        <v>149</v>
      </c>
      <c r="F442" s="1">
        <v>1489.5</v>
      </c>
    </row>
    <row r="443" spans="1:6">
      <c r="A443" s="1"/>
      <c r="B443" s="1"/>
      <c r="C443" s="1" t="s">
        <v>154</v>
      </c>
      <c r="D443" s="1"/>
      <c r="E443" s="1"/>
      <c r="F443" s="1">
        <v>11454</v>
      </c>
    </row>
    <row r="444" spans="1:6">
      <c r="A444" s="1"/>
      <c r="B444" s="1"/>
      <c r="C444" s="1"/>
      <c r="D444" s="1"/>
      <c r="E444" s="1"/>
      <c r="F444" s="1">
        <v>18628.5</v>
      </c>
    </row>
    <row r="445" spans="1:6">
      <c r="A445" s="1"/>
      <c r="B445" s="1"/>
      <c r="C445" s="1" t="s">
        <v>155</v>
      </c>
      <c r="D445" s="1"/>
      <c r="E445" s="1"/>
      <c r="F445" s="1">
        <v>112.5</v>
      </c>
    </row>
    <row r="446" spans="1:6">
      <c r="A446" s="1"/>
      <c r="B446" s="1"/>
      <c r="C446" s="1" t="s">
        <v>884</v>
      </c>
      <c r="D446" s="1"/>
      <c r="E446" s="1"/>
      <c r="F446" s="1">
        <v>18741</v>
      </c>
    </row>
    <row r="447" spans="1:6">
      <c r="A447" s="1"/>
      <c r="B447" s="1"/>
      <c r="C447" s="1" t="s">
        <v>547</v>
      </c>
      <c r="D447" s="1"/>
      <c r="E447" s="1"/>
      <c r="F447" s="1">
        <v>208.23</v>
      </c>
    </row>
    <row r="448" spans="1:6">
      <c r="A448" s="1"/>
      <c r="B448" s="1"/>
      <c r="C448" s="1"/>
      <c r="D448" s="1"/>
      <c r="E448" s="1"/>
      <c r="F448" s="1"/>
    </row>
    <row r="449" spans="1:6">
      <c r="A449" s="1"/>
      <c r="B449" s="1"/>
      <c r="C449" s="1" t="s">
        <v>1049</v>
      </c>
      <c r="D449" s="1"/>
      <c r="E449" s="1"/>
      <c r="F449" s="1"/>
    </row>
    <row r="450" spans="1:6">
      <c r="A450" s="1"/>
      <c r="B450" s="1"/>
      <c r="C450" s="1" t="s">
        <v>1050</v>
      </c>
      <c r="D450" s="1"/>
      <c r="E450" s="1"/>
      <c r="F450" s="1"/>
    </row>
    <row r="451" spans="1:6">
      <c r="A451" s="1"/>
      <c r="B451" s="1"/>
      <c r="C451" s="1"/>
      <c r="D451" s="1"/>
      <c r="E451" s="1"/>
      <c r="F451" s="1"/>
    </row>
    <row r="452" spans="1:6" ht="74.25" customHeight="1">
      <c r="A452" s="79" t="s">
        <v>886</v>
      </c>
      <c r="B452" s="79"/>
      <c r="C452" s="79"/>
      <c r="D452" s="79"/>
      <c r="E452" s="79"/>
      <c r="F452" s="79"/>
    </row>
    <row r="453" spans="1:6">
      <c r="A453" s="1"/>
      <c r="B453" s="1"/>
      <c r="C453" s="1"/>
      <c r="D453" s="1"/>
      <c r="E453" s="1"/>
      <c r="F453" s="1"/>
    </row>
    <row r="454" spans="1:6">
      <c r="A454" s="1"/>
      <c r="B454" s="1"/>
      <c r="C454" s="1" t="s">
        <v>1051</v>
      </c>
      <c r="D454" s="1"/>
      <c r="E454" s="1"/>
      <c r="F454" s="1">
        <v>18628.5</v>
      </c>
    </row>
    <row r="455" spans="1:6">
      <c r="A455" s="1">
        <v>180</v>
      </c>
      <c r="B455" s="1" t="s">
        <v>12</v>
      </c>
      <c r="C455" s="1" t="s">
        <v>1052</v>
      </c>
      <c r="D455" s="1">
        <v>25.75</v>
      </c>
      <c r="E455" s="1" t="s">
        <v>12</v>
      </c>
      <c r="F455" s="1">
        <v>4635</v>
      </c>
    </row>
    <row r="456" spans="1:6">
      <c r="A456" s="1">
        <v>180</v>
      </c>
      <c r="B456" s="1" t="s">
        <v>12</v>
      </c>
      <c r="C456" s="1" t="s">
        <v>558</v>
      </c>
      <c r="D456" s="1">
        <v>16.55</v>
      </c>
      <c r="E456" s="1" t="s">
        <v>149</v>
      </c>
      <c r="F456" s="1">
        <v>2979</v>
      </c>
    </row>
    <row r="457" spans="1:6">
      <c r="A457" s="1"/>
      <c r="B457" s="1"/>
      <c r="C457" s="1" t="s">
        <v>155</v>
      </c>
      <c r="D457" s="1"/>
      <c r="E457" s="1"/>
      <c r="F457" s="1">
        <v>113</v>
      </c>
    </row>
    <row r="458" spans="1:6">
      <c r="A458" s="1"/>
      <c r="B458" s="1"/>
      <c r="C458" s="1" t="s">
        <v>559</v>
      </c>
      <c r="D458" s="1"/>
      <c r="E458" s="1"/>
      <c r="F458" s="1">
        <v>20397.5</v>
      </c>
    </row>
    <row r="459" spans="1:6">
      <c r="A459" s="1"/>
      <c r="B459" s="1"/>
      <c r="C459" s="1" t="s">
        <v>547</v>
      </c>
      <c r="D459" s="1"/>
      <c r="E459" s="1"/>
      <c r="F459" s="1">
        <v>226.64</v>
      </c>
    </row>
    <row r="460" spans="1:6">
      <c r="A460" s="1"/>
      <c r="B460" s="1"/>
      <c r="C460" s="1"/>
      <c r="D460" s="1"/>
      <c r="E460" s="1"/>
      <c r="F460" s="1"/>
    </row>
    <row r="461" spans="1:6">
      <c r="A461" s="1"/>
      <c r="B461" s="1"/>
      <c r="C461" s="1" t="s">
        <v>1053</v>
      </c>
      <c r="D461" s="1"/>
      <c r="E461" s="1"/>
      <c r="F461" s="1"/>
    </row>
    <row r="462" spans="1:6">
      <c r="A462" s="1"/>
      <c r="B462" s="1"/>
      <c r="C462" s="1" t="s">
        <v>1054</v>
      </c>
      <c r="D462" s="1"/>
      <c r="E462" s="1"/>
      <c r="F462" s="1"/>
    </row>
    <row r="463" spans="1:6">
      <c r="A463" s="1"/>
      <c r="B463" s="1"/>
      <c r="C463" s="1"/>
      <c r="D463" s="1"/>
      <c r="E463" s="1"/>
      <c r="F463" s="1"/>
    </row>
    <row r="464" spans="1:6" ht="72" customHeight="1">
      <c r="A464" s="79" t="s">
        <v>1055</v>
      </c>
      <c r="B464" s="79"/>
      <c r="C464" s="79"/>
      <c r="D464" s="79"/>
      <c r="E464" s="79"/>
      <c r="F464" s="79"/>
    </row>
    <row r="465" spans="1:6">
      <c r="A465" s="1">
        <v>180</v>
      </c>
      <c r="B465" s="1" t="s">
        <v>12</v>
      </c>
      <c r="C465" s="1" t="s">
        <v>1056</v>
      </c>
      <c r="D465" s="1">
        <v>40.950000000000003</v>
      </c>
      <c r="E465" s="1" t="s">
        <v>149</v>
      </c>
      <c r="F465" s="1">
        <v>7371</v>
      </c>
    </row>
    <row r="466" spans="1:6">
      <c r="A466" s="1">
        <v>90</v>
      </c>
      <c r="B466" s="1" t="s">
        <v>12</v>
      </c>
      <c r="C466" s="1" t="s">
        <v>257</v>
      </c>
      <c r="D466" s="1">
        <v>20</v>
      </c>
      <c r="E466" s="1" t="s">
        <v>12</v>
      </c>
      <c r="F466" s="1">
        <v>1800</v>
      </c>
    </row>
    <row r="467" spans="1:6">
      <c r="A467" s="1">
        <v>3</v>
      </c>
      <c r="B467" s="1" t="s">
        <v>151</v>
      </c>
      <c r="C467" s="1" t="s">
        <v>152</v>
      </c>
      <c r="D467" s="1">
        <v>302</v>
      </c>
      <c r="E467" s="1" t="s">
        <v>151</v>
      </c>
      <c r="F467" s="1">
        <v>906</v>
      </c>
    </row>
    <row r="468" spans="1:6">
      <c r="A468" s="1">
        <v>90</v>
      </c>
      <c r="B468" s="1" t="s">
        <v>12</v>
      </c>
      <c r="C468" s="1" t="s">
        <v>1057</v>
      </c>
      <c r="D468" s="1">
        <v>25.75</v>
      </c>
      <c r="E468" s="1" t="s">
        <v>149</v>
      </c>
      <c r="F468" s="1">
        <v>2317.5</v>
      </c>
    </row>
    <row r="469" spans="1:6">
      <c r="A469" s="1"/>
      <c r="B469" s="1"/>
      <c r="C469" s="1" t="s">
        <v>154</v>
      </c>
      <c r="D469" s="1"/>
      <c r="E469" s="1"/>
      <c r="F469" s="1">
        <v>11454</v>
      </c>
    </row>
    <row r="470" spans="1:6">
      <c r="A470" s="1"/>
      <c r="B470" s="1"/>
      <c r="C470" s="1" t="s">
        <v>155</v>
      </c>
      <c r="D470" s="1"/>
      <c r="E470" s="1"/>
      <c r="F470" s="1">
        <v>104</v>
      </c>
    </row>
    <row r="471" spans="1:6">
      <c r="A471" s="1"/>
      <c r="B471" s="1"/>
      <c r="C471" s="1" t="s">
        <v>884</v>
      </c>
      <c r="D471" s="1"/>
      <c r="E471" s="1"/>
      <c r="F471" s="1">
        <v>23952.5</v>
      </c>
    </row>
    <row r="472" spans="1:6">
      <c r="A472" s="1"/>
      <c r="B472" s="1"/>
      <c r="C472" s="1" t="s">
        <v>547</v>
      </c>
      <c r="D472" s="1"/>
      <c r="E472" s="1"/>
      <c r="F472" s="1">
        <v>266.14</v>
      </c>
    </row>
    <row r="473" spans="1:6">
      <c r="A473" s="1"/>
      <c r="B473" s="1"/>
      <c r="C473" s="1"/>
      <c r="D473" s="1"/>
      <c r="E473" s="1"/>
      <c r="F473" s="1"/>
    </row>
    <row r="474" spans="1:6">
      <c r="A474" s="1"/>
      <c r="B474" s="1"/>
      <c r="C474" s="1"/>
      <c r="D474" s="1"/>
      <c r="E474" s="1"/>
      <c r="F474" s="1"/>
    </row>
    <row r="475" spans="1:6">
      <c r="A475" s="1"/>
      <c r="B475" s="1"/>
      <c r="C475" s="1" t="s">
        <v>1058</v>
      </c>
      <c r="D475" s="1"/>
      <c r="E475" s="1"/>
      <c r="F475" s="1"/>
    </row>
    <row r="476" spans="1:6">
      <c r="A476" s="1"/>
      <c r="B476" s="1"/>
      <c r="C476" s="1" t="s">
        <v>1059</v>
      </c>
      <c r="D476" s="1"/>
      <c r="E476" s="1"/>
      <c r="F476" s="1"/>
    </row>
    <row r="477" spans="1:6">
      <c r="A477" s="1"/>
      <c r="B477" s="1"/>
      <c r="C477" s="1"/>
      <c r="D477" s="1"/>
      <c r="E477" s="1"/>
      <c r="F477" s="1"/>
    </row>
    <row r="478" spans="1:6" ht="60" customHeight="1">
      <c r="A478" s="79" t="s">
        <v>1060</v>
      </c>
      <c r="B478" s="79"/>
      <c r="C478" s="79"/>
      <c r="D478" s="79"/>
      <c r="E478" s="79"/>
      <c r="F478" s="79"/>
    </row>
    <row r="479" spans="1:6">
      <c r="A479" s="1">
        <v>360</v>
      </c>
      <c r="B479" s="1"/>
      <c r="C479" s="1" t="s">
        <v>1061</v>
      </c>
      <c r="D479" s="1">
        <v>40.950000000000003</v>
      </c>
      <c r="E479" s="1" t="s">
        <v>149</v>
      </c>
      <c r="F479" s="1">
        <v>14742</v>
      </c>
    </row>
    <row r="480" spans="1:6">
      <c r="A480" s="1">
        <v>90</v>
      </c>
      <c r="B480" s="1"/>
      <c r="C480" s="1" t="s">
        <v>1062</v>
      </c>
      <c r="D480" s="1">
        <v>29.8</v>
      </c>
      <c r="E480" s="1" t="s">
        <v>12</v>
      </c>
      <c r="F480" s="1">
        <v>2682</v>
      </c>
    </row>
    <row r="481" spans="1:6">
      <c r="A481" s="1">
        <v>3</v>
      </c>
      <c r="B481" s="1"/>
      <c r="C481" s="1" t="s">
        <v>152</v>
      </c>
      <c r="D481" s="1">
        <v>302</v>
      </c>
      <c r="E481" s="1" t="s">
        <v>151</v>
      </c>
      <c r="F481" s="1">
        <v>906</v>
      </c>
    </row>
    <row r="482" spans="1:6">
      <c r="A482" s="1">
        <v>90</v>
      </c>
      <c r="B482" s="1"/>
      <c r="C482" s="1" t="s">
        <v>1063</v>
      </c>
      <c r="D482" s="1">
        <v>25.75</v>
      </c>
      <c r="E482" s="1" t="s">
        <v>149</v>
      </c>
      <c r="F482" s="1">
        <v>2317.5</v>
      </c>
    </row>
    <row r="483" spans="1:6">
      <c r="A483" s="1"/>
      <c r="B483" s="1"/>
      <c r="C483" s="1" t="s">
        <v>154</v>
      </c>
      <c r="D483" s="1"/>
      <c r="E483" s="1"/>
      <c r="F483" s="1">
        <v>15075</v>
      </c>
    </row>
    <row r="484" spans="1:6">
      <c r="A484" s="1"/>
      <c r="B484" s="1"/>
      <c r="C484" s="1" t="s">
        <v>155</v>
      </c>
      <c r="D484" s="1"/>
      <c r="E484" s="1"/>
      <c r="F484" s="1">
        <v>48.5</v>
      </c>
    </row>
    <row r="485" spans="1:6">
      <c r="A485" s="1"/>
      <c r="B485" s="1"/>
      <c r="C485" s="1" t="s">
        <v>884</v>
      </c>
      <c r="D485" s="1"/>
      <c r="E485" s="1"/>
      <c r="F485" s="1">
        <v>35771</v>
      </c>
    </row>
    <row r="486" spans="1:6">
      <c r="A486" s="1"/>
      <c r="B486" s="1"/>
      <c r="C486" s="1" t="s">
        <v>547</v>
      </c>
      <c r="D486" s="1"/>
      <c r="E486" s="1"/>
      <c r="F486" s="1">
        <v>397.46</v>
      </c>
    </row>
    <row r="487" spans="1:6">
      <c r="A487" s="1"/>
      <c r="B487" s="1"/>
      <c r="C487" s="1"/>
      <c r="D487" s="1"/>
      <c r="E487" s="1"/>
      <c r="F487" s="1"/>
    </row>
    <row r="488" spans="1:6">
      <c r="A488" s="1"/>
      <c r="B488" s="1"/>
      <c r="C488" s="1" t="s">
        <v>1064</v>
      </c>
      <c r="D488" s="1"/>
      <c r="E488" s="1"/>
      <c r="F488" s="1"/>
    </row>
    <row r="489" spans="1:6">
      <c r="A489" s="1"/>
      <c r="B489" s="1"/>
      <c r="C489" s="1" t="s">
        <v>1065</v>
      </c>
      <c r="D489" s="1">
        <v>15075</v>
      </c>
      <c r="E489" s="1"/>
      <c r="F489" s="1"/>
    </row>
    <row r="490" spans="1:6">
      <c r="A490" s="1"/>
      <c r="B490" s="1"/>
      <c r="C490" s="1">
        <v>15075</v>
      </c>
      <c r="D490" s="1"/>
      <c r="E490" s="1"/>
      <c r="F490" s="1"/>
    </row>
    <row r="491" spans="1:6">
      <c r="A491" s="1"/>
      <c r="B491" s="1"/>
      <c r="C491" s="1"/>
      <c r="D491" s="1"/>
      <c r="E491" s="1"/>
      <c r="F491" s="1"/>
    </row>
    <row r="492" spans="1:6">
      <c r="A492" s="1"/>
      <c r="B492" s="1"/>
      <c r="C492" s="1" t="s">
        <v>1066</v>
      </c>
      <c r="D492" s="1"/>
      <c r="E492" s="1"/>
      <c r="F492" s="1"/>
    </row>
    <row r="493" spans="1:6">
      <c r="A493" s="1"/>
      <c r="B493" s="1"/>
      <c r="C493" s="1" t="s">
        <v>259</v>
      </c>
      <c r="D493" s="1"/>
      <c r="E493" s="1"/>
      <c r="F493" s="1"/>
    </row>
    <row r="494" spans="1:6">
      <c r="A494" s="1"/>
      <c r="B494" s="1"/>
      <c r="C494" s="1"/>
      <c r="D494" s="1"/>
      <c r="E494" s="1"/>
      <c r="F494" s="1"/>
    </row>
    <row r="495" spans="1:6" ht="46.5" customHeight="1">
      <c r="A495" s="79" t="s">
        <v>260</v>
      </c>
      <c r="B495" s="79"/>
      <c r="C495" s="79"/>
      <c r="D495" s="79"/>
      <c r="E495" s="79"/>
      <c r="F495" s="79"/>
    </row>
    <row r="496" spans="1:6">
      <c r="A496" s="1"/>
      <c r="B496" s="1"/>
      <c r="C496" s="1"/>
      <c r="D496" s="1"/>
      <c r="E496" s="1"/>
      <c r="F496" s="1"/>
    </row>
    <row r="497" spans="1:6">
      <c r="A497" s="1">
        <v>1</v>
      </c>
      <c r="B497" s="1" t="s">
        <v>11</v>
      </c>
      <c r="C497" s="1" t="s">
        <v>888</v>
      </c>
      <c r="D497" s="1">
        <v>54.5</v>
      </c>
      <c r="E497" s="1" t="s">
        <v>11</v>
      </c>
      <c r="F497" s="1">
        <v>54.5</v>
      </c>
    </row>
    <row r="498" spans="1:6">
      <c r="A498" s="1">
        <v>1</v>
      </c>
      <c r="B498" s="1" t="s">
        <v>11</v>
      </c>
      <c r="C498" s="1" t="s">
        <v>261</v>
      </c>
      <c r="D498" s="1">
        <v>70.7</v>
      </c>
      <c r="E498" s="1" t="s">
        <v>11</v>
      </c>
      <c r="F498" s="1">
        <v>70.7</v>
      </c>
    </row>
    <row r="499" spans="1:6">
      <c r="A499" s="1">
        <v>1.4999999999999999E-2</v>
      </c>
      <c r="B499" s="1" t="s">
        <v>10</v>
      </c>
      <c r="C499" s="1" t="s">
        <v>262</v>
      </c>
      <c r="D499" s="1">
        <v>661</v>
      </c>
      <c r="E499" s="1" t="s">
        <v>10</v>
      </c>
      <c r="F499" s="1">
        <v>9.92</v>
      </c>
    </row>
    <row r="500" spans="1:6">
      <c r="A500" s="1" t="s">
        <v>100</v>
      </c>
      <c r="B500" s="1"/>
      <c r="C500" s="1" t="s">
        <v>263</v>
      </c>
      <c r="D500" s="1"/>
      <c r="E500" s="1"/>
      <c r="F500" s="1">
        <v>11.88</v>
      </c>
    </row>
    <row r="501" spans="1:6">
      <c r="A501" s="1"/>
      <c r="B501" s="1"/>
      <c r="C501" s="1" t="s">
        <v>162</v>
      </c>
      <c r="D501" s="1"/>
      <c r="E501" s="1"/>
      <c r="F501" s="1">
        <v>147</v>
      </c>
    </row>
    <row r="502" spans="1:6">
      <c r="A502" s="1"/>
      <c r="B502" s="1"/>
      <c r="C502" s="1"/>
      <c r="D502" s="1"/>
      <c r="E502" s="1"/>
      <c r="F502" s="1">
        <v>2646</v>
      </c>
    </row>
    <row r="503" spans="1:6">
      <c r="A503" s="1"/>
      <c r="B503" s="1"/>
      <c r="C503" s="1"/>
      <c r="D503" s="1"/>
      <c r="E503" s="1"/>
      <c r="F503" s="1"/>
    </row>
    <row r="504" spans="1:6">
      <c r="A504" s="1"/>
      <c r="B504" s="1"/>
      <c r="C504" s="1" t="s">
        <v>1067</v>
      </c>
      <c r="D504" s="1"/>
      <c r="E504" s="1"/>
      <c r="F504" s="1"/>
    </row>
    <row r="505" spans="1:6">
      <c r="A505" s="1"/>
      <c r="B505" s="1"/>
      <c r="C505" s="1"/>
      <c r="D505" s="1"/>
      <c r="E505" s="1"/>
      <c r="F505" s="1"/>
    </row>
    <row r="506" spans="1:6">
      <c r="A506" s="1"/>
      <c r="B506" s="1"/>
      <c r="C506" s="1" t="s">
        <v>380</v>
      </c>
      <c r="D506" s="1"/>
      <c r="E506" s="1"/>
      <c r="F506" s="1"/>
    </row>
    <row r="507" spans="1:6">
      <c r="A507" s="1"/>
      <c r="B507" s="1"/>
      <c r="C507" s="1"/>
      <c r="D507" s="1"/>
      <c r="E507" s="1"/>
      <c r="F507" s="1"/>
    </row>
    <row r="508" spans="1:6" ht="74.25" customHeight="1">
      <c r="A508" s="79" t="s">
        <v>381</v>
      </c>
      <c r="B508" s="79"/>
      <c r="C508" s="79"/>
      <c r="D508" s="79"/>
      <c r="E508" s="79"/>
      <c r="F508" s="79"/>
    </row>
    <row r="509" spans="1:6">
      <c r="A509" s="1">
        <v>90</v>
      </c>
      <c r="B509" s="1" t="s">
        <v>12</v>
      </c>
      <c r="C509" s="1" t="s">
        <v>256</v>
      </c>
      <c r="D509" s="1">
        <v>16.55</v>
      </c>
      <c r="E509" s="1" t="s">
        <v>149</v>
      </c>
      <c r="F509" s="1">
        <v>1489.5</v>
      </c>
    </row>
    <row r="510" spans="1:6">
      <c r="A510" s="1">
        <v>45</v>
      </c>
      <c r="B510" s="1" t="s">
        <v>12</v>
      </c>
      <c r="C510" s="1" t="s">
        <v>257</v>
      </c>
      <c r="D510" s="1">
        <v>20</v>
      </c>
      <c r="E510" s="1" t="s">
        <v>150</v>
      </c>
      <c r="F510" s="1">
        <v>900</v>
      </c>
    </row>
    <row r="511" spans="1:6">
      <c r="A511" s="1">
        <v>20</v>
      </c>
      <c r="B511" s="1" t="s">
        <v>11</v>
      </c>
      <c r="C511" s="1" t="s">
        <v>382</v>
      </c>
      <c r="D511" s="1">
        <v>3.15</v>
      </c>
      <c r="E511" s="1" t="s">
        <v>11</v>
      </c>
      <c r="F511" s="1">
        <v>63</v>
      </c>
    </row>
    <row r="512" spans="1:6">
      <c r="A512" s="1">
        <v>150</v>
      </c>
      <c r="B512" s="1" t="s">
        <v>11</v>
      </c>
      <c r="C512" s="1" t="s">
        <v>889</v>
      </c>
      <c r="D512" s="1">
        <v>287</v>
      </c>
      <c r="E512" s="1" t="s">
        <v>384</v>
      </c>
      <c r="F512" s="1">
        <v>43.05</v>
      </c>
    </row>
    <row r="513" spans="1:6">
      <c r="A513" s="1">
        <v>10</v>
      </c>
      <c r="B513" s="1" t="s">
        <v>11</v>
      </c>
      <c r="C513" s="1" t="s">
        <v>385</v>
      </c>
      <c r="D513" s="1">
        <v>1.34</v>
      </c>
      <c r="E513" s="1" t="s">
        <v>11</v>
      </c>
      <c r="F513" s="1">
        <v>13.4</v>
      </c>
    </row>
    <row r="514" spans="1:6">
      <c r="A514" s="1">
        <v>10</v>
      </c>
      <c r="B514" s="1" t="s">
        <v>11</v>
      </c>
      <c r="C514" s="1" t="s">
        <v>890</v>
      </c>
      <c r="D514" s="1">
        <v>41.2</v>
      </c>
      <c r="E514" s="1" t="s">
        <v>387</v>
      </c>
      <c r="F514" s="1">
        <v>34.33</v>
      </c>
    </row>
    <row r="515" spans="1:6">
      <c r="A515" s="1">
        <v>1.4999999999999999E-2</v>
      </c>
      <c r="B515" s="1" t="s">
        <v>10</v>
      </c>
      <c r="C515" s="1" t="s">
        <v>388</v>
      </c>
      <c r="D515" s="1">
        <v>661</v>
      </c>
      <c r="E515" s="1" t="s">
        <v>10</v>
      </c>
      <c r="F515" s="1">
        <v>9.92</v>
      </c>
    </row>
    <row r="516" spans="1:6">
      <c r="A516" s="1">
        <v>10</v>
      </c>
      <c r="B516" s="1" t="s">
        <v>11</v>
      </c>
      <c r="C516" s="1" t="s">
        <v>389</v>
      </c>
      <c r="D516" s="1">
        <v>16.21</v>
      </c>
      <c r="E516" s="1" t="s">
        <v>11</v>
      </c>
      <c r="F516" s="1">
        <v>162.1</v>
      </c>
    </row>
    <row r="517" spans="1:6">
      <c r="A517" s="1">
        <v>10</v>
      </c>
      <c r="B517" s="1" t="s">
        <v>11</v>
      </c>
      <c r="C517" s="1" t="s">
        <v>390</v>
      </c>
      <c r="D517" s="1">
        <v>13.8</v>
      </c>
      <c r="E517" s="1" t="s">
        <v>11</v>
      </c>
      <c r="F517" s="1">
        <v>138</v>
      </c>
    </row>
    <row r="518" spans="1:6">
      <c r="A518" s="1">
        <v>1</v>
      </c>
      <c r="B518" s="1" t="s">
        <v>391</v>
      </c>
      <c r="C518" s="1" t="s">
        <v>392</v>
      </c>
      <c r="D518" s="1">
        <v>69.400000000000006</v>
      </c>
      <c r="E518" s="1" t="s">
        <v>391</v>
      </c>
      <c r="F518" s="1">
        <v>69.400000000000006</v>
      </c>
    </row>
    <row r="519" spans="1:6">
      <c r="A519" s="1">
        <v>72</v>
      </c>
      <c r="B519" s="1" t="s">
        <v>11</v>
      </c>
      <c r="C519" s="1" t="s">
        <v>891</v>
      </c>
      <c r="D519" s="1">
        <v>47.7</v>
      </c>
      <c r="E519" s="1" t="s">
        <v>391</v>
      </c>
      <c r="F519" s="1">
        <v>23.85</v>
      </c>
    </row>
    <row r="520" spans="1:6">
      <c r="A520" s="1">
        <v>0.16666666666666666</v>
      </c>
      <c r="B520" s="1" t="s">
        <v>151</v>
      </c>
      <c r="C520" s="1" t="s">
        <v>152</v>
      </c>
      <c r="D520" s="1">
        <v>302</v>
      </c>
      <c r="E520" s="1" t="s">
        <v>151</v>
      </c>
      <c r="F520" s="1">
        <v>50.33</v>
      </c>
    </row>
    <row r="521" spans="1:6">
      <c r="A521" s="1">
        <v>10</v>
      </c>
      <c r="B521" s="1" t="s">
        <v>11</v>
      </c>
      <c r="C521" s="1" t="s">
        <v>394</v>
      </c>
      <c r="D521" s="1">
        <v>13.8</v>
      </c>
      <c r="E521" s="1" t="s">
        <v>11</v>
      </c>
      <c r="F521" s="1">
        <v>138</v>
      </c>
    </row>
    <row r="522" spans="1:6">
      <c r="A522" s="1">
        <v>1</v>
      </c>
      <c r="B522" s="1" t="s">
        <v>11</v>
      </c>
      <c r="C522" s="1" t="s">
        <v>395</v>
      </c>
      <c r="D522" s="1">
        <v>16.5</v>
      </c>
      <c r="E522" s="1" t="s">
        <v>11</v>
      </c>
      <c r="F522" s="1">
        <v>16.5</v>
      </c>
    </row>
    <row r="523" spans="1:6">
      <c r="A523" s="1">
        <v>0.1</v>
      </c>
      <c r="B523" s="1" t="s">
        <v>10</v>
      </c>
      <c r="C523" s="1" t="s">
        <v>396</v>
      </c>
      <c r="D523" s="1">
        <v>661</v>
      </c>
      <c r="E523" s="1" t="s">
        <v>10</v>
      </c>
      <c r="F523" s="1">
        <v>66.099999999999994</v>
      </c>
    </row>
    <row r="524" spans="1:6">
      <c r="A524" s="1">
        <v>45</v>
      </c>
      <c r="B524" s="1" t="s">
        <v>12</v>
      </c>
      <c r="C524" s="1" t="s">
        <v>397</v>
      </c>
      <c r="D524" s="1">
        <v>16.55</v>
      </c>
      <c r="E524" s="1" t="s">
        <v>153</v>
      </c>
      <c r="F524" s="1">
        <v>744.75</v>
      </c>
    </row>
    <row r="525" spans="1:6">
      <c r="A525" s="1">
        <v>0.5</v>
      </c>
      <c r="B525" s="1" t="s">
        <v>398</v>
      </c>
      <c r="C525" s="1" t="s">
        <v>399</v>
      </c>
      <c r="D525" s="1">
        <v>227.6</v>
      </c>
      <c r="E525" s="1" t="s">
        <v>398</v>
      </c>
      <c r="F525" s="1">
        <v>113.8</v>
      </c>
    </row>
    <row r="526" spans="1:6">
      <c r="A526" s="1">
        <v>10</v>
      </c>
      <c r="B526" s="1" t="s">
        <v>400</v>
      </c>
      <c r="C526" s="1" t="s">
        <v>154</v>
      </c>
      <c r="D526" s="1"/>
      <c r="E526" s="1" t="s">
        <v>100</v>
      </c>
      <c r="F526" s="1">
        <v>4828</v>
      </c>
    </row>
    <row r="527" spans="1:6">
      <c r="A527" s="1" t="s">
        <v>100</v>
      </c>
      <c r="B527" s="1"/>
      <c r="C527" s="1" t="s">
        <v>401</v>
      </c>
      <c r="D527" s="1"/>
      <c r="E527" s="1" t="s">
        <v>100</v>
      </c>
      <c r="F527" s="1">
        <v>26.75</v>
      </c>
    </row>
    <row r="528" spans="1:6">
      <c r="A528" s="1"/>
      <c r="B528" s="1"/>
      <c r="C528" s="1" t="s">
        <v>156</v>
      </c>
      <c r="D528" s="1"/>
      <c r="E528" s="1"/>
      <c r="F528" s="1">
        <v>8930.7800000000007</v>
      </c>
    </row>
    <row r="529" spans="1:6">
      <c r="A529" s="1"/>
      <c r="B529" s="1"/>
      <c r="C529" s="1" t="s">
        <v>157</v>
      </c>
      <c r="D529" s="1"/>
      <c r="E529" s="1"/>
      <c r="F529" s="1">
        <v>893.08</v>
      </c>
    </row>
    <row r="530" spans="1:6">
      <c r="A530" s="1"/>
      <c r="B530" s="1"/>
      <c r="C530" s="1"/>
      <c r="D530" s="1"/>
      <c r="E530" s="1"/>
      <c r="F530" s="1"/>
    </row>
    <row r="531" spans="1:6">
      <c r="A531" s="1"/>
      <c r="B531" s="1"/>
      <c r="C531" s="1"/>
      <c r="D531" s="1"/>
      <c r="E531" s="1"/>
      <c r="F531" s="1"/>
    </row>
    <row r="532" spans="1:6">
      <c r="A532" s="1"/>
      <c r="B532" s="1"/>
      <c r="C532" s="1"/>
      <c r="D532" s="1"/>
      <c r="E532" s="1"/>
      <c r="F532" s="1"/>
    </row>
    <row r="533" spans="1:6">
      <c r="A533" s="1"/>
      <c r="B533" s="1"/>
      <c r="C533" s="1"/>
      <c r="D533" s="1"/>
      <c r="E533" s="1"/>
      <c r="F533" s="1"/>
    </row>
    <row r="534" spans="1:6">
      <c r="A534" s="1"/>
      <c r="B534" s="1" t="s">
        <v>1068</v>
      </c>
      <c r="C534" s="1"/>
      <c r="D534" s="1"/>
      <c r="E534" s="1"/>
      <c r="F534" s="1"/>
    </row>
    <row r="535" spans="1:6">
      <c r="A535" s="1"/>
      <c r="B535" s="1"/>
      <c r="C535" s="1"/>
      <c r="D535" s="1"/>
      <c r="E535" s="1"/>
      <c r="F535" s="1"/>
    </row>
    <row r="536" spans="1:6">
      <c r="A536" s="1"/>
      <c r="B536" s="1" t="s">
        <v>1069</v>
      </c>
      <c r="C536" s="1"/>
      <c r="D536" s="1"/>
      <c r="E536" s="1"/>
      <c r="F536" s="1"/>
    </row>
    <row r="537" spans="1:6">
      <c r="A537" s="1"/>
      <c r="B537" s="1"/>
      <c r="C537" s="1"/>
      <c r="D537" s="1"/>
      <c r="E537" s="1"/>
      <c r="F537" s="1"/>
    </row>
    <row r="538" spans="1:6">
      <c r="A538" s="1">
        <v>1</v>
      </c>
      <c r="B538" s="1" t="s">
        <v>11</v>
      </c>
      <c r="C538" s="1" t="s">
        <v>899</v>
      </c>
      <c r="D538" s="1">
        <v>898</v>
      </c>
      <c r="E538" s="1" t="s">
        <v>11</v>
      </c>
      <c r="F538" s="1">
        <v>898</v>
      </c>
    </row>
    <row r="539" spans="1:6">
      <c r="A539" s="1">
        <v>2</v>
      </c>
      <c r="B539" s="1" t="s">
        <v>11</v>
      </c>
      <c r="C539" s="1" t="s">
        <v>900</v>
      </c>
      <c r="D539" s="1">
        <v>783</v>
      </c>
      <c r="E539" s="1" t="s">
        <v>11</v>
      </c>
      <c r="F539" s="1">
        <v>1566</v>
      </c>
    </row>
    <row r="540" spans="1:6">
      <c r="A540" s="1">
        <v>3</v>
      </c>
      <c r="B540" s="1" t="s">
        <v>11</v>
      </c>
      <c r="C540" s="1" t="s">
        <v>901</v>
      </c>
      <c r="D540" s="1">
        <v>778</v>
      </c>
      <c r="E540" s="1" t="s">
        <v>11</v>
      </c>
      <c r="F540" s="1">
        <v>2334</v>
      </c>
    </row>
    <row r="541" spans="1:6">
      <c r="A541" s="1">
        <v>4</v>
      </c>
      <c r="B541" s="1" t="s">
        <v>11</v>
      </c>
      <c r="C541" s="1" t="s">
        <v>550</v>
      </c>
      <c r="D541" s="1">
        <v>611</v>
      </c>
      <c r="E541" s="1" t="s">
        <v>11</v>
      </c>
      <c r="F541" s="1">
        <v>2444</v>
      </c>
    </row>
    <row r="542" spans="1:6">
      <c r="A542" s="1"/>
      <c r="B542" s="1"/>
      <c r="C542" s="1"/>
      <c r="D542" s="1"/>
      <c r="E542" s="1"/>
      <c r="F542" s="1"/>
    </row>
    <row r="543" spans="1:6">
      <c r="A543" s="1"/>
      <c r="B543" s="1"/>
      <c r="C543" s="1" t="s">
        <v>1070</v>
      </c>
      <c r="D543" s="1"/>
      <c r="E543" s="1"/>
      <c r="F543" s="1">
        <v>7242</v>
      </c>
    </row>
    <row r="544" spans="1:6">
      <c r="A544" s="1"/>
      <c r="B544" s="1"/>
      <c r="C544" s="1"/>
      <c r="D544" s="1"/>
      <c r="E544" s="1"/>
      <c r="F544" s="1"/>
    </row>
    <row r="545" spans="1:6">
      <c r="A545" s="1"/>
      <c r="B545" s="1"/>
      <c r="C545" s="1"/>
      <c r="D545" s="1"/>
      <c r="E545" s="1"/>
      <c r="F545" s="1">
        <v>4828</v>
      </c>
    </row>
    <row r="546" spans="1:6">
      <c r="A546" s="1"/>
      <c r="B546" s="1"/>
      <c r="C546" s="1"/>
      <c r="D546" s="1"/>
      <c r="E546" s="1"/>
      <c r="F546" s="1"/>
    </row>
    <row r="547" spans="1:6">
      <c r="A547" s="77" t="s">
        <v>902</v>
      </c>
      <c r="B547" s="77"/>
      <c r="C547" s="77"/>
      <c r="D547" s="77"/>
      <c r="E547" s="77"/>
      <c r="F547" s="77"/>
    </row>
    <row r="548" spans="1:6">
      <c r="A548" s="1"/>
      <c r="B548" s="1"/>
      <c r="C548" s="1"/>
      <c r="D548" s="1"/>
      <c r="E548" s="1"/>
      <c r="F548" s="1"/>
    </row>
    <row r="549" spans="1:6" ht="102" customHeight="1">
      <c r="A549" s="79" t="s">
        <v>903</v>
      </c>
      <c r="B549" s="79"/>
      <c r="C549" s="79"/>
      <c r="D549" s="79"/>
      <c r="E549" s="79"/>
      <c r="F549" s="79"/>
    </row>
    <row r="550" spans="1:6">
      <c r="A550" s="1"/>
      <c r="B550" s="1"/>
      <c r="C550" s="1" t="s">
        <v>904</v>
      </c>
      <c r="D550" s="1"/>
      <c r="E550" s="1"/>
      <c r="F550" s="1">
        <v>8904.0300000000007</v>
      </c>
    </row>
    <row r="551" spans="1:6">
      <c r="A551" s="1"/>
      <c r="B551" s="1"/>
      <c r="C551" s="1" t="s">
        <v>905</v>
      </c>
      <c r="D551" s="1"/>
      <c r="E551" s="1" t="s">
        <v>906</v>
      </c>
      <c r="F551" s="1">
        <v>138</v>
      </c>
    </row>
    <row r="552" spans="1:6">
      <c r="A552" s="1"/>
      <c r="B552" s="1"/>
      <c r="C552" s="1" t="s">
        <v>1071</v>
      </c>
      <c r="D552" s="1"/>
      <c r="E552" s="1"/>
      <c r="F552" s="1">
        <v>166.5</v>
      </c>
    </row>
    <row r="553" spans="1:6">
      <c r="A553" s="1"/>
      <c r="B553" s="1"/>
      <c r="C553" s="1" t="s">
        <v>155</v>
      </c>
      <c r="D553" s="1"/>
      <c r="E553" s="1"/>
      <c r="F553" s="1">
        <v>29.25</v>
      </c>
    </row>
    <row r="554" spans="1:6">
      <c r="A554" s="1"/>
      <c r="B554" s="1"/>
      <c r="C554" s="1" t="s">
        <v>908</v>
      </c>
      <c r="D554" s="1"/>
      <c r="E554" s="1"/>
      <c r="F554" s="1">
        <v>8961.7800000000007</v>
      </c>
    </row>
    <row r="555" spans="1:6">
      <c r="A555" s="1"/>
      <c r="B555" s="1"/>
      <c r="C555" s="1" t="s">
        <v>909</v>
      </c>
      <c r="D555" s="1"/>
      <c r="E555" s="1"/>
      <c r="F555" s="1">
        <v>896.18</v>
      </c>
    </row>
    <row r="556" spans="1:6">
      <c r="A556" s="1"/>
      <c r="B556" s="1"/>
      <c r="C556" s="1"/>
      <c r="D556" s="1"/>
      <c r="E556" s="1"/>
      <c r="F556" s="1"/>
    </row>
    <row r="557" spans="1:6">
      <c r="A557" s="1"/>
      <c r="B557" s="1"/>
      <c r="C557" s="1"/>
      <c r="D557" s="1"/>
      <c r="E557" s="1"/>
      <c r="F557" s="1"/>
    </row>
    <row r="558" spans="1:6">
      <c r="A558" s="1"/>
      <c r="B558" s="1"/>
      <c r="C558" s="1"/>
      <c r="D558" s="1"/>
      <c r="E558" s="1"/>
      <c r="F558" s="1"/>
    </row>
    <row r="559" spans="1:6" ht="35.25" customHeight="1">
      <c r="A559" s="79" t="s">
        <v>1072</v>
      </c>
      <c r="B559" s="79"/>
      <c r="C559" s="79"/>
      <c r="D559" s="79"/>
      <c r="E559" s="79"/>
      <c r="F559" s="79"/>
    </row>
    <row r="560" spans="1:6">
      <c r="A560" s="1"/>
      <c r="B560" s="1"/>
      <c r="C560" s="1"/>
      <c r="D560" s="1"/>
      <c r="E560" s="1"/>
      <c r="F560" s="1"/>
    </row>
    <row r="561" spans="1:6" ht="108.75" customHeight="1">
      <c r="A561" s="79" t="s">
        <v>1073</v>
      </c>
      <c r="B561" s="79"/>
      <c r="C561" s="79"/>
      <c r="D561" s="79"/>
      <c r="E561" s="79"/>
      <c r="F561" s="79"/>
    </row>
    <row r="562" spans="1:6">
      <c r="A562" s="1"/>
      <c r="B562" s="1"/>
      <c r="C562" s="1" t="s">
        <v>1074</v>
      </c>
      <c r="D562" s="1"/>
      <c r="E562" s="1"/>
      <c r="F562" s="1">
        <v>8904.0300000000007</v>
      </c>
    </row>
    <row r="563" spans="1:6">
      <c r="A563" s="1"/>
      <c r="B563" s="1"/>
      <c r="C563" s="1" t="s">
        <v>1075</v>
      </c>
      <c r="D563" s="1"/>
      <c r="E563" s="1"/>
      <c r="F563" s="1">
        <v>138</v>
      </c>
    </row>
    <row r="564" spans="1:6">
      <c r="A564" s="1"/>
      <c r="B564" s="1"/>
      <c r="C564" s="1" t="s">
        <v>1076</v>
      </c>
      <c r="D564" s="1"/>
      <c r="E564" s="1"/>
      <c r="F564" s="1">
        <v>36</v>
      </c>
    </row>
    <row r="565" spans="1:6">
      <c r="A565" s="1"/>
      <c r="B565" s="1"/>
      <c r="C565" s="1" t="s">
        <v>1077</v>
      </c>
      <c r="D565" s="1"/>
      <c r="E565" s="1" t="s">
        <v>906</v>
      </c>
      <c r="F565" s="1">
        <v>194.5</v>
      </c>
    </row>
    <row r="566" spans="1:6">
      <c r="A566" s="1"/>
      <c r="B566" s="1"/>
      <c r="C566" s="1" t="s">
        <v>1078</v>
      </c>
      <c r="D566" s="1"/>
      <c r="E566" s="1"/>
      <c r="F566" s="1">
        <v>417</v>
      </c>
    </row>
    <row r="567" spans="1:6">
      <c r="A567" s="1"/>
      <c r="B567" s="1"/>
      <c r="C567" s="1" t="s">
        <v>1079</v>
      </c>
      <c r="D567" s="1"/>
      <c r="E567" s="1"/>
      <c r="F567" s="1">
        <v>162.1</v>
      </c>
    </row>
    <row r="568" spans="1:6">
      <c r="A568" s="1"/>
      <c r="B568" s="1"/>
      <c r="C568" s="1" t="s">
        <v>1080</v>
      </c>
      <c r="D568" s="1"/>
      <c r="E568" s="1"/>
      <c r="F568" s="1">
        <v>165</v>
      </c>
    </row>
    <row r="569" spans="1:6">
      <c r="A569" s="1"/>
      <c r="B569" s="1"/>
      <c r="C569" s="1" t="s">
        <v>155</v>
      </c>
      <c r="D569" s="1"/>
      <c r="E569" s="1"/>
      <c r="F569" s="1">
        <v>31.92</v>
      </c>
    </row>
    <row r="570" spans="1:6">
      <c r="A570" s="1"/>
      <c r="B570" s="1"/>
      <c r="C570" s="1" t="s">
        <v>908</v>
      </c>
      <c r="D570" s="1"/>
      <c r="E570" s="1"/>
      <c r="F570" s="1">
        <v>9311.5499999999993</v>
      </c>
    </row>
    <row r="571" spans="1:6">
      <c r="A571" s="1"/>
      <c r="B571" s="1"/>
      <c r="C571" s="1" t="s">
        <v>258</v>
      </c>
      <c r="D571" s="1"/>
      <c r="E571" s="1"/>
      <c r="F571" s="1">
        <v>931.16</v>
      </c>
    </row>
    <row r="572" spans="1:6">
      <c r="A572" s="1"/>
      <c r="B572" s="1"/>
      <c r="C572" s="1"/>
      <c r="D572" s="1"/>
      <c r="E572" s="1"/>
      <c r="F572" s="1"/>
    </row>
    <row r="573" spans="1:6">
      <c r="A573" s="1"/>
      <c r="B573" s="1"/>
      <c r="C573" s="1"/>
      <c r="D573" s="1"/>
      <c r="E573" s="1"/>
      <c r="F573" s="1"/>
    </row>
    <row r="574" spans="1:6">
      <c r="A574" s="1"/>
      <c r="B574" s="1"/>
      <c r="C574" s="1"/>
      <c r="D574" s="1"/>
      <c r="E574" s="1"/>
      <c r="F574" s="1"/>
    </row>
    <row r="575" spans="1:6">
      <c r="A575" s="1"/>
      <c r="B575" s="1"/>
      <c r="C575" s="1"/>
      <c r="D575" s="1"/>
      <c r="E575" s="1"/>
      <c r="F575" s="1"/>
    </row>
    <row r="576" spans="1:6">
      <c r="A576" s="1"/>
      <c r="B576" s="1"/>
      <c r="C576" s="1"/>
      <c r="D576" s="1"/>
      <c r="E576" s="1"/>
      <c r="F576" s="1"/>
    </row>
    <row r="577" spans="1:6">
      <c r="A577" s="77" t="s">
        <v>910</v>
      </c>
      <c r="B577" s="77"/>
      <c r="C577" s="77"/>
      <c r="D577" s="77"/>
      <c r="E577" s="77"/>
      <c r="F577" s="77"/>
    </row>
    <row r="578" spans="1:6">
      <c r="A578" s="1"/>
      <c r="B578" s="1"/>
      <c r="C578" s="1"/>
      <c r="D578" s="1"/>
      <c r="E578" s="1"/>
      <c r="F578" s="1"/>
    </row>
    <row r="579" spans="1:6">
      <c r="A579" s="1"/>
      <c r="B579" s="1"/>
      <c r="C579" s="1"/>
      <c r="D579" s="1"/>
      <c r="E579" s="1"/>
      <c r="F579" s="1"/>
    </row>
    <row r="580" spans="1:6">
      <c r="A580" s="1"/>
      <c r="B580" s="1"/>
      <c r="C580" s="1"/>
      <c r="D580" s="1"/>
      <c r="E580" s="1"/>
      <c r="F580" s="1"/>
    </row>
    <row r="581" spans="1:6">
      <c r="A581" s="1"/>
      <c r="B581" s="1"/>
      <c r="C581" s="1"/>
      <c r="D581" s="1"/>
      <c r="E581" s="1"/>
      <c r="F581" s="1"/>
    </row>
    <row r="582" spans="1:6" ht="102.75" customHeight="1">
      <c r="A582" s="79" t="s">
        <v>911</v>
      </c>
      <c r="B582" s="79"/>
      <c r="C582" s="79"/>
      <c r="D582" s="79"/>
      <c r="E582" s="79"/>
      <c r="F582" s="79"/>
    </row>
    <row r="583" spans="1:6">
      <c r="A583" s="1"/>
      <c r="B583" s="1"/>
      <c r="C583" s="1"/>
      <c r="D583" s="1"/>
      <c r="E583" s="1"/>
      <c r="F583" s="1"/>
    </row>
    <row r="584" spans="1:6">
      <c r="A584" s="1"/>
      <c r="B584" s="1"/>
      <c r="C584" s="1"/>
      <c r="D584" s="1"/>
      <c r="E584" s="1"/>
      <c r="F584" s="1"/>
    </row>
    <row r="585" spans="1:6">
      <c r="A585" s="1"/>
      <c r="B585" s="1"/>
      <c r="C585" s="1"/>
      <c r="D585" s="1"/>
      <c r="E585" s="1"/>
      <c r="F585" s="1"/>
    </row>
    <row r="586" spans="1:6">
      <c r="A586" s="1"/>
      <c r="B586" s="1"/>
      <c r="C586" s="1" t="s">
        <v>904</v>
      </c>
      <c r="D586" s="1"/>
      <c r="E586" s="1"/>
      <c r="F586" s="1">
        <v>8904.0300000000007</v>
      </c>
    </row>
    <row r="587" spans="1:6">
      <c r="A587" s="1"/>
      <c r="B587" s="1"/>
      <c r="C587" s="1" t="s">
        <v>912</v>
      </c>
      <c r="D587" s="1"/>
      <c r="E587" s="1" t="s">
        <v>906</v>
      </c>
      <c r="F587" s="1">
        <v>138</v>
      </c>
    </row>
    <row r="588" spans="1:6">
      <c r="A588" s="1"/>
      <c r="B588" s="1"/>
      <c r="C588" s="1" t="s">
        <v>913</v>
      </c>
      <c r="D588" s="1"/>
      <c r="E588" s="1" t="s">
        <v>906</v>
      </c>
      <c r="F588" s="1">
        <v>66.099999999999994</v>
      </c>
    </row>
    <row r="589" spans="1:6">
      <c r="A589" s="1"/>
      <c r="B589" s="1"/>
      <c r="C589" s="1" t="s">
        <v>914</v>
      </c>
      <c r="D589" s="1"/>
      <c r="E589" s="1"/>
      <c r="F589" s="1">
        <v>699</v>
      </c>
    </row>
    <row r="590" spans="1:6">
      <c r="A590" s="1"/>
      <c r="B590" s="1"/>
      <c r="C590" s="1" t="s">
        <v>915</v>
      </c>
      <c r="D590" s="1"/>
      <c r="E590" s="1"/>
      <c r="F590" s="1">
        <v>396.6</v>
      </c>
    </row>
    <row r="591" spans="1:6">
      <c r="A591" s="1"/>
      <c r="B591" s="1"/>
      <c r="C591" s="1" t="s">
        <v>916</v>
      </c>
      <c r="D591" s="1"/>
      <c r="E591" s="1"/>
      <c r="F591" s="1">
        <v>24.25</v>
      </c>
    </row>
    <row r="592" spans="1:6">
      <c r="A592" s="1"/>
      <c r="B592" s="1"/>
      <c r="C592" s="1" t="s">
        <v>908</v>
      </c>
      <c r="D592" s="1"/>
      <c r="E592" s="1"/>
      <c r="F592" s="1">
        <v>9819.7800000000007</v>
      </c>
    </row>
    <row r="593" spans="1:6">
      <c r="A593" s="1"/>
      <c r="B593" s="1"/>
      <c r="C593" s="1" t="s">
        <v>909</v>
      </c>
      <c r="D593" s="1"/>
      <c r="E593" s="1"/>
      <c r="F593" s="1">
        <v>981.98</v>
      </c>
    </row>
    <row r="594" spans="1:6">
      <c r="A594" s="1"/>
      <c r="B594" s="1"/>
      <c r="C594" s="1"/>
      <c r="D594" s="1"/>
      <c r="E594" s="1"/>
      <c r="F594" s="1"/>
    </row>
    <row r="595" spans="1:6">
      <c r="A595" s="1"/>
      <c r="B595" s="1"/>
      <c r="C595" s="1"/>
      <c r="D595" s="1"/>
      <c r="E595" s="1"/>
      <c r="F595" s="1">
        <v>5891.88</v>
      </c>
    </row>
    <row r="596" spans="1:6">
      <c r="A596" s="1"/>
      <c r="B596" s="1"/>
      <c r="C596" s="1"/>
      <c r="D596" s="1"/>
      <c r="E596" s="1"/>
      <c r="F596" s="1"/>
    </row>
    <row r="597" spans="1:6">
      <c r="A597" s="1"/>
      <c r="B597" s="1"/>
      <c r="C597" s="1"/>
      <c r="D597" s="1"/>
      <c r="E597" s="1"/>
      <c r="F597" s="1"/>
    </row>
    <row r="598" spans="1:6">
      <c r="A598" s="77" t="s">
        <v>892</v>
      </c>
      <c r="B598" s="77"/>
      <c r="C598" s="77"/>
      <c r="D598" s="77"/>
      <c r="E598" s="77"/>
      <c r="F598" s="77"/>
    </row>
    <row r="599" spans="1:6">
      <c r="A599" s="1"/>
      <c r="B599" s="1"/>
      <c r="C599" s="1"/>
      <c r="D599" s="1"/>
      <c r="E599" s="1"/>
      <c r="F599" s="1"/>
    </row>
    <row r="600" spans="1:6" ht="75" customHeight="1">
      <c r="A600" s="79" t="s">
        <v>893</v>
      </c>
      <c r="B600" s="79"/>
      <c r="C600" s="79"/>
      <c r="D600" s="79"/>
      <c r="E600" s="79"/>
      <c r="F600" s="79"/>
    </row>
    <row r="601" spans="1:6">
      <c r="A601" s="1">
        <v>90</v>
      </c>
      <c r="B601" s="1" t="s">
        <v>12</v>
      </c>
      <c r="C601" s="1" t="s">
        <v>256</v>
      </c>
      <c r="D601" s="1">
        <v>16.55</v>
      </c>
      <c r="E601" s="1" t="s">
        <v>153</v>
      </c>
      <c r="F601" s="1">
        <v>1489.5</v>
      </c>
    </row>
    <row r="602" spans="1:6">
      <c r="A602" s="1">
        <v>45</v>
      </c>
      <c r="B602" s="1" t="s">
        <v>12</v>
      </c>
      <c r="C602" s="1" t="s">
        <v>257</v>
      </c>
      <c r="D602" s="1">
        <v>20</v>
      </c>
      <c r="E602" s="1" t="s">
        <v>12</v>
      </c>
      <c r="F602" s="1">
        <v>900</v>
      </c>
    </row>
    <row r="603" spans="1:6">
      <c r="A603" s="1">
        <v>20</v>
      </c>
      <c r="B603" s="1" t="s">
        <v>11</v>
      </c>
      <c r="C603" s="1" t="s">
        <v>382</v>
      </c>
      <c r="D603" s="1">
        <v>3.15</v>
      </c>
      <c r="E603" s="1" t="s">
        <v>387</v>
      </c>
      <c r="F603" s="1">
        <v>63</v>
      </c>
    </row>
    <row r="604" spans="1:6">
      <c r="A604" s="1">
        <v>10</v>
      </c>
      <c r="B604" s="1" t="s">
        <v>11</v>
      </c>
      <c r="C604" s="1" t="s">
        <v>385</v>
      </c>
      <c r="D604" s="1">
        <v>1.34</v>
      </c>
      <c r="E604" s="1" t="s">
        <v>387</v>
      </c>
      <c r="F604" s="1">
        <v>13.4</v>
      </c>
    </row>
    <row r="605" spans="1:6">
      <c r="A605" s="1">
        <v>1</v>
      </c>
      <c r="B605" s="1" t="s">
        <v>11</v>
      </c>
      <c r="C605" s="1" t="s">
        <v>894</v>
      </c>
      <c r="D605" s="1">
        <v>70.7</v>
      </c>
      <c r="E605" s="1" t="s">
        <v>11</v>
      </c>
      <c r="F605" s="1">
        <v>70.7</v>
      </c>
    </row>
    <row r="606" spans="1:6">
      <c r="A606" s="1">
        <v>1.4999999999999999E-2</v>
      </c>
      <c r="B606" s="1" t="s">
        <v>10</v>
      </c>
      <c r="C606" s="1" t="s">
        <v>895</v>
      </c>
      <c r="D606" s="1">
        <v>661</v>
      </c>
      <c r="E606" s="1" t="s">
        <v>10</v>
      </c>
      <c r="F606" s="1">
        <v>9.92</v>
      </c>
    </row>
    <row r="607" spans="1:6">
      <c r="A607" s="1">
        <v>15</v>
      </c>
      <c r="B607" s="1" t="s">
        <v>11</v>
      </c>
      <c r="C607" s="1" t="s">
        <v>896</v>
      </c>
      <c r="D607" s="1">
        <v>40.31</v>
      </c>
      <c r="E607" s="1" t="s">
        <v>11</v>
      </c>
      <c r="F607" s="1">
        <v>604.65</v>
      </c>
    </row>
    <row r="608" spans="1:6">
      <c r="A608" s="1">
        <v>15</v>
      </c>
      <c r="B608" s="1" t="s">
        <v>11</v>
      </c>
      <c r="C608" s="1" t="s">
        <v>894</v>
      </c>
      <c r="D608" s="1">
        <v>70.7</v>
      </c>
      <c r="E608" s="1" t="s">
        <v>11</v>
      </c>
      <c r="F608" s="1">
        <v>1060.5</v>
      </c>
    </row>
    <row r="609" spans="1:6">
      <c r="A609" s="1">
        <v>0.22500000000000001</v>
      </c>
      <c r="B609" s="1" t="s">
        <v>10</v>
      </c>
      <c r="C609" s="1" t="s">
        <v>895</v>
      </c>
      <c r="D609" s="1">
        <v>661</v>
      </c>
      <c r="E609" s="1" t="s">
        <v>897</v>
      </c>
      <c r="F609" s="1">
        <v>148.72999999999999</v>
      </c>
    </row>
    <row r="610" spans="1:6">
      <c r="A610" s="1">
        <v>1.25</v>
      </c>
      <c r="B610" s="1" t="s">
        <v>151</v>
      </c>
      <c r="C610" s="1" t="s">
        <v>152</v>
      </c>
      <c r="D610" s="1">
        <v>302</v>
      </c>
      <c r="E610" s="1" t="s">
        <v>151</v>
      </c>
      <c r="F610" s="1">
        <v>377.5</v>
      </c>
    </row>
    <row r="611" spans="1:6">
      <c r="A611" s="1">
        <v>45</v>
      </c>
      <c r="B611" s="1" t="s">
        <v>10</v>
      </c>
      <c r="C611" s="1" t="s">
        <v>397</v>
      </c>
      <c r="D611" s="1">
        <v>16.55</v>
      </c>
      <c r="E611" s="1" t="s">
        <v>153</v>
      </c>
      <c r="F611" s="1">
        <v>744.75</v>
      </c>
    </row>
    <row r="612" spans="1:6">
      <c r="A612" s="1"/>
      <c r="B612" s="1"/>
      <c r="C612" s="1" t="s">
        <v>154</v>
      </c>
      <c r="D612" s="1"/>
      <c r="E612" s="1"/>
      <c r="F612" s="1">
        <v>4828</v>
      </c>
    </row>
    <row r="613" spans="1:6">
      <c r="A613" s="1"/>
      <c r="B613" s="1"/>
      <c r="C613" s="1" t="s">
        <v>155</v>
      </c>
      <c r="D613" s="1"/>
      <c r="E613" s="1"/>
      <c r="F613" s="1">
        <v>26.7</v>
      </c>
    </row>
    <row r="614" spans="1:6">
      <c r="A614" s="1"/>
      <c r="B614" s="1"/>
      <c r="C614" s="1" t="s">
        <v>898</v>
      </c>
      <c r="D614" s="1"/>
      <c r="E614" s="1"/>
      <c r="F614" s="1">
        <v>10337.35</v>
      </c>
    </row>
    <row r="615" spans="1:6">
      <c r="A615" s="1"/>
      <c r="B615" s="1"/>
      <c r="C615" s="1" t="s">
        <v>258</v>
      </c>
      <c r="D615" s="1"/>
      <c r="E615" s="1"/>
      <c r="F615" s="1">
        <v>689.16</v>
      </c>
    </row>
    <row r="616" spans="1:6">
      <c r="A616" s="1"/>
      <c r="B616" s="1"/>
      <c r="C616" s="1" t="s">
        <v>154</v>
      </c>
      <c r="D616" s="1"/>
      <c r="E616" s="1"/>
      <c r="F616" s="1"/>
    </row>
    <row r="617" spans="1:6">
      <c r="A617" s="1">
        <v>1</v>
      </c>
      <c r="B617" s="1" t="s">
        <v>11</v>
      </c>
      <c r="C617" s="1" t="s">
        <v>899</v>
      </c>
      <c r="D617" s="1">
        <v>898</v>
      </c>
      <c r="E617" s="1" t="s">
        <v>11</v>
      </c>
      <c r="F617" s="1">
        <v>898</v>
      </c>
    </row>
    <row r="618" spans="1:6">
      <c r="A618" s="1">
        <v>2</v>
      </c>
      <c r="B618" s="1" t="s">
        <v>11</v>
      </c>
      <c r="C618" s="1" t="s">
        <v>900</v>
      </c>
      <c r="D618" s="1">
        <v>783</v>
      </c>
      <c r="E618" s="1" t="s">
        <v>11</v>
      </c>
      <c r="F618" s="1">
        <v>1566</v>
      </c>
    </row>
    <row r="619" spans="1:6">
      <c r="A619" s="1">
        <v>3</v>
      </c>
      <c r="B619" s="1" t="s">
        <v>11</v>
      </c>
      <c r="C619" s="1" t="s">
        <v>901</v>
      </c>
      <c r="D619" s="1">
        <v>778</v>
      </c>
      <c r="E619" s="1" t="s">
        <v>11</v>
      </c>
      <c r="F619" s="1">
        <v>2334</v>
      </c>
    </row>
    <row r="620" spans="1:6">
      <c r="A620" s="1">
        <v>4</v>
      </c>
      <c r="B620" s="1" t="s">
        <v>11</v>
      </c>
      <c r="C620" s="1" t="s">
        <v>550</v>
      </c>
      <c r="D620" s="1">
        <v>611</v>
      </c>
      <c r="E620" s="1" t="s">
        <v>11</v>
      </c>
      <c r="F620" s="1">
        <v>2444</v>
      </c>
    </row>
    <row r="621" spans="1:6">
      <c r="A621" s="1"/>
      <c r="B621" s="1"/>
      <c r="C621" s="1"/>
      <c r="D621" s="1"/>
      <c r="E621" s="1"/>
      <c r="F621" s="1">
        <v>7242</v>
      </c>
    </row>
    <row r="622" spans="1:6">
      <c r="A622" s="1"/>
      <c r="B622" s="1"/>
      <c r="C622" s="1"/>
      <c r="D622" s="1"/>
      <c r="E622" s="1"/>
      <c r="F622" s="1"/>
    </row>
    <row r="623" spans="1:6">
      <c r="A623" s="1"/>
      <c r="B623" s="1"/>
      <c r="C623" s="1"/>
      <c r="D623" s="1"/>
      <c r="E623" s="1"/>
      <c r="F623" s="1"/>
    </row>
    <row r="624" spans="1:6">
      <c r="A624" s="1"/>
      <c r="B624" s="1"/>
      <c r="C624" s="1" t="s">
        <v>883</v>
      </c>
      <c r="D624" s="1"/>
      <c r="E624" s="1"/>
      <c r="F624" s="1"/>
    </row>
    <row r="625" spans="1:6">
      <c r="A625" s="1"/>
      <c r="B625" s="1"/>
      <c r="C625" s="1"/>
      <c r="D625" s="1"/>
      <c r="E625" s="1"/>
      <c r="F625" s="1"/>
    </row>
    <row r="626" spans="1:6" ht="74.25" customHeight="1">
      <c r="A626" s="79" t="s">
        <v>1081</v>
      </c>
      <c r="B626" s="79"/>
      <c r="C626" s="79"/>
      <c r="D626" s="79"/>
      <c r="E626" s="79"/>
      <c r="F626" s="79"/>
    </row>
    <row r="627" spans="1:6">
      <c r="A627" s="1"/>
      <c r="B627" s="1"/>
      <c r="C627" s="1"/>
      <c r="D627" s="1"/>
      <c r="E627" s="1"/>
      <c r="F627" s="1"/>
    </row>
    <row r="628" spans="1:6">
      <c r="A628" s="1">
        <v>180</v>
      </c>
      <c r="B628" s="1" t="s">
        <v>12</v>
      </c>
      <c r="C628" s="1" t="s">
        <v>256</v>
      </c>
      <c r="D628" s="1">
        <v>16.55</v>
      </c>
      <c r="E628" s="1" t="s">
        <v>12</v>
      </c>
      <c r="F628" s="1">
        <v>2979</v>
      </c>
    </row>
    <row r="629" spans="1:6">
      <c r="A629" s="1">
        <v>90</v>
      </c>
      <c r="B629" s="1" t="s">
        <v>12</v>
      </c>
      <c r="C629" s="1" t="s">
        <v>257</v>
      </c>
      <c r="D629" s="1">
        <v>20</v>
      </c>
      <c r="E629" s="1" t="s">
        <v>12</v>
      </c>
      <c r="F629" s="1">
        <v>1800</v>
      </c>
    </row>
    <row r="630" spans="1:6">
      <c r="A630" s="1">
        <v>1</v>
      </c>
      <c r="B630" s="1" t="s">
        <v>1082</v>
      </c>
      <c r="C630" s="1" t="s">
        <v>1083</v>
      </c>
      <c r="D630" s="1">
        <v>43.7</v>
      </c>
      <c r="E630" s="1" t="s">
        <v>1082</v>
      </c>
      <c r="F630" s="1">
        <v>43.7</v>
      </c>
    </row>
    <row r="631" spans="1:6">
      <c r="A631" s="1">
        <v>300</v>
      </c>
      <c r="B631" s="1" t="s">
        <v>2</v>
      </c>
      <c r="C631" s="1" t="s">
        <v>1084</v>
      </c>
      <c r="D631" s="1">
        <v>287</v>
      </c>
      <c r="E631" s="1" t="s">
        <v>1085</v>
      </c>
      <c r="F631" s="1">
        <v>86.1</v>
      </c>
    </row>
    <row r="632" spans="1:6">
      <c r="A632" s="1">
        <v>2</v>
      </c>
      <c r="B632" s="1" t="s">
        <v>391</v>
      </c>
      <c r="C632" s="1" t="s">
        <v>1086</v>
      </c>
      <c r="D632" s="1">
        <v>69.400000000000006</v>
      </c>
      <c r="E632" s="1" t="s">
        <v>1082</v>
      </c>
      <c r="F632" s="1">
        <v>138.80000000000001</v>
      </c>
    </row>
    <row r="633" spans="1:6">
      <c r="A633" s="1">
        <v>0.33</v>
      </c>
      <c r="B633" s="1" t="s">
        <v>151</v>
      </c>
      <c r="C633" s="1" t="s">
        <v>152</v>
      </c>
      <c r="D633" s="1">
        <v>302</v>
      </c>
      <c r="E633" s="1" t="s">
        <v>151</v>
      </c>
      <c r="F633" s="1">
        <v>99.66</v>
      </c>
    </row>
    <row r="634" spans="1:6">
      <c r="A634" s="1">
        <v>90</v>
      </c>
      <c r="B634" s="1" t="s">
        <v>12</v>
      </c>
      <c r="C634" s="1" t="s">
        <v>397</v>
      </c>
      <c r="D634" s="1">
        <v>16.55</v>
      </c>
      <c r="E634" s="1" t="s">
        <v>149</v>
      </c>
      <c r="F634" s="1">
        <v>1489.5</v>
      </c>
    </row>
    <row r="635" spans="1:6">
      <c r="A635" s="1" t="s">
        <v>1087</v>
      </c>
      <c r="B635" s="1"/>
      <c r="C635" s="1" t="s">
        <v>154</v>
      </c>
      <c r="D635" s="1">
        <v>7242</v>
      </c>
      <c r="E635" s="1"/>
      <c r="F635" s="1">
        <v>4828</v>
      </c>
    </row>
    <row r="636" spans="1:6">
      <c r="A636" s="1"/>
      <c r="B636" s="1"/>
      <c r="C636" s="1"/>
      <c r="D636" s="1"/>
      <c r="E636" s="1"/>
      <c r="F636" s="1">
        <v>11464.76</v>
      </c>
    </row>
    <row r="637" spans="1:6">
      <c r="A637" s="1"/>
      <c r="B637" s="1"/>
      <c r="C637" s="1" t="s">
        <v>155</v>
      </c>
      <c r="D637" s="1"/>
      <c r="E637" s="1"/>
      <c r="F637" s="1">
        <v>73</v>
      </c>
    </row>
    <row r="638" spans="1:6">
      <c r="A638" s="1"/>
      <c r="B638" s="1"/>
      <c r="C638" s="1" t="s">
        <v>884</v>
      </c>
      <c r="D638" s="1"/>
      <c r="E638" s="1"/>
      <c r="F638" s="1">
        <v>11537.76</v>
      </c>
    </row>
    <row r="639" spans="1:6">
      <c r="A639" s="1"/>
      <c r="B639" s="1"/>
      <c r="C639" s="1" t="s">
        <v>547</v>
      </c>
      <c r="D639" s="1"/>
      <c r="E639" s="1"/>
      <c r="F639" s="1">
        <v>128.19999999999999</v>
      </c>
    </row>
    <row r="640" spans="1:6">
      <c r="A640" s="1"/>
      <c r="B640" s="1"/>
      <c r="C640" s="1"/>
      <c r="D640" s="1"/>
      <c r="E640" s="1"/>
      <c r="F640" s="1"/>
    </row>
    <row r="641" spans="1:6">
      <c r="A641" s="1"/>
      <c r="B641" s="1"/>
      <c r="C641" s="1" t="s">
        <v>885</v>
      </c>
      <c r="D641" s="1"/>
      <c r="E641" s="1"/>
      <c r="F641" s="1"/>
    </row>
    <row r="642" spans="1:6">
      <c r="A642" s="1"/>
      <c r="B642" s="1"/>
      <c r="C642" s="1"/>
      <c r="D642" s="1"/>
      <c r="E642" s="1"/>
      <c r="F642" s="1"/>
    </row>
    <row r="643" spans="1:6" ht="71.25" customHeight="1">
      <c r="A643" s="79" t="s">
        <v>886</v>
      </c>
      <c r="B643" s="79"/>
      <c r="C643" s="79"/>
      <c r="D643" s="79"/>
      <c r="E643" s="79"/>
      <c r="F643" s="79"/>
    </row>
    <row r="644" spans="1:6">
      <c r="A644" s="1"/>
      <c r="B644" s="1"/>
      <c r="C644" s="1"/>
      <c r="D644" s="1"/>
      <c r="E644" s="1"/>
      <c r="F644" s="1"/>
    </row>
    <row r="645" spans="1:6">
      <c r="A645" s="1"/>
      <c r="B645" s="1"/>
      <c r="C645" s="1" t="s">
        <v>556</v>
      </c>
      <c r="D645" s="1"/>
      <c r="E645" s="1"/>
      <c r="F645" s="1">
        <v>11537.76</v>
      </c>
    </row>
    <row r="646" spans="1:6">
      <c r="A646" s="1">
        <v>180</v>
      </c>
      <c r="B646" s="1" t="s">
        <v>12</v>
      </c>
      <c r="C646" s="1" t="s">
        <v>887</v>
      </c>
      <c r="D646" s="1">
        <v>25.75</v>
      </c>
      <c r="E646" s="1" t="s">
        <v>12</v>
      </c>
      <c r="F646" s="1">
        <v>4635</v>
      </c>
    </row>
    <row r="647" spans="1:6">
      <c r="A647" s="1">
        <v>180</v>
      </c>
      <c r="B647" s="1" t="s">
        <v>12</v>
      </c>
      <c r="C647" s="1" t="s">
        <v>558</v>
      </c>
      <c r="D647" s="1">
        <v>16.55</v>
      </c>
      <c r="E647" s="1" t="s">
        <v>149</v>
      </c>
      <c r="F647" s="1">
        <v>2979</v>
      </c>
    </row>
    <row r="648" spans="1:6">
      <c r="A648" s="1"/>
      <c r="B648" s="1"/>
      <c r="C648" s="1" t="s">
        <v>155</v>
      </c>
      <c r="D648" s="1"/>
      <c r="E648" s="1"/>
      <c r="F648" s="1"/>
    </row>
    <row r="649" spans="1:6">
      <c r="A649" s="1"/>
      <c r="B649" s="1"/>
      <c r="C649" s="1" t="s">
        <v>559</v>
      </c>
      <c r="D649" s="1"/>
      <c r="E649" s="1"/>
      <c r="F649" s="1">
        <v>13193.76</v>
      </c>
    </row>
    <row r="650" spans="1:6">
      <c r="A650" s="1"/>
      <c r="B650" s="1"/>
      <c r="C650" s="1" t="s">
        <v>547</v>
      </c>
      <c r="D650" s="1"/>
      <c r="E650" s="1"/>
      <c r="F650" s="1">
        <v>146.6</v>
      </c>
    </row>
    <row r="651" spans="1:6">
      <c r="A651" s="1"/>
      <c r="B651" s="1"/>
      <c r="C651" s="1"/>
      <c r="D651" s="1"/>
      <c r="E651" s="1"/>
      <c r="F651" s="1"/>
    </row>
    <row r="652" spans="1:6">
      <c r="A652" s="1"/>
      <c r="B652" s="1"/>
      <c r="C652" s="1"/>
      <c r="D652" s="1"/>
      <c r="E652" s="1"/>
      <c r="F652" s="1"/>
    </row>
    <row r="653" spans="1:6">
      <c r="A653" s="1"/>
      <c r="B653" s="1"/>
      <c r="C653" s="1"/>
      <c r="D653" s="1"/>
      <c r="E653" s="1"/>
      <c r="F653" s="1"/>
    </row>
    <row r="654" spans="1:6">
      <c r="A654" s="1"/>
      <c r="B654" s="1"/>
      <c r="C654" s="1" t="s">
        <v>555</v>
      </c>
      <c r="D654" s="1"/>
      <c r="E654" s="1"/>
      <c r="F654" s="1"/>
    </row>
    <row r="655" spans="1:6">
      <c r="A655" s="1"/>
      <c r="B655" s="1"/>
      <c r="C655" s="1"/>
      <c r="D655" s="1"/>
      <c r="E655" s="1"/>
      <c r="F655" s="1"/>
    </row>
    <row r="656" spans="1:6" ht="79.5" customHeight="1">
      <c r="A656" s="79" t="s">
        <v>886</v>
      </c>
      <c r="B656" s="79"/>
      <c r="C656" s="79"/>
      <c r="D656" s="79"/>
      <c r="E656" s="79"/>
      <c r="F656" s="79"/>
    </row>
    <row r="657" spans="1:6">
      <c r="A657" s="1"/>
      <c r="B657" s="1"/>
      <c r="C657" s="1"/>
      <c r="D657" s="1"/>
      <c r="E657" s="1"/>
      <c r="F657" s="1"/>
    </row>
    <row r="658" spans="1:6">
      <c r="A658" s="1"/>
      <c r="B658" s="1"/>
      <c r="C658" s="1" t="s">
        <v>556</v>
      </c>
      <c r="D658" s="1"/>
      <c r="E658" s="1"/>
      <c r="F658" s="1">
        <v>11537.76</v>
      </c>
    </row>
    <row r="659" spans="1:6">
      <c r="A659" s="1">
        <v>180</v>
      </c>
      <c r="B659" s="1" t="s">
        <v>12</v>
      </c>
      <c r="C659" s="1" t="s">
        <v>557</v>
      </c>
      <c r="D659" s="1">
        <v>40.950000000000003</v>
      </c>
      <c r="E659" s="1" t="s">
        <v>12</v>
      </c>
      <c r="F659" s="1">
        <v>7371</v>
      </c>
    </row>
    <row r="660" spans="1:6">
      <c r="A660" s="1">
        <v>180</v>
      </c>
      <c r="B660" s="1" t="s">
        <v>12</v>
      </c>
      <c r="C660" s="1" t="s">
        <v>558</v>
      </c>
      <c r="D660" s="1">
        <v>16.55</v>
      </c>
      <c r="E660" s="1" t="s">
        <v>149</v>
      </c>
      <c r="F660" s="1">
        <v>2979</v>
      </c>
    </row>
    <row r="661" spans="1:6">
      <c r="A661" s="1"/>
      <c r="B661" s="1"/>
      <c r="C661" s="1" t="s">
        <v>155</v>
      </c>
      <c r="D661" s="1"/>
      <c r="E661" s="1"/>
      <c r="F661" s="1"/>
    </row>
    <row r="662" spans="1:6">
      <c r="A662" s="1"/>
      <c r="B662" s="1"/>
      <c r="C662" s="1" t="s">
        <v>559</v>
      </c>
      <c r="D662" s="1"/>
      <c r="E662" s="1"/>
      <c r="F662" s="1">
        <v>15929.76</v>
      </c>
    </row>
    <row r="663" spans="1:6">
      <c r="A663" s="1"/>
      <c r="B663" s="1"/>
      <c r="C663" s="1" t="s">
        <v>547</v>
      </c>
      <c r="D663" s="1"/>
      <c r="E663" s="1"/>
      <c r="F663" s="1">
        <v>177</v>
      </c>
    </row>
    <row r="664" spans="1:6">
      <c r="A664" s="1"/>
      <c r="B664" s="1"/>
      <c r="C664" s="1"/>
      <c r="D664" s="1"/>
      <c r="E664" s="1"/>
      <c r="F664" s="1"/>
    </row>
    <row r="665" spans="1:6">
      <c r="A665" s="1"/>
      <c r="B665" s="1"/>
      <c r="C665" s="1" t="s">
        <v>917</v>
      </c>
      <c r="D665" s="1"/>
      <c r="E665" s="1" t="s">
        <v>165</v>
      </c>
      <c r="F665" s="3">
        <v>1552.1</v>
      </c>
    </row>
    <row r="666" spans="1:6">
      <c r="A666" s="1"/>
      <c r="B666" s="1"/>
      <c r="C666" s="1"/>
      <c r="D666" s="1"/>
      <c r="E666" s="1"/>
      <c r="F666" s="1"/>
    </row>
    <row r="667" spans="1:6">
      <c r="A667" s="1"/>
      <c r="B667" s="1">
        <v>74</v>
      </c>
      <c r="C667" s="1" t="s">
        <v>131</v>
      </c>
      <c r="D667" s="1"/>
      <c r="E667" s="1"/>
      <c r="F667" s="1">
        <v>571</v>
      </c>
    </row>
    <row r="668" spans="1:6">
      <c r="A668" s="1"/>
      <c r="B668" s="1"/>
      <c r="C668" s="1"/>
      <c r="D668" s="1"/>
      <c r="E668" s="1"/>
      <c r="F668" s="1"/>
    </row>
    <row r="669" spans="1:6">
      <c r="A669" s="1"/>
      <c r="B669" s="1"/>
      <c r="C669" s="1" t="s">
        <v>925</v>
      </c>
      <c r="D669" s="1"/>
      <c r="E669" s="1"/>
      <c r="F669" s="1"/>
    </row>
    <row r="670" spans="1:6">
      <c r="A670" s="1">
        <v>1</v>
      </c>
      <c r="B670" s="1" t="s">
        <v>11</v>
      </c>
      <c r="C670" s="1" t="s">
        <v>428</v>
      </c>
      <c r="D670" s="1">
        <v>384.3</v>
      </c>
      <c r="E670" s="1" t="s">
        <v>11</v>
      </c>
      <c r="F670" s="1">
        <v>384.3</v>
      </c>
    </row>
    <row r="671" spans="1:6">
      <c r="A671" s="1"/>
      <c r="B671" s="1"/>
      <c r="C671" s="1"/>
      <c r="D671" s="1"/>
      <c r="E671" s="1" t="s">
        <v>11</v>
      </c>
      <c r="F671" s="1">
        <v>0</v>
      </c>
    </row>
    <row r="672" spans="1:6">
      <c r="A672" s="1"/>
      <c r="B672" s="1"/>
      <c r="C672" s="1" t="s">
        <v>926</v>
      </c>
      <c r="D672" s="1"/>
      <c r="E672" s="1"/>
      <c r="F672" s="1">
        <v>298.69</v>
      </c>
    </row>
    <row r="673" spans="1:6">
      <c r="A673" s="1"/>
      <c r="B673" s="1"/>
      <c r="C673" s="1" t="s">
        <v>155</v>
      </c>
      <c r="D673" s="1"/>
      <c r="E673" s="1"/>
      <c r="F673" s="1">
        <v>0.7</v>
      </c>
    </row>
    <row r="674" spans="1:6">
      <c r="A674" s="1"/>
      <c r="B674" s="1"/>
      <c r="C674" s="1" t="s">
        <v>160</v>
      </c>
      <c r="D674" s="1"/>
      <c r="E674" s="1"/>
      <c r="F674" s="1">
        <v>683.69</v>
      </c>
    </row>
    <row r="675" spans="1:6">
      <c r="A675" s="1"/>
      <c r="B675" s="1"/>
      <c r="C675" s="1"/>
      <c r="D675" s="1"/>
      <c r="E675" s="1"/>
      <c r="F675" s="1"/>
    </row>
    <row r="676" spans="1:6">
      <c r="A676" s="1" t="s">
        <v>86</v>
      </c>
      <c r="B676" s="1" t="s">
        <v>30</v>
      </c>
      <c r="C676" s="1" t="s">
        <v>87</v>
      </c>
      <c r="D676" s="1"/>
      <c r="E676" s="1"/>
      <c r="F676" s="1"/>
    </row>
    <row r="677" spans="1:6">
      <c r="A677" s="1"/>
      <c r="B677" s="1"/>
      <c r="C677" s="1" t="s">
        <v>24</v>
      </c>
      <c r="D677" s="1"/>
      <c r="E677" s="1"/>
      <c r="F677" s="1"/>
    </row>
    <row r="678" spans="1:6">
      <c r="A678" s="1">
        <v>0.14000000000000001</v>
      </c>
      <c r="B678" s="1" t="s">
        <v>19</v>
      </c>
      <c r="C678" s="1" t="s">
        <v>40</v>
      </c>
      <c r="D678" s="1">
        <v>3424.5</v>
      </c>
      <c r="E678" s="1" t="s">
        <v>19</v>
      </c>
      <c r="F678" s="1">
        <v>479.43</v>
      </c>
    </row>
    <row r="679" spans="1:6">
      <c r="A679" s="1">
        <v>1.1000000000000001</v>
      </c>
      <c r="B679" s="1" t="s">
        <v>41</v>
      </c>
      <c r="C679" s="1" t="s">
        <v>65</v>
      </c>
      <c r="D679" s="1">
        <v>947</v>
      </c>
      <c r="E679" s="1" t="s">
        <v>41</v>
      </c>
      <c r="F679" s="1">
        <v>1041.7</v>
      </c>
    </row>
    <row r="680" spans="1:6">
      <c r="A680" s="1">
        <v>0.5</v>
      </c>
      <c r="B680" s="1" t="s">
        <v>41</v>
      </c>
      <c r="C680" s="1" t="s">
        <v>43</v>
      </c>
      <c r="D680" s="1">
        <v>618</v>
      </c>
      <c r="E680" s="1" t="s">
        <v>41</v>
      </c>
      <c r="F680" s="1">
        <v>309</v>
      </c>
    </row>
    <row r="681" spans="1:6">
      <c r="A681" s="1">
        <v>1.1000000000000001</v>
      </c>
      <c r="B681" s="1" t="s">
        <v>41</v>
      </c>
      <c r="C681" s="1" t="s">
        <v>44</v>
      </c>
      <c r="D681" s="1">
        <v>507</v>
      </c>
      <c r="E681" s="1" t="s">
        <v>41</v>
      </c>
      <c r="F681" s="1">
        <v>557.70000000000005</v>
      </c>
    </row>
    <row r="682" spans="1:6">
      <c r="A682" s="1"/>
      <c r="B682" s="1" t="s">
        <v>22</v>
      </c>
      <c r="C682" s="1" t="s">
        <v>23</v>
      </c>
      <c r="D682" s="1" t="s">
        <v>8</v>
      </c>
      <c r="E682" s="1" t="s">
        <v>22</v>
      </c>
      <c r="F682" s="1">
        <v>5</v>
      </c>
    </row>
    <row r="683" spans="1:6">
      <c r="A683" s="1"/>
      <c r="B683" s="1"/>
      <c r="C683" s="1"/>
      <c r="D683" s="1"/>
      <c r="E683" s="1"/>
      <c r="F683" s="1" t="s">
        <v>24</v>
      </c>
    </row>
    <row r="684" spans="1:6">
      <c r="A684" s="1"/>
      <c r="B684" s="1"/>
      <c r="C684" s="1" t="s">
        <v>66</v>
      </c>
      <c r="D684" s="1"/>
      <c r="E684" s="1"/>
      <c r="F684" s="1">
        <v>2392.83</v>
      </c>
    </row>
    <row r="685" spans="1:6">
      <c r="A685" s="1"/>
      <c r="B685" s="1"/>
      <c r="C685" s="1"/>
      <c r="D685" s="1"/>
      <c r="E685" s="1"/>
      <c r="F685" s="1" t="s">
        <v>24</v>
      </c>
    </row>
    <row r="686" spans="1:6">
      <c r="A686" s="1"/>
      <c r="B686" s="1"/>
      <c r="C686" s="1" t="s">
        <v>67</v>
      </c>
      <c r="D686" s="1"/>
      <c r="E686" s="1"/>
      <c r="F686" s="1">
        <v>239.28</v>
      </c>
    </row>
    <row r="687" spans="1:6">
      <c r="A687" s="1" t="s">
        <v>8</v>
      </c>
      <c r="B687" s="1"/>
      <c r="C687" s="1"/>
      <c r="D687" s="1"/>
      <c r="E687" s="1"/>
      <c r="F687" s="1"/>
    </row>
    <row r="688" spans="1:6">
      <c r="A688" s="1"/>
      <c r="B688" s="1"/>
      <c r="C688" s="1"/>
      <c r="D688" s="1"/>
      <c r="E688" s="1"/>
      <c r="F688" s="1" t="s">
        <v>46</v>
      </c>
    </row>
    <row r="689" spans="1:6">
      <c r="A689" s="1" t="s">
        <v>927</v>
      </c>
      <c r="B689" s="1" t="s">
        <v>30</v>
      </c>
      <c r="C689" s="1" t="s">
        <v>928</v>
      </c>
      <c r="D689" s="1"/>
      <c r="E689" s="1"/>
      <c r="F689" s="1"/>
    </row>
    <row r="690" spans="1:6">
      <c r="A690" s="1"/>
      <c r="B690" s="1"/>
      <c r="C690" s="1" t="s">
        <v>24</v>
      </c>
      <c r="D690" s="1"/>
      <c r="E690" s="1"/>
      <c r="F690" s="1"/>
    </row>
    <row r="691" spans="1:6">
      <c r="A691" s="1">
        <v>0.14000000000000001</v>
      </c>
      <c r="B691" s="1" t="s">
        <v>19</v>
      </c>
      <c r="C691" s="1" t="s">
        <v>521</v>
      </c>
      <c r="D691" s="1">
        <v>3859.38</v>
      </c>
      <c r="E691" s="1" t="s">
        <v>19</v>
      </c>
      <c r="F691" s="1">
        <v>540.30999999999995</v>
      </c>
    </row>
    <row r="692" spans="1:6">
      <c r="A692" s="1">
        <v>1.1000000000000001</v>
      </c>
      <c r="B692" s="1" t="s">
        <v>41</v>
      </c>
      <c r="C692" s="1" t="s">
        <v>65</v>
      </c>
      <c r="D692" s="1">
        <v>947</v>
      </c>
      <c r="E692" s="1" t="s">
        <v>41</v>
      </c>
      <c r="F692" s="1">
        <v>1041.7</v>
      </c>
    </row>
    <row r="693" spans="1:6">
      <c r="A693" s="1">
        <v>0.5</v>
      </c>
      <c r="B693" s="1" t="s">
        <v>41</v>
      </c>
      <c r="C693" s="1" t="s">
        <v>43</v>
      </c>
      <c r="D693" s="1">
        <v>618</v>
      </c>
      <c r="E693" s="1" t="s">
        <v>41</v>
      </c>
      <c r="F693" s="1">
        <v>309</v>
      </c>
    </row>
    <row r="694" spans="1:6">
      <c r="A694" s="1">
        <v>1.1000000000000001</v>
      </c>
      <c r="B694" s="1" t="s">
        <v>41</v>
      </c>
      <c r="C694" s="1" t="s">
        <v>44</v>
      </c>
      <c r="D694" s="1">
        <v>507</v>
      </c>
      <c r="E694" s="1" t="s">
        <v>41</v>
      </c>
      <c r="F694" s="1">
        <v>557.70000000000005</v>
      </c>
    </row>
    <row r="695" spans="1:6">
      <c r="A695" s="1"/>
      <c r="B695" s="1" t="s">
        <v>22</v>
      </c>
      <c r="C695" s="1" t="s">
        <v>23</v>
      </c>
      <c r="D695" s="1" t="s">
        <v>8</v>
      </c>
      <c r="E695" s="1" t="s">
        <v>22</v>
      </c>
      <c r="F695" s="1">
        <v>5</v>
      </c>
    </row>
    <row r="696" spans="1:6">
      <c r="A696" s="1"/>
      <c r="B696" s="1"/>
      <c r="C696" s="1"/>
      <c r="D696" s="1"/>
      <c r="E696" s="1"/>
      <c r="F696" s="1"/>
    </row>
    <row r="697" spans="1:6">
      <c r="A697" s="1"/>
      <c r="B697" s="1"/>
      <c r="C697" s="1"/>
      <c r="D697" s="1"/>
      <c r="E697" s="1"/>
      <c r="F697" s="1" t="s">
        <v>24</v>
      </c>
    </row>
    <row r="698" spans="1:6">
      <c r="A698" s="1"/>
      <c r="B698" s="1"/>
      <c r="C698" s="1" t="s">
        <v>66</v>
      </c>
      <c r="D698" s="1"/>
      <c r="E698" s="1"/>
      <c r="F698" s="1">
        <v>2453.71</v>
      </c>
    </row>
    <row r="699" spans="1:6">
      <c r="A699" s="1"/>
      <c r="B699" s="1"/>
      <c r="C699" s="1"/>
      <c r="D699" s="1"/>
      <c r="E699" s="1"/>
      <c r="F699" s="1" t="s">
        <v>24</v>
      </c>
    </row>
    <row r="700" spans="1:6">
      <c r="A700" s="1"/>
      <c r="B700" s="1"/>
      <c r="C700" s="1" t="s">
        <v>67</v>
      </c>
      <c r="D700" s="1"/>
      <c r="E700" s="1"/>
      <c r="F700" s="1">
        <v>245.37</v>
      </c>
    </row>
    <row r="701" spans="1:6">
      <c r="A701" s="1"/>
      <c r="B701" s="1"/>
      <c r="C701" s="1"/>
      <c r="D701" s="1"/>
      <c r="E701" s="1"/>
      <c r="F701" s="1" t="s">
        <v>46</v>
      </c>
    </row>
    <row r="702" spans="1:6">
      <c r="A702" s="1" t="s">
        <v>929</v>
      </c>
      <c r="B702" s="1" t="s">
        <v>30</v>
      </c>
      <c r="C702" s="1" t="s">
        <v>930</v>
      </c>
      <c r="D702" s="1"/>
      <c r="E702" s="1"/>
      <c r="F702" s="1"/>
    </row>
    <row r="703" spans="1:6">
      <c r="A703" s="1"/>
      <c r="B703" s="1"/>
      <c r="C703" s="1" t="s">
        <v>24</v>
      </c>
      <c r="D703" s="1"/>
      <c r="E703" s="1"/>
      <c r="F703" s="1"/>
    </row>
    <row r="704" spans="1:6">
      <c r="A704" s="1">
        <v>0.1</v>
      </c>
      <c r="B704" s="1" t="s">
        <v>19</v>
      </c>
      <c r="C704" s="1" t="s">
        <v>520</v>
      </c>
      <c r="D704" s="1">
        <v>4584.18</v>
      </c>
      <c r="E704" s="1" t="s">
        <v>19</v>
      </c>
      <c r="F704" s="1">
        <v>458.42</v>
      </c>
    </row>
    <row r="705" spans="1:6">
      <c r="A705" s="1">
        <v>1.1000000000000001</v>
      </c>
      <c r="B705" s="1" t="s">
        <v>41</v>
      </c>
      <c r="C705" s="1" t="s">
        <v>65</v>
      </c>
      <c r="D705" s="1">
        <v>947</v>
      </c>
      <c r="E705" s="1" t="s">
        <v>41</v>
      </c>
      <c r="F705" s="1">
        <v>1041.7</v>
      </c>
    </row>
    <row r="706" spans="1:6">
      <c r="A706" s="1">
        <v>1.1000000000000001</v>
      </c>
      <c r="B706" s="1" t="s">
        <v>41</v>
      </c>
      <c r="C706" s="1" t="s">
        <v>43</v>
      </c>
      <c r="D706" s="1">
        <v>618</v>
      </c>
      <c r="E706" s="1" t="s">
        <v>41</v>
      </c>
      <c r="F706" s="1">
        <v>679.8</v>
      </c>
    </row>
    <row r="707" spans="1:6">
      <c r="A707" s="1">
        <v>1.1000000000000001</v>
      </c>
      <c r="B707" s="1" t="s">
        <v>41</v>
      </c>
      <c r="C707" s="1" t="s">
        <v>44</v>
      </c>
      <c r="D707" s="1">
        <v>507</v>
      </c>
      <c r="E707" s="1" t="s">
        <v>41</v>
      </c>
      <c r="F707" s="1">
        <v>557.70000000000005</v>
      </c>
    </row>
    <row r="708" spans="1:6">
      <c r="A708" s="1"/>
      <c r="B708" s="1" t="s">
        <v>22</v>
      </c>
      <c r="C708" s="1" t="s">
        <v>23</v>
      </c>
      <c r="D708" s="1" t="s">
        <v>8</v>
      </c>
      <c r="E708" s="1" t="s">
        <v>22</v>
      </c>
      <c r="F708" s="1">
        <v>5</v>
      </c>
    </row>
    <row r="709" spans="1:6">
      <c r="A709" s="1"/>
      <c r="B709" s="1"/>
      <c r="C709" s="1"/>
      <c r="D709" s="1"/>
      <c r="E709" s="1"/>
      <c r="F709" s="1" t="s">
        <v>24</v>
      </c>
    </row>
    <row r="710" spans="1:6">
      <c r="A710" s="1"/>
      <c r="B710" s="1"/>
      <c r="C710" s="1" t="s">
        <v>66</v>
      </c>
      <c r="D710" s="1"/>
      <c r="E710" s="1"/>
      <c r="F710" s="1">
        <v>2742.62</v>
      </c>
    </row>
    <row r="711" spans="1:6">
      <c r="A711" s="1"/>
      <c r="B711" s="1"/>
      <c r="C711" s="1"/>
      <c r="D711" s="1"/>
      <c r="E711" s="1"/>
      <c r="F711" s="1" t="s">
        <v>24</v>
      </c>
    </row>
    <row r="712" spans="1:6">
      <c r="A712" s="1"/>
      <c r="B712" s="1"/>
      <c r="C712" s="1" t="s">
        <v>67</v>
      </c>
      <c r="D712" s="1"/>
      <c r="E712" s="1"/>
      <c r="F712" s="1">
        <v>274.26</v>
      </c>
    </row>
    <row r="713" spans="1:6">
      <c r="A713" s="1"/>
      <c r="B713" s="1"/>
      <c r="C713" s="1"/>
      <c r="D713" s="1"/>
      <c r="E713" s="1"/>
      <c r="F713" s="1" t="s">
        <v>46</v>
      </c>
    </row>
    <row r="714" spans="1:6">
      <c r="A714" s="1" t="s">
        <v>365</v>
      </c>
      <c r="B714" s="1" t="s">
        <v>30</v>
      </c>
      <c r="C714" s="1" t="s">
        <v>931</v>
      </c>
      <c r="D714" s="1"/>
      <c r="E714" s="1"/>
      <c r="F714" s="1"/>
    </row>
    <row r="715" spans="1:6">
      <c r="A715" s="1"/>
      <c r="B715" s="1"/>
      <c r="C715" s="1" t="s">
        <v>932</v>
      </c>
      <c r="D715" s="1"/>
      <c r="E715" s="1"/>
      <c r="F715" s="1"/>
    </row>
    <row r="716" spans="1:6">
      <c r="A716" s="1"/>
      <c r="B716" s="1"/>
      <c r="C716" s="1" t="s">
        <v>24</v>
      </c>
      <c r="D716" s="1"/>
      <c r="E716" s="1"/>
      <c r="F716" s="1"/>
    </row>
    <row r="717" spans="1:6">
      <c r="A717" s="1">
        <v>0.22</v>
      </c>
      <c r="B717" s="1" t="s">
        <v>19</v>
      </c>
      <c r="C717" s="1" t="s">
        <v>521</v>
      </c>
      <c r="D717" s="1">
        <v>3859.38</v>
      </c>
      <c r="E717" s="1" t="s">
        <v>19</v>
      </c>
      <c r="F717" s="1">
        <v>849.06</v>
      </c>
    </row>
    <row r="718" spans="1:6">
      <c r="A718" s="1">
        <v>2.2000000000000002</v>
      </c>
      <c r="B718" s="1" t="s">
        <v>64</v>
      </c>
      <c r="C718" s="1" t="s">
        <v>65</v>
      </c>
      <c r="D718" s="1">
        <v>947</v>
      </c>
      <c r="E718" s="1" t="s">
        <v>64</v>
      </c>
      <c r="F718" s="1">
        <v>2083.4</v>
      </c>
    </row>
    <row r="719" spans="1:6">
      <c r="A719" s="1">
        <v>0.5</v>
      </c>
      <c r="B719" s="1" t="s">
        <v>64</v>
      </c>
      <c r="C719" s="1" t="s">
        <v>933</v>
      </c>
      <c r="D719" s="1">
        <v>618</v>
      </c>
      <c r="E719" s="1" t="s">
        <v>64</v>
      </c>
      <c r="F719" s="1">
        <v>309</v>
      </c>
    </row>
    <row r="720" spans="1:6">
      <c r="A720" s="1">
        <v>3.2</v>
      </c>
      <c r="B720" s="1" t="s">
        <v>64</v>
      </c>
      <c r="C720" s="1" t="s">
        <v>44</v>
      </c>
      <c r="D720" s="1">
        <v>507</v>
      </c>
      <c r="E720" s="1" t="s">
        <v>64</v>
      </c>
      <c r="F720" s="1">
        <v>1622.4</v>
      </c>
    </row>
    <row r="721" spans="1:6">
      <c r="A721" s="1"/>
      <c r="B721" s="1"/>
      <c r="C721" s="1"/>
      <c r="D721" s="1"/>
      <c r="E721" s="1"/>
      <c r="F721" s="1"/>
    </row>
    <row r="722" spans="1:6">
      <c r="A722" s="1"/>
      <c r="B722" s="1" t="s">
        <v>22</v>
      </c>
      <c r="C722" s="1" t="s">
        <v>23</v>
      </c>
      <c r="D722" s="1" t="s">
        <v>8</v>
      </c>
      <c r="E722" s="1" t="s">
        <v>22</v>
      </c>
      <c r="F722" s="1">
        <v>5</v>
      </c>
    </row>
    <row r="723" spans="1:6">
      <c r="A723" s="1"/>
      <c r="B723" s="1"/>
      <c r="C723" s="1"/>
      <c r="D723" s="1"/>
      <c r="E723" s="1"/>
      <c r="F723" s="1" t="s">
        <v>24</v>
      </c>
    </row>
    <row r="724" spans="1:6">
      <c r="A724" s="1"/>
      <c r="B724" s="1"/>
      <c r="C724" s="1" t="s">
        <v>66</v>
      </c>
      <c r="D724" s="1"/>
      <c r="E724" s="1"/>
      <c r="F724" s="1">
        <v>4868.8599999999997</v>
      </c>
    </row>
    <row r="725" spans="1:6">
      <c r="A725" s="1" t="s">
        <v>8</v>
      </c>
      <c r="B725" s="1"/>
      <c r="C725" s="1"/>
      <c r="D725" s="1"/>
      <c r="E725" s="1"/>
      <c r="F725" s="1" t="s">
        <v>24</v>
      </c>
    </row>
    <row r="726" spans="1:6">
      <c r="A726" s="1"/>
      <c r="B726" s="1"/>
      <c r="C726" s="1" t="s">
        <v>67</v>
      </c>
      <c r="D726" s="1"/>
      <c r="E726" s="1"/>
      <c r="F726" s="1">
        <v>486.89</v>
      </c>
    </row>
    <row r="727" spans="1:6">
      <c r="A727" s="1"/>
      <c r="B727" s="1"/>
      <c r="C727" s="1"/>
      <c r="D727" s="1"/>
      <c r="E727" s="1"/>
      <c r="F727" s="1" t="s">
        <v>46</v>
      </c>
    </row>
    <row r="728" spans="1:6">
      <c r="A728" s="1"/>
      <c r="B728" s="1"/>
      <c r="C728" s="1" t="s">
        <v>1157</v>
      </c>
      <c r="D728" s="1"/>
      <c r="E728" s="1"/>
      <c r="F728" s="1"/>
    </row>
    <row r="729" spans="1:6">
      <c r="A729" s="1"/>
      <c r="B729" s="1"/>
      <c r="C729" s="1"/>
      <c r="D729" s="1"/>
      <c r="E729" s="1"/>
      <c r="F729" s="1"/>
    </row>
    <row r="730" spans="1:6">
      <c r="A730" s="1">
        <v>0.8</v>
      </c>
      <c r="B730" s="1" t="s">
        <v>213</v>
      </c>
      <c r="C730" s="1" t="s">
        <v>212</v>
      </c>
      <c r="D730" s="1">
        <v>295.60000000000002</v>
      </c>
      <c r="E730" s="1" t="s">
        <v>213</v>
      </c>
      <c r="F730" s="1">
        <v>236.48</v>
      </c>
    </row>
    <row r="731" spans="1:6">
      <c r="A731" s="1">
        <v>0.7</v>
      </c>
      <c r="B731" s="1" t="s">
        <v>64</v>
      </c>
      <c r="C731" s="1" t="s">
        <v>422</v>
      </c>
      <c r="D731" s="1">
        <v>756</v>
      </c>
      <c r="E731" s="1" t="s">
        <v>64</v>
      </c>
      <c r="F731" s="1">
        <v>529.20000000000005</v>
      </c>
    </row>
    <row r="732" spans="1:6">
      <c r="A732" s="1">
        <v>10</v>
      </c>
      <c r="B732" s="1" t="s">
        <v>10</v>
      </c>
      <c r="C732" s="1" t="s">
        <v>423</v>
      </c>
      <c r="D732" s="1">
        <v>4</v>
      </c>
      <c r="E732" s="1" t="s">
        <v>10</v>
      </c>
      <c r="F732" s="1">
        <v>40</v>
      </c>
    </row>
    <row r="733" spans="1:6">
      <c r="A733" s="1"/>
      <c r="B733" s="1"/>
      <c r="C733" s="1" t="s">
        <v>99</v>
      </c>
      <c r="D733" s="1" t="s">
        <v>424</v>
      </c>
      <c r="E733" s="1"/>
      <c r="F733" s="1">
        <v>1.6</v>
      </c>
    </row>
    <row r="734" spans="1:6">
      <c r="A734" s="1"/>
      <c r="B734" s="1"/>
      <c r="C734" s="1" t="s">
        <v>66</v>
      </c>
      <c r="D734" s="1"/>
      <c r="E734" s="1"/>
      <c r="F734" s="1">
        <v>807.28</v>
      </c>
    </row>
    <row r="735" spans="1:6">
      <c r="A735" s="1"/>
      <c r="B735" s="1"/>
      <c r="C735" s="1" t="s">
        <v>67</v>
      </c>
      <c r="D735" s="1"/>
      <c r="E735" s="1"/>
      <c r="F735" s="1">
        <v>80.73</v>
      </c>
    </row>
    <row r="736" spans="1:6">
      <c r="A736" s="1"/>
      <c r="B736" s="1"/>
      <c r="C736" s="1"/>
      <c r="D736" s="1"/>
      <c r="E736" s="1"/>
      <c r="F736" s="1"/>
    </row>
    <row r="737" spans="1:6">
      <c r="A737" s="1"/>
      <c r="B737" s="1"/>
      <c r="C737" s="1"/>
      <c r="D737" s="1"/>
      <c r="E737" s="1"/>
      <c r="F737" s="1"/>
    </row>
    <row r="738" spans="1:6">
      <c r="A738" s="1"/>
      <c r="B738" s="1" t="s">
        <v>30</v>
      </c>
      <c r="C738" s="1" t="s">
        <v>88</v>
      </c>
      <c r="D738" s="1"/>
      <c r="E738" s="1"/>
      <c r="F738" s="1"/>
    </row>
    <row r="739" spans="1:6">
      <c r="A739" s="1"/>
      <c r="B739" s="1"/>
      <c r="C739" s="1" t="s">
        <v>89</v>
      </c>
      <c r="D739" s="1"/>
      <c r="E739" s="1"/>
      <c r="F739" s="1"/>
    </row>
    <row r="740" spans="1:6">
      <c r="A740" s="1"/>
      <c r="B740" s="1"/>
      <c r="C740" s="1" t="s">
        <v>90</v>
      </c>
      <c r="D740" s="1"/>
      <c r="E740" s="1"/>
      <c r="F740" s="1"/>
    </row>
    <row r="741" spans="1:6">
      <c r="A741" s="1"/>
      <c r="B741" s="1"/>
      <c r="C741" s="1" t="s">
        <v>24</v>
      </c>
      <c r="D741" s="1"/>
      <c r="E741" s="1"/>
      <c r="F741" s="1"/>
    </row>
    <row r="742" spans="1:6">
      <c r="A742" s="1">
        <v>1.34</v>
      </c>
      <c r="B742" s="1" t="s">
        <v>62</v>
      </c>
      <c r="C742" s="1" t="s">
        <v>377</v>
      </c>
      <c r="D742" s="1">
        <v>73.8</v>
      </c>
      <c r="E742" s="1" t="s">
        <v>62</v>
      </c>
      <c r="F742" s="1">
        <v>98.89</v>
      </c>
    </row>
    <row r="743" spans="1:6">
      <c r="A743" s="1">
        <v>0.5</v>
      </c>
      <c r="B743" s="1" t="s">
        <v>64</v>
      </c>
      <c r="C743" s="1" t="s">
        <v>91</v>
      </c>
      <c r="D743" s="1">
        <v>756</v>
      </c>
      <c r="E743" s="1" t="s">
        <v>64</v>
      </c>
      <c r="F743" s="1">
        <v>378</v>
      </c>
    </row>
    <row r="744" spans="1:6">
      <c r="A744" s="1">
        <v>0.5</v>
      </c>
      <c r="B744" s="1" t="s">
        <v>64</v>
      </c>
      <c r="C744" s="1" t="s">
        <v>43</v>
      </c>
      <c r="D744" s="1">
        <v>618</v>
      </c>
      <c r="E744" s="1" t="s">
        <v>64</v>
      </c>
      <c r="F744" s="1">
        <v>309</v>
      </c>
    </row>
    <row r="745" spans="1:6">
      <c r="A745" s="1">
        <v>0.8</v>
      </c>
      <c r="B745" s="1" t="s">
        <v>64</v>
      </c>
      <c r="C745" s="1" t="s">
        <v>44</v>
      </c>
      <c r="D745" s="1">
        <v>507</v>
      </c>
      <c r="E745" s="1" t="s">
        <v>64</v>
      </c>
      <c r="F745" s="1">
        <v>405.6</v>
      </c>
    </row>
    <row r="746" spans="1:6">
      <c r="A746" s="1"/>
      <c r="B746" s="1" t="s">
        <v>22</v>
      </c>
      <c r="C746" s="1" t="s">
        <v>92</v>
      </c>
      <c r="D746" s="1" t="s">
        <v>8</v>
      </c>
      <c r="E746" s="1" t="s">
        <v>22</v>
      </c>
      <c r="F746" s="1">
        <v>2.6</v>
      </c>
    </row>
    <row r="747" spans="1:6">
      <c r="A747" s="1"/>
      <c r="B747" s="1"/>
      <c r="C747" s="1"/>
      <c r="D747" s="1"/>
      <c r="E747" s="1"/>
      <c r="F747" s="1" t="s">
        <v>24</v>
      </c>
    </row>
    <row r="748" spans="1:6">
      <c r="A748" s="1"/>
      <c r="B748" s="1"/>
      <c r="C748" s="1" t="s">
        <v>66</v>
      </c>
      <c r="D748" s="1"/>
      <c r="E748" s="1"/>
      <c r="F748" s="1">
        <v>1194.0899999999999</v>
      </c>
    </row>
    <row r="749" spans="1:6">
      <c r="A749" s="1"/>
      <c r="B749" s="1"/>
      <c r="C749" s="1"/>
      <c r="D749" s="1"/>
      <c r="E749" s="1"/>
      <c r="F749" s="1" t="s">
        <v>24</v>
      </c>
    </row>
    <row r="750" spans="1:6">
      <c r="A750" s="1"/>
      <c r="B750" s="1"/>
      <c r="C750" s="1" t="s">
        <v>67</v>
      </c>
      <c r="D750" s="1"/>
      <c r="E750" s="1"/>
      <c r="F750" s="1">
        <v>119.41</v>
      </c>
    </row>
    <row r="751" spans="1:6">
      <c r="A751" s="1" t="s">
        <v>8</v>
      </c>
      <c r="B751" s="1"/>
      <c r="C751" s="1"/>
      <c r="D751" s="1"/>
      <c r="E751" s="1"/>
      <c r="F751" s="1"/>
    </row>
    <row r="752" spans="1:6">
      <c r="A752" s="1">
        <v>29.5</v>
      </c>
      <c r="B752" s="1" t="s">
        <v>30</v>
      </c>
      <c r="C752" s="1" t="s">
        <v>207</v>
      </c>
      <c r="D752" s="1"/>
      <c r="E752" s="1"/>
      <c r="F752" s="1"/>
    </row>
    <row r="753" spans="1:6">
      <c r="A753" s="1"/>
      <c r="B753" s="1"/>
      <c r="C753" s="1" t="s">
        <v>208</v>
      </c>
      <c r="D753" s="1"/>
      <c r="E753" s="1"/>
      <c r="F753" s="1"/>
    </row>
    <row r="754" spans="1:6">
      <c r="A754" s="1"/>
      <c r="B754" s="1"/>
      <c r="C754" s="1" t="s">
        <v>209</v>
      </c>
      <c r="D754" s="1"/>
      <c r="E754" s="1"/>
      <c r="F754" s="1"/>
    </row>
    <row r="755" spans="1:6">
      <c r="A755" s="1"/>
      <c r="B755" s="1"/>
      <c r="C755" s="1" t="s">
        <v>24</v>
      </c>
      <c r="D755" s="1" t="s">
        <v>24</v>
      </c>
      <c r="E755" s="1"/>
      <c r="F755" s="1"/>
    </row>
    <row r="756" spans="1:6">
      <c r="A756" s="1">
        <v>10</v>
      </c>
      <c r="B756" s="1" t="s">
        <v>60</v>
      </c>
      <c r="C756" s="1" t="s">
        <v>1088</v>
      </c>
      <c r="D756" s="1">
        <v>377.86</v>
      </c>
      <c r="E756" s="1" t="s">
        <v>60</v>
      </c>
      <c r="F756" s="1">
        <v>3778.6</v>
      </c>
    </row>
    <row r="757" spans="1:6">
      <c r="A757" s="1">
        <v>0.21</v>
      </c>
      <c r="B757" s="1" t="s">
        <v>19</v>
      </c>
      <c r="C757" s="1" t="s">
        <v>59</v>
      </c>
      <c r="D757" s="1">
        <v>4584.18</v>
      </c>
      <c r="E757" s="1" t="s">
        <v>19</v>
      </c>
      <c r="F757" s="1">
        <v>962.68</v>
      </c>
    </row>
    <row r="758" spans="1:6">
      <c r="A758" s="1"/>
      <c r="B758" s="1"/>
      <c r="C758" s="1" t="s">
        <v>211</v>
      </c>
      <c r="D758" s="1" t="s">
        <v>8</v>
      </c>
      <c r="E758" s="1"/>
      <c r="F758" s="1" t="s">
        <v>8</v>
      </c>
    </row>
    <row r="759" spans="1:6">
      <c r="A759" s="1">
        <v>1.1000000000000001</v>
      </c>
      <c r="B759" s="1" t="s">
        <v>64</v>
      </c>
      <c r="C759" s="1" t="s">
        <v>65</v>
      </c>
      <c r="D759" s="1">
        <v>947</v>
      </c>
      <c r="E759" s="1" t="s">
        <v>64</v>
      </c>
      <c r="F759" s="1">
        <v>1041.7</v>
      </c>
    </row>
    <row r="760" spans="1:6">
      <c r="A760" s="1">
        <v>1.1000000000000001</v>
      </c>
      <c r="B760" s="1" t="s">
        <v>64</v>
      </c>
      <c r="C760" s="1" t="s">
        <v>42</v>
      </c>
      <c r="D760" s="1">
        <v>884</v>
      </c>
      <c r="E760" s="1" t="s">
        <v>64</v>
      </c>
      <c r="F760" s="1">
        <v>972.4</v>
      </c>
    </row>
    <row r="761" spans="1:6">
      <c r="A761" s="1">
        <v>2.2000000000000002</v>
      </c>
      <c r="B761" s="1" t="s">
        <v>64</v>
      </c>
      <c r="C761" s="1" t="s">
        <v>43</v>
      </c>
      <c r="D761" s="1">
        <v>618</v>
      </c>
      <c r="E761" s="1" t="s">
        <v>64</v>
      </c>
      <c r="F761" s="1">
        <v>1359.6</v>
      </c>
    </row>
    <row r="762" spans="1:6">
      <c r="A762" s="1">
        <v>2.2000000000000002</v>
      </c>
      <c r="B762" s="1" t="s">
        <v>64</v>
      </c>
      <c r="C762" s="1" t="s">
        <v>44</v>
      </c>
      <c r="D762" s="1">
        <v>507</v>
      </c>
      <c r="E762" s="1" t="s">
        <v>64</v>
      </c>
      <c r="F762" s="1">
        <v>1115.4000000000001</v>
      </c>
    </row>
    <row r="763" spans="1:6">
      <c r="A763" s="1">
        <v>20</v>
      </c>
      <c r="B763" s="1" t="s">
        <v>62</v>
      </c>
      <c r="C763" s="1" t="s">
        <v>197</v>
      </c>
      <c r="D763" s="1">
        <v>6040</v>
      </c>
      <c r="E763" s="1" t="s">
        <v>198</v>
      </c>
      <c r="F763" s="1">
        <v>120.8</v>
      </c>
    </row>
    <row r="764" spans="1:6">
      <c r="A764" s="1">
        <v>2</v>
      </c>
      <c r="B764" s="1" t="s">
        <v>62</v>
      </c>
      <c r="C764" s="1" t="s">
        <v>269</v>
      </c>
      <c r="D764" s="1">
        <v>36.1</v>
      </c>
      <c r="E764" s="1" t="s">
        <v>62</v>
      </c>
      <c r="F764" s="1">
        <v>72.2</v>
      </c>
    </row>
    <row r="765" spans="1:6">
      <c r="A765" s="1">
        <v>1.6</v>
      </c>
      <c r="B765" s="1" t="s">
        <v>64</v>
      </c>
      <c r="C765" s="1" t="s">
        <v>42</v>
      </c>
      <c r="D765" s="1">
        <v>884</v>
      </c>
      <c r="E765" s="1" t="s">
        <v>64</v>
      </c>
      <c r="F765" s="1">
        <v>1414.4</v>
      </c>
    </row>
    <row r="766" spans="1:6">
      <c r="A766" s="1">
        <v>0.5</v>
      </c>
      <c r="B766" s="1" t="s">
        <v>64</v>
      </c>
      <c r="C766" s="1" t="s">
        <v>43</v>
      </c>
      <c r="D766" s="1">
        <v>618</v>
      </c>
      <c r="E766" s="1" t="s">
        <v>64</v>
      </c>
      <c r="F766" s="1">
        <v>309</v>
      </c>
    </row>
    <row r="767" spans="1:6">
      <c r="A767" s="1">
        <v>1.1000000000000001</v>
      </c>
      <c r="B767" s="1" t="s">
        <v>64</v>
      </c>
      <c r="C767" s="1" t="s">
        <v>44</v>
      </c>
      <c r="D767" s="1">
        <v>507</v>
      </c>
      <c r="E767" s="1" t="s">
        <v>64</v>
      </c>
      <c r="F767" s="1">
        <v>557.70000000000005</v>
      </c>
    </row>
    <row r="768" spans="1:6">
      <c r="A768" s="1"/>
      <c r="B768" s="1" t="s">
        <v>22</v>
      </c>
      <c r="C768" s="1" t="s">
        <v>23</v>
      </c>
      <c r="D768" s="1"/>
      <c r="E768" s="1" t="s">
        <v>22</v>
      </c>
      <c r="F768" s="1">
        <v>0</v>
      </c>
    </row>
    <row r="769" spans="1:6">
      <c r="A769" s="1"/>
      <c r="B769" s="1"/>
      <c r="C769" s="1"/>
      <c r="D769" s="1"/>
      <c r="E769" s="1"/>
      <c r="F769" s="1" t="s">
        <v>24</v>
      </c>
    </row>
    <row r="770" spans="1:6">
      <c r="A770" s="1"/>
      <c r="B770" s="1"/>
      <c r="C770" s="1" t="s">
        <v>66</v>
      </c>
      <c r="D770" s="1"/>
      <c r="E770" s="1"/>
      <c r="F770" s="1">
        <v>11704.48</v>
      </c>
    </row>
    <row r="771" spans="1:6">
      <c r="A771" s="1"/>
      <c r="B771" s="1"/>
      <c r="C771" s="1"/>
      <c r="D771" s="1"/>
      <c r="E771" s="1"/>
      <c r="F771" s="1" t="s">
        <v>24</v>
      </c>
    </row>
    <row r="772" spans="1:6">
      <c r="A772" s="1"/>
      <c r="B772" s="1"/>
      <c r="C772" s="1" t="s">
        <v>67</v>
      </c>
      <c r="D772" s="1"/>
      <c r="E772" s="1"/>
      <c r="F772" s="1">
        <v>1170.45</v>
      </c>
    </row>
    <row r="773" spans="1:6">
      <c r="A773" s="1"/>
      <c r="B773" s="1"/>
      <c r="C773" s="1"/>
      <c r="D773" s="1"/>
      <c r="E773" s="1"/>
      <c r="F773" s="1" t="s">
        <v>46</v>
      </c>
    </row>
    <row r="774" spans="1:6">
      <c r="A774" s="1">
        <v>29.4</v>
      </c>
      <c r="B774" s="1" t="s">
        <v>30</v>
      </c>
      <c r="C774" s="1" t="s">
        <v>200</v>
      </c>
      <c r="D774" s="1"/>
      <c r="E774" s="1"/>
      <c r="F774" s="1"/>
    </row>
    <row r="775" spans="1:6">
      <c r="A775" s="1"/>
      <c r="B775" s="1"/>
      <c r="C775" s="1" t="s">
        <v>201</v>
      </c>
      <c r="D775" s="1"/>
      <c r="E775" s="1"/>
      <c r="F775" s="1"/>
    </row>
    <row r="776" spans="1:6">
      <c r="A776" s="1"/>
      <c r="B776" s="1"/>
      <c r="C776" s="1" t="s">
        <v>24</v>
      </c>
      <c r="D776" s="1"/>
      <c r="E776" s="1"/>
      <c r="F776" s="1"/>
    </row>
    <row r="777" spans="1:6">
      <c r="A777" s="1">
        <v>1.86</v>
      </c>
      <c r="B777" s="1" t="s">
        <v>60</v>
      </c>
      <c r="C777" s="1" t="s">
        <v>202</v>
      </c>
      <c r="D777" s="1">
        <v>415</v>
      </c>
      <c r="E777" s="1" t="s">
        <v>60</v>
      </c>
      <c r="F777" s="1">
        <v>771.9</v>
      </c>
    </row>
    <row r="778" spans="1:6">
      <c r="A778" s="1">
        <v>0.4</v>
      </c>
      <c r="B778" s="1" t="s">
        <v>62</v>
      </c>
      <c r="C778" s="1" t="s">
        <v>203</v>
      </c>
      <c r="D778" s="1">
        <v>36.1</v>
      </c>
      <c r="E778" s="1" t="s">
        <v>62</v>
      </c>
      <c r="F778" s="1">
        <v>14.44</v>
      </c>
    </row>
    <row r="779" spans="1:6">
      <c r="A779" s="1">
        <v>0.02</v>
      </c>
      <c r="B779" s="1" t="s">
        <v>19</v>
      </c>
      <c r="C779" s="1" t="s">
        <v>204</v>
      </c>
      <c r="D779" s="1">
        <v>6033.78</v>
      </c>
      <c r="E779" s="1" t="s">
        <v>19</v>
      </c>
      <c r="F779" s="1">
        <v>120.68</v>
      </c>
    </row>
    <row r="780" spans="1:6">
      <c r="A780" s="1">
        <v>1</v>
      </c>
      <c r="B780" s="1" t="s">
        <v>64</v>
      </c>
      <c r="C780" s="1" t="s">
        <v>65</v>
      </c>
      <c r="D780" s="1">
        <v>947</v>
      </c>
      <c r="E780" s="1" t="s">
        <v>64</v>
      </c>
      <c r="F780" s="1">
        <v>947</v>
      </c>
    </row>
    <row r="781" spans="1:6">
      <c r="A781" s="1">
        <v>1</v>
      </c>
      <c r="B781" s="1" t="s">
        <v>64</v>
      </c>
      <c r="C781" s="1" t="s">
        <v>205</v>
      </c>
      <c r="D781" s="1">
        <v>618</v>
      </c>
      <c r="E781" s="1" t="s">
        <v>64</v>
      </c>
      <c r="F781" s="1">
        <v>618</v>
      </c>
    </row>
    <row r="782" spans="1:6">
      <c r="A782" s="1"/>
      <c r="B782" s="1" t="s">
        <v>22</v>
      </c>
      <c r="C782" s="1" t="s">
        <v>23</v>
      </c>
      <c r="D782" s="1"/>
      <c r="E782" s="1" t="s">
        <v>22</v>
      </c>
      <c r="F782" s="1"/>
    </row>
    <row r="783" spans="1:6">
      <c r="A783" s="1"/>
      <c r="B783" s="1"/>
      <c r="C783" s="1"/>
      <c r="D783" s="1"/>
      <c r="E783" s="1"/>
      <c r="F783" s="1" t="s">
        <v>24</v>
      </c>
    </row>
    <row r="784" spans="1:6">
      <c r="A784" s="1"/>
      <c r="B784" s="1"/>
      <c r="C784" s="1" t="s">
        <v>206</v>
      </c>
      <c r="D784" s="1"/>
      <c r="E784" s="1"/>
      <c r="F784" s="1">
        <v>2472.02</v>
      </c>
    </row>
    <row r="785" spans="1:6">
      <c r="A785" s="1"/>
      <c r="B785" s="1"/>
      <c r="C785" s="1"/>
      <c r="D785" s="1"/>
      <c r="E785" s="1"/>
      <c r="F785" s="1" t="s">
        <v>24</v>
      </c>
    </row>
    <row r="786" spans="1:6">
      <c r="A786" s="1"/>
      <c r="B786" s="1"/>
      <c r="C786" s="1" t="s">
        <v>67</v>
      </c>
      <c r="D786" s="1"/>
      <c r="E786" s="1"/>
      <c r="F786" s="1">
        <v>1329.04</v>
      </c>
    </row>
    <row r="787" spans="1:6">
      <c r="A787" s="1"/>
      <c r="B787" s="1"/>
      <c r="C787" s="1"/>
      <c r="D787" s="1"/>
      <c r="E787" s="1"/>
      <c r="F787" s="1" t="s">
        <v>46</v>
      </c>
    </row>
    <row r="788" spans="1:6">
      <c r="A788" s="1">
        <v>41</v>
      </c>
      <c r="B788" s="1" t="s">
        <v>30</v>
      </c>
      <c r="C788" s="1" t="s">
        <v>272</v>
      </c>
      <c r="D788" s="1"/>
      <c r="E788" s="1"/>
      <c r="F788" s="1"/>
    </row>
    <row r="789" spans="1:6">
      <c r="A789" s="1"/>
      <c r="B789" s="1"/>
      <c r="C789" s="1" t="s">
        <v>101</v>
      </c>
      <c r="D789" s="1"/>
      <c r="E789" s="1"/>
      <c r="F789" s="1"/>
    </row>
    <row r="790" spans="1:6">
      <c r="A790" s="1"/>
      <c r="B790" s="1"/>
      <c r="C790" s="1" t="s">
        <v>95</v>
      </c>
      <c r="D790" s="1"/>
      <c r="E790" s="1"/>
      <c r="F790" s="1"/>
    </row>
    <row r="791" spans="1:6">
      <c r="A791" s="1"/>
      <c r="B791" s="1"/>
      <c r="C791" s="1" t="s">
        <v>24</v>
      </c>
      <c r="D791" s="1"/>
      <c r="E791" s="1"/>
      <c r="F791" s="1"/>
    </row>
    <row r="792" spans="1:6">
      <c r="A792" s="1">
        <v>2.2200000000000002</v>
      </c>
      <c r="B792" s="1" t="s">
        <v>213</v>
      </c>
      <c r="C792" s="1" t="s">
        <v>97</v>
      </c>
      <c r="D792" s="1">
        <v>227.6</v>
      </c>
      <c r="E792" s="1" t="s">
        <v>213</v>
      </c>
      <c r="F792" s="1">
        <v>505.27</v>
      </c>
    </row>
    <row r="793" spans="1:6">
      <c r="A793" s="1">
        <v>1.1000000000000001</v>
      </c>
      <c r="B793" s="1" t="s">
        <v>64</v>
      </c>
      <c r="C793" s="1" t="s">
        <v>91</v>
      </c>
      <c r="D793" s="1">
        <v>756</v>
      </c>
      <c r="E793" s="1" t="s">
        <v>64</v>
      </c>
      <c r="F793" s="1">
        <v>831.6</v>
      </c>
    </row>
    <row r="794" spans="1:6">
      <c r="A794" s="1"/>
      <c r="B794" s="1" t="s">
        <v>22</v>
      </c>
      <c r="C794" s="1" t="s">
        <v>92</v>
      </c>
      <c r="D794" s="1" t="s">
        <v>8</v>
      </c>
      <c r="E794" s="1" t="s">
        <v>22</v>
      </c>
      <c r="F794" s="1">
        <v>1.5</v>
      </c>
    </row>
    <row r="795" spans="1:6">
      <c r="A795" s="1"/>
      <c r="B795" s="1"/>
      <c r="C795" s="1"/>
      <c r="D795" s="1"/>
      <c r="E795" s="1"/>
      <c r="F795" s="1" t="s">
        <v>24</v>
      </c>
    </row>
    <row r="796" spans="1:6">
      <c r="A796" s="1"/>
      <c r="B796" s="1"/>
      <c r="C796" s="1" t="s">
        <v>66</v>
      </c>
      <c r="D796" s="1"/>
      <c r="E796" s="1"/>
      <c r="F796" s="1">
        <v>1338.37</v>
      </c>
    </row>
    <row r="797" spans="1:6">
      <c r="A797" s="1"/>
      <c r="B797" s="1"/>
      <c r="C797" s="1"/>
      <c r="D797" s="1"/>
      <c r="E797" s="1"/>
      <c r="F797" s="1" t="s">
        <v>24</v>
      </c>
    </row>
    <row r="798" spans="1:6">
      <c r="A798" s="1"/>
      <c r="B798" s="1"/>
      <c r="C798" s="1" t="s">
        <v>67</v>
      </c>
      <c r="D798" s="1"/>
      <c r="E798" s="1"/>
      <c r="F798" s="1">
        <v>133.84</v>
      </c>
    </row>
    <row r="799" spans="1:6">
      <c r="A799" s="1"/>
      <c r="B799" s="1"/>
      <c r="C799" s="1"/>
      <c r="D799" s="1"/>
      <c r="E799" s="1"/>
      <c r="F799" s="1"/>
    </row>
    <row r="800" spans="1:6">
      <c r="A800" s="1"/>
      <c r="B800" s="1"/>
      <c r="C800" s="1" t="s">
        <v>1089</v>
      </c>
      <c r="D800" s="1"/>
      <c r="E800" s="1"/>
      <c r="F800" s="1"/>
    </row>
    <row r="801" spans="1:6">
      <c r="A801" s="1"/>
      <c r="B801" s="1"/>
      <c r="C801" s="1" t="s">
        <v>101</v>
      </c>
      <c r="D801" s="1"/>
      <c r="E801" s="1"/>
      <c r="F801" s="1"/>
    </row>
    <row r="802" spans="1:6">
      <c r="A802" s="1"/>
      <c r="B802" s="1"/>
      <c r="C802" s="1" t="s">
        <v>95</v>
      </c>
      <c r="D802" s="1"/>
      <c r="E802" s="1"/>
      <c r="F802" s="1"/>
    </row>
    <row r="803" spans="1:6">
      <c r="A803" s="1"/>
      <c r="B803" s="1"/>
      <c r="C803" s="1"/>
      <c r="D803" s="1"/>
      <c r="E803" s="1"/>
      <c r="F803" s="1"/>
    </row>
    <row r="804" spans="1:6">
      <c r="A804" s="1">
        <v>1.89</v>
      </c>
      <c r="B804" s="1" t="s">
        <v>96</v>
      </c>
      <c r="C804" s="1" t="s">
        <v>97</v>
      </c>
      <c r="D804" s="1">
        <v>227.6</v>
      </c>
      <c r="E804" s="1" t="s">
        <v>96</v>
      </c>
      <c r="F804" s="1">
        <v>430.16</v>
      </c>
    </row>
    <row r="805" spans="1:6">
      <c r="A805" s="1">
        <v>1.1000000000000001</v>
      </c>
      <c r="B805" s="1" t="s">
        <v>98</v>
      </c>
      <c r="C805" s="1" t="s">
        <v>91</v>
      </c>
      <c r="D805" s="1">
        <v>756</v>
      </c>
      <c r="E805" s="1" t="s">
        <v>98</v>
      </c>
      <c r="F805" s="1">
        <v>831.6</v>
      </c>
    </row>
    <row r="806" spans="1:6">
      <c r="A806" s="1">
        <v>10</v>
      </c>
      <c r="B806" s="1" t="s">
        <v>10</v>
      </c>
      <c r="C806" s="1" t="s">
        <v>1090</v>
      </c>
      <c r="D806" s="1">
        <v>8.1</v>
      </c>
      <c r="E806" s="1" t="s">
        <v>10</v>
      </c>
      <c r="F806" s="1">
        <v>81</v>
      </c>
    </row>
    <row r="807" spans="1:6">
      <c r="A807" s="1"/>
      <c r="B807" s="1"/>
      <c r="C807" s="1" t="s">
        <v>99</v>
      </c>
      <c r="D807" s="1" t="s">
        <v>100</v>
      </c>
      <c r="E807" s="1"/>
      <c r="F807" s="1">
        <v>1.9</v>
      </c>
    </row>
    <row r="808" spans="1:6">
      <c r="A808" s="1"/>
      <c r="B808" s="1"/>
      <c r="C808" s="1" t="s">
        <v>66</v>
      </c>
      <c r="D808" s="1"/>
      <c r="E808" s="1"/>
      <c r="F808" s="1">
        <v>1344.66</v>
      </c>
    </row>
    <row r="809" spans="1:6">
      <c r="A809" s="1"/>
      <c r="B809" s="1"/>
      <c r="C809" s="1"/>
      <c r="D809" s="1"/>
      <c r="E809" s="1"/>
      <c r="F809" s="1"/>
    </row>
    <row r="810" spans="1:6">
      <c r="A810" s="1"/>
      <c r="B810" s="1"/>
      <c r="C810" s="1" t="s">
        <v>67</v>
      </c>
      <c r="D810" s="1"/>
      <c r="E810" s="1"/>
      <c r="F810" s="1">
        <v>134.47</v>
      </c>
    </row>
    <row r="811" spans="1:6">
      <c r="A811" s="1"/>
      <c r="B811" s="1"/>
      <c r="C811" s="1"/>
      <c r="D811" s="1"/>
      <c r="E811" s="1"/>
      <c r="F811" s="1"/>
    </row>
    <row r="812" spans="1:6">
      <c r="A812" s="1"/>
      <c r="B812" s="1"/>
      <c r="C812" s="1" t="s">
        <v>1089</v>
      </c>
      <c r="D812" s="1"/>
      <c r="E812" s="1"/>
      <c r="F812" s="1"/>
    </row>
    <row r="813" spans="1:6">
      <c r="A813" s="1"/>
      <c r="B813" s="1"/>
      <c r="C813" s="1" t="s">
        <v>94</v>
      </c>
      <c r="D813" s="1"/>
      <c r="E813" s="1"/>
      <c r="F813" s="1"/>
    </row>
    <row r="814" spans="1:6">
      <c r="A814" s="1"/>
      <c r="B814" s="1"/>
      <c r="C814" s="1" t="s">
        <v>95</v>
      </c>
      <c r="D814" s="1"/>
      <c r="E814" s="1"/>
      <c r="F814" s="1"/>
    </row>
    <row r="815" spans="1:6">
      <c r="A815" s="1"/>
      <c r="B815" s="1"/>
      <c r="C815" s="1"/>
      <c r="D815" s="1"/>
      <c r="E815" s="1"/>
      <c r="F815" s="1"/>
    </row>
    <row r="816" spans="1:6">
      <c r="A816" s="1">
        <v>2.2200000000000002</v>
      </c>
      <c r="B816" s="1" t="s">
        <v>96</v>
      </c>
      <c r="C816" s="1" t="s">
        <v>97</v>
      </c>
      <c r="D816" s="1">
        <v>238.9</v>
      </c>
      <c r="E816" s="1" t="s">
        <v>96</v>
      </c>
      <c r="F816" s="1">
        <v>530.36</v>
      </c>
    </row>
    <row r="817" spans="1:6">
      <c r="A817" s="1">
        <v>1.2</v>
      </c>
      <c r="B817" s="1" t="s">
        <v>98</v>
      </c>
      <c r="C817" s="1" t="s">
        <v>91</v>
      </c>
      <c r="D817" s="1">
        <v>756</v>
      </c>
      <c r="E817" s="1" t="s">
        <v>98</v>
      </c>
      <c r="F817" s="1">
        <v>907.2</v>
      </c>
    </row>
    <row r="818" spans="1:6">
      <c r="A818" s="1">
        <v>10</v>
      </c>
      <c r="B818" s="1" t="s">
        <v>10</v>
      </c>
      <c r="C818" s="1" t="s">
        <v>1090</v>
      </c>
      <c r="D818" s="1">
        <v>9.35</v>
      </c>
      <c r="E818" s="1" t="s">
        <v>10</v>
      </c>
      <c r="F818" s="1">
        <v>93.5</v>
      </c>
    </row>
    <row r="819" spans="1:6">
      <c r="A819" s="1"/>
      <c r="B819" s="1"/>
      <c r="C819" s="1" t="s">
        <v>99</v>
      </c>
      <c r="D819" s="1" t="s">
        <v>100</v>
      </c>
      <c r="E819" s="1"/>
      <c r="F819" s="1">
        <v>6.65</v>
      </c>
    </row>
    <row r="820" spans="1:6">
      <c r="A820" s="1"/>
      <c r="B820" s="1"/>
      <c r="C820" s="1" t="s">
        <v>66</v>
      </c>
      <c r="D820" s="1"/>
      <c r="E820" s="1"/>
      <c r="F820" s="1">
        <v>1537.71</v>
      </c>
    </row>
    <row r="821" spans="1:6">
      <c r="A821" s="1"/>
      <c r="B821" s="1"/>
      <c r="C821" s="1"/>
      <c r="D821" s="1"/>
      <c r="E821" s="1"/>
      <c r="F821" s="1"/>
    </row>
    <row r="822" spans="1:6">
      <c r="A822" s="1"/>
      <c r="B822" s="1"/>
      <c r="C822" s="1" t="s">
        <v>67</v>
      </c>
      <c r="D822" s="1"/>
      <c r="E822" s="1"/>
      <c r="F822" s="1">
        <v>153.77000000000001</v>
      </c>
    </row>
    <row r="823" spans="1:6">
      <c r="A823" s="1"/>
      <c r="B823" s="1"/>
      <c r="C823" s="1"/>
      <c r="D823" s="1"/>
      <c r="E823" s="1"/>
      <c r="F823" s="1"/>
    </row>
    <row r="824" spans="1:6">
      <c r="A824" s="1"/>
      <c r="B824" s="1"/>
      <c r="C824" s="1" t="s">
        <v>1089</v>
      </c>
      <c r="D824" s="1"/>
      <c r="E824" s="1"/>
      <c r="F824" s="1"/>
    </row>
    <row r="825" spans="1:6">
      <c r="A825" s="1"/>
      <c r="B825" s="1"/>
      <c r="C825" s="1" t="s">
        <v>94</v>
      </c>
      <c r="D825" s="1"/>
      <c r="E825" s="1"/>
      <c r="F825" s="1"/>
    </row>
    <row r="826" spans="1:6">
      <c r="A826" s="1"/>
      <c r="B826" s="1"/>
      <c r="C826" s="1" t="s">
        <v>95</v>
      </c>
      <c r="D826" s="1"/>
      <c r="E826" s="1"/>
      <c r="F826" s="1"/>
    </row>
    <row r="827" spans="1:6">
      <c r="A827" s="1"/>
      <c r="B827" s="1"/>
      <c r="C827" s="1"/>
      <c r="D827" s="1"/>
      <c r="E827" s="1"/>
      <c r="F827" s="1"/>
    </row>
    <row r="828" spans="1:6">
      <c r="A828" s="1">
        <v>2.2200000000000002</v>
      </c>
      <c r="B828" s="1" t="s">
        <v>96</v>
      </c>
      <c r="C828" s="1" t="s">
        <v>97</v>
      </c>
      <c r="D828" s="1">
        <v>238.9</v>
      </c>
      <c r="E828" s="1" t="s">
        <v>96</v>
      </c>
      <c r="F828" s="1">
        <v>530.36</v>
      </c>
    </row>
    <row r="829" spans="1:6">
      <c r="A829" s="1">
        <v>1.2</v>
      </c>
      <c r="B829" s="1" t="s">
        <v>98</v>
      </c>
      <c r="C829" s="1" t="s">
        <v>91</v>
      </c>
      <c r="D829" s="1">
        <v>756</v>
      </c>
      <c r="E829" s="1" t="s">
        <v>98</v>
      </c>
      <c r="F829" s="1">
        <v>907.2</v>
      </c>
    </row>
    <row r="830" spans="1:6">
      <c r="A830" s="1">
        <v>10</v>
      </c>
      <c r="B830" s="1" t="s">
        <v>10</v>
      </c>
      <c r="C830" s="1" t="s">
        <v>1090</v>
      </c>
      <c r="D830" s="1">
        <v>9.35</v>
      </c>
      <c r="E830" s="1" t="s">
        <v>10</v>
      </c>
      <c r="F830" s="1">
        <v>93.5</v>
      </c>
    </row>
    <row r="831" spans="1:6">
      <c r="A831" s="1"/>
      <c r="B831" s="1"/>
      <c r="C831" s="1" t="s">
        <v>99</v>
      </c>
      <c r="D831" s="1" t="s">
        <v>100</v>
      </c>
      <c r="E831" s="1"/>
      <c r="F831" s="1">
        <v>6.65</v>
      </c>
    </row>
    <row r="832" spans="1:6">
      <c r="A832" s="1"/>
      <c r="B832" s="1"/>
      <c r="C832" s="1" t="s">
        <v>66</v>
      </c>
      <c r="D832" s="1"/>
      <c r="E832" s="1"/>
      <c r="F832" s="1">
        <v>1537.71</v>
      </c>
    </row>
    <row r="833" spans="1:6">
      <c r="A833" s="1"/>
      <c r="B833" s="1"/>
      <c r="C833" s="1"/>
      <c r="D833" s="1"/>
      <c r="E833" s="1"/>
      <c r="F833" s="1"/>
    </row>
    <row r="834" spans="1:6">
      <c r="A834" s="1"/>
      <c r="B834" s="1"/>
      <c r="C834" s="1" t="s">
        <v>67</v>
      </c>
      <c r="D834" s="1"/>
      <c r="E834" s="1"/>
      <c r="F834" s="1">
        <v>153.77000000000001</v>
      </c>
    </row>
    <row r="835" spans="1:6">
      <c r="A835" s="1"/>
      <c r="B835" s="1"/>
      <c r="C835" s="1"/>
      <c r="D835" s="1"/>
      <c r="E835" s="1"/>
      <c r="F835" s="1"/>
    </row>
    <row r="836" spans="1:6">
      <c r="A836" s="1"/>
      <c r="B836" s="1"/>
      <c r="C836" s="1"/>
      <c r="D836" s="1"/>
      <c r="E836" s="1"/>
      <c r="F836" s="1"/>
    </row>
    <row r="837" spans="1:6">
      <c r="A837" s="1"/>
      <c r="B837" s="1" t="s">
        <v>274</v>
      </c>
      <c r="C837" s="1" t="s">
        <v>427</v>
      </c>
      <c r="D837" s="1"/>
      <c r="E837" s="1"/>
      <c r="F837" s="1"/>
    </row>
    <row r="838" spans="1:6">
      <c r="A838" s="1"/>
      <c r="B838" s="1"/>
      <c r="C838" s="1" t="s">
        <v>24</v>
      </c>
      <c r="D838" s="1"/>
      <c r="E838" s="1"/>
      <c r="F838" s="1"/>
    </row>
    <row r="839" spans="1:6">
      <c r="A839" s="1">
        <v>7.0000000000000007E-2</v>
      </c>
      <c r="B839" s="1" t="s">
        <v>19</v>
      </c>
      <c r="C839" s="1" t="s">
        <v>264</v>
      </c>
      <c r="D839" s="1">
        <v>1348</v>
      </c>
      <c r="E839" s="1" t="s">
        <v>19</v>
      </c>
      <c r="F839" s="1">
        <v>94.36</v>
      </c>
    </row>
    <row r="840" spans="1:6">
      <c r="A840" s="1">
        <v>1.6</v>
      </c>
      <c r="B840" s="1" t="s">
        <v>41</v>
      </c>
      <c r="C840" s="1" t="s">
        <v>42</v>
      </c>
      <c r="D840" s="1">
        <v>884</v>
      </c>
      <c r="E840" s="1" t="s">
        <v>41</v>
      </c>
      <c r="F840" s="1">
        <v>1414.4</v>
      </c>
    </row>
    <row r="841" spans="1:6">
      <c r="A841" s="1">
        <v>0.5</v>
      </c>
      <c r="B841" s="1" t="s">
        <v>41</v>
      </c>
      <c r="C841" s="1" t="s">
        <v>43</v>
      </c>
      <c r="D841" s="1">
        <v>618</v>
      </c>
      <c r="E841" s="1" t="s">
        <v>41</v>
      </c>
      <c r="F841" s="1">
        <v>309</v>
      </c>
    </row>
    <row r="842" spans="1:6">
      <c r="A842" s="1">
        <v>2.7</v>
      </c>
      <c r="B842" s="1" t="s">
        <v>41</v>
      </c>
      <c r="C842" s="1" t="s">
        <v>44</v>
      </c>
      <c r="D842" s="1">
        <v>507</v>
      </c>
      <c r="E842" s="1" t="s">
        <v>41</v>
      </c>
      <c r="F842" s="1">
        <v>1368.9</v>
      </c>
    </row>
    <row r="843" spans="1:6">
      <c r="A843" s="1"/>
      <c r="B843" s="1" t="s">
        <v>22</v>
      </c>
      <c r="C843" s="1" t="s">
        <v>265</v>
      </c>
      <c r="D843" s="1" t="s">
        <v>8</v>
      </c>
      <c r="E843" s="1" t="s">
        <v>22</v>
      </c>
      <c r="F843" s="1">
        <v>2.09</v>
      </c>
    </row>
    <row r="844" spans="1:6">
      <c r="A844" s="1"/>
      <c r="B844" s="1"/>
      <c r="C844" s="1"/>
      <c r="D844" s="1"/>
      <c r="E844" s="1"/>
      <c r="F844" s="1" t="s">
        <v>24</v>
      </c>
    </row>
    <row r="845" spans="1:6">
      <c r="A845" s="1"/>
      <c r="B845" s="1"/>
      <c r="C845" s="1" t="s">
        <v>266</v>
      </c>
      <c r="D845" s="1"/>
      <c r="E845" s="1"/>
      <c r="F845" s="1">
        <v>3188.75</v>
      </c>
    </row>
    <row r="846" spans="1:6">
      <c r="A846" s="1"/>
      <c r="B846" s="1"/>
      <c r="C846" s="1"/>
      <c r="D846" s="1"/>
      <c r="E846" s="1"/>
      <c r="F846" s="1" t="s">
        <v>24</v>
      </c>
    </row>
    <row r="847" spans="1:6">
      <c r="A847" s="1"/>
      <c r="B847" s="1"/>
      <c r="C847" s="1" t="s">
        <v>67</v>
      </c>
      <c r="D847" s="1"/>
      <c r="E847" s="1"/>
      <c r="F847" s="1">
        <v>31.89</v>
      </c>
    </row>
    <row r="848" spans="1:6">
      <c r="A848" s="1"/>
      <c r="B848" s="1"/>
      <c r="C848" s="1"/>
      <c r="D848" s="1"/>
      <c r="E848" s="1"/>
      <c r="F848" s="1" t="s">
        <v>46</v>
      </c>
    </row>
    <row r="849" spans="1:6">
      <c r="A849" s="1">
        <v>37.1</v>
      </c>
      <c r="B849" s="1" t="s">
        <v>30</v>
      </c>
      <c r="C849" s="1" t="s">
        <v>942</v>
      </c>
      <c r="D849" s="1"/>
      <c r="E849" s="1"/>
      <c r="F849" s="1"/>
    </row>
    <row r="850" spans="1:6">
      <c r="A850" s="1"/>
      <c r="B850" s="1"/>
      <c r="C850" s="1" t="s">
        <v>24</v>
      </c>
      <c r="D850" s="1"/>
      <c r="E850" s="1"/>
      <c r="F850" s="1"/>
    </row>
    <row r="851" spans="1:6">
      <c r="A851" s="1">
        <v>0.09</v>
      </c>
      <c r="B851" s="1" t="s">
        <v>19</v>
      </c>
      <c r="C851" s="1" t="s">
        <v>264</v>
      </c>
      <c r="D851" s="1">
        <v>1348</v>
      </c>
      <c r="E851" s="1" t="s">
        <v>19</v>
      </c>
      <c r="F851" s="1">
        <v>121.32</v>
      </c>
    </row>
    <row r="852" spans="1:6">
      <c r="A852" s="1">
        <v>2.2000000000000002</v>
      </c>
      <c r="B852" s="1" t="s">
        <v>41</v>
      </c>
      <c r="C852" s="1" t="s">
        <v>42</v>
      </c>
      <c r="D852" s="1">
        <v>884</v>
      </c>
      <c r="E852" s="1" t="s">
        <v>41</v>
      </c>
      <c r="F852" s="1">
        <v>1944.8</v>
      </c>
    </row>
    <row r="853" spans="1:6">
      <c r="A853" s="1">
        <v>0.5</v>
      </c>
      <c r="B853" s="1" t="s">
        <v>41</v>
      </c>
      <c r="C853" s="1" t="s">
        <v>43</v>
      </c>
      <c r="D853" s="1">
        <v>618</v>
      </c>
      <c r="E853" s="1" t="s">
        <v>41</v>
      </c>
      <c r="F853" s="1">
        <v>309</v>
      </c>
    </row>
    <row r="854" spans="1:6">
      <c r="A854" s="1">
        <v>3.8</v>
      </c>
      <c r="B854" s="1" t="s">
        <v>41</v>
      </c>
      <c r="C854" s="1" t="s">
        <v>44</v>
      </c>
      <c r="D854" s="1">
        <v>507</v>
      </c>
      <c r="E854" s="1" t="s">
        <v>41</v>
      </c>
      <c r="F854" s="1">
        <v>1926.6</v>
      </c>
    </row>
    <row r="855" spans="1:6">
      <c r="A855" s="1"/>
      <c r="B855" s="1" t="s">
        <v>22</v>
      </c>
      <c r="C855" s="1" t="s">
        <v>943</v>
      </c>
      <c r="D855" s="1" t="s">
        <v>8</v>
      </c>
      <c r="E855" s="1" t="s">
        <v>22</v>
      </c>
      <c r="F855" s="1">
        <v>1.5</v>
      </c>
    </row>
    <row r="856" spans="1:6">
      <c r="A856" s="1"/>
      <c r="B856" s="1"/>
      <c r="C856" s="1"/>
      <c r="D856" s="1"/>
      <c r="E856" s="1"/>
      <c r="F856" s="1" t="s">
        <v>24</v>
      </c>
    </row>
    <row r="857" spans="1:6">
      <c r="A857" s="1"/>
      <c r="B857" s="1"/>
      <c r="C857" s="1" t="s">
        <v>266</v>
      </c>
      <c r="D857" s="1"/>
      <c r="E857" s="1"/>
      <c r="F857" s="1">
        <v>4303.22</v>
      </c>
    </row>
    <row r="858" spans="1:6">
      <c r="A858" s="1"/>
      <c r="B858" s="1"/>
      <c r="C858" s="1"/>
      <c r="D858" s="1"/>
      <c r="E858" s="1"/>
      <c r="F858" s="1" t="s">
        <v>24</v>
      </c>
    </row>
    <row r="859" spans="1:6">
      <c r="A859" s="1"/>
      <c r="B859" s="1"/>
      <c r="C859" s="1" t="s">
        <v>67</v>
      </c>
      <c r="D859" s="1"/>
      <c r="E859" s="1"/>
      <c r="F859" s="1">
        <v>43.03</v>
      </c>
    </row>
    <row r="860" spans="1:6">
      <c r="A860" s="1"/>
      <c r="B860" s="1"/>
      <c r="C860" s="1"/>
      <c r="D860" s="1"/>
      <c r="E860" s="1"/>
      <c r="F860" s="1"/>
    </row>
    <row r="861" spans="1:6">
      <c r="A861" s="1" t="s">
        <v>965</v>
      </c>
      <c r="B861" s="1" t="s">
        <v>30</v>
      </c>
      <c r="C861" s="1" t="s">
        <v>966</v>
      </c>
      <c r="D861" s="1"/>
      <c r="E861" s="1"/>
      <c r="F861" s="1"/>
    </row>
    <row r="862" spans="1:6">
      <c r="A862" s="1"/>
      <c r="B862" s="1"/>
      <c r="C862" s="1" t="s">
        <v>967</v>
      </c>
      <c r="D862" s="1"/>
      <c r="E862" s="1"/>
      <c r="F862" s="1"/>
    </row>
    <row r="863" spans="1:6">
      <c r="A863" s="1"/>
      <c r="B863" s="1"/>
      <c r="C863" s="1" t="s">
        <v>24</v>
      </c>
      <c r="D863" s="1" t="s">
        <v>24</v>
      </c>
      <c r="E863" s="1"/>
      <c r="F863" s="1"/>
    </row>
    <row r="864" spans="1:6">
      <c r="A864" s="1">
        <v>0.53339999999999999</v>
      </c>
      <c r="B864" s="1" t="s">
        <v>10</v>
      </c>
      <c r="C864" s="1" t="s">
        <v>968</v>
      </c>
      <c r="D864" s="1">
        <v>208.8</v>
      </c>
      <c r="E864" s="1" t="s">
        <v>10</v>
      </c>
      <c r="F864" s="1">
        <v>111.37</v>
      </c>
    </row>
    <row r="865" spans="1:6">
      <c r="A865" s="1">
        <v>4.24</v>
      </c>
      <c r="B865" s="1" t="s">
        <v>12</v>
      </c>
      <c r="C865" s="1" t="s">
        <v>969</v>
      </c>
      <c r="D865" s="1">
        <v>35.61</v>
      </c>
      <c r="E865" s="1" t="s">
        <v>12</v>
      </c>
      <c r="F865" s="1">
        <v>150.99</v>
      </c>
    </row>
    <row r="866" spans="1:6">
      <c r="A866" s="1">
        <v>16</v>
      </c>
      <c r="B866" s="1" t="s">
        <v>970</v>
      </c>
      <c r="C866" s="1" t="s">
        <v>971</v>
      </c>
      <c r="D866" s="1">
        <v>1</v>
      </c>
      <c r="E866" s="1" t="s">
        <v>165</v>
      </c>
      <c r="F866" s="1">
        <v>16</v>
      </c>
    </row>
    <row r="867" spans="1:6">
      <c r="A867" s="1">
        <v>0.53339999999999999</v>
      </c>
      <c r="B867" s="1" t="s">
        <v>10</v>
      </c>
      <c r="C867" s="1" t="s">
        <v>972</v>
      </c>
      <c r="D867" s="1">
        <v>204.63</v>
      </c>
      <c r="E867" s="1" t="s">
        <v>10</v>
      </c>
      <c r="F867" s="1">
        <v>109.15</v>
      </c>
    </row>
    <row r="868" spans="1:6">
      <c r="A868" s="1"/>
      <c r="B868" s="1" t="s">
        <v>22</v>
      </c>
      <c r="C868" s="1" t="s">
        <v>155</v>
      </c>
      <c r="D868" s="1"/>
      <c r="E868" s="1" t="s">
        <v>22</v>
      </c>
      <c r="F868" s="1"/>
    </row>
    <row r="869" spans="1:6">
      <c r="A869" s="1"/>
      <c r="B869" s="1"/>
      <c r="C869" s="1" t="s">
        <v>973</v>
      </c>
      <c r="D869" s="1"/>
      <c r="E869" s="1"/>
      <c r="F869" s="1"/>
    </row>
    <row r="870" spans="1:6">
      <c r="A870" s="1"/>
      <c r="B870" s="1"/>
      <c r="C870" s="1"/>
      <c r="D870" s="1"/>
      <c r="E870" s="1"/>
      <c r="F870" s="1" t="s">
        <v>24</v>
      </c>
    </row>
    <row r="871" spans="1:6">
      <c r="A871" s="1"/>
      <c r="B871" s="1"/>
      <c r="C871" s="1" t="s">
        <v>974</v>
      </c>
      <c r="D871" s="1"/>
      <c r="E871" s="1"/>
      <c r="F871" s="1">
        <v>387.51</v>
      </c>
    </row>
    <row r="872" spans="1:6">
      <c r="A872" s="1"/>
      <c r="B872" s="1"/>
      <c r="C872" s="1"/>
      <c r="D872" s="1"/>
      <c r="E872" s="1"/>
      <c r="F872" s="1" t="s">
        <v>24</v>
      </c>
    </row>
    <row r="873" spans="1:6">
      <c r="A873" s="1"/>
      <c r="B873" s="1"/>
      <c r="C873" s="1" t="s">
        <v>975</v>
      </c>
      <c r="D873" s="1"/>
      <c r="E873" s="1"/>
      <c r="F873" s="1">
        <v>726.6</v>
      </c>
    </row>
    <row r="874" spans="1:6">
      <c r="A874" s="1" t="s">
        <v>8</v>
      </c>
      <c r="B874" s="1"/>
      <c r="C874" s="1"/>
      <c r="D874" s="1"/>
      <c r="E874" s="1"/>
      <c r="F874" s="1" t="s">
        <v>46</v>
      </c>
    </row>
    <row r="875" spans="1:6">
      <c r="A875" s="1"/>
      <c r="B875" s="1"/>
      <c r="C875" s="1" t="s">
        <v>1091</v>
      </c>
      <c r="D875" s="1"/>
      <c r="E875" s="1"/>
      <c r="F875" s="1"/>
    </row>
    <row r="876" spans="1:6">
      <c r="A876" s="1"/>
      <c r="B876" s="1"/>
      <c r="C876" s="1" t="s">
        <v>977</v>
      </c>
      <c r="D876" s="1">
        <v>1.62</v>
      </c>
      <c r="E876" s="1"/>
      <c r="F876" s="1"/>
    </row>
    <row r="877" spans="1:6">
      <c r="A877" s="1">
        <v>1.62</v>
      </c>
      <c r="B877" s="1" t="s">
        <v>60</v>
      </c>
      <c r="C877" s="1" t="s">
        <v>1092</v>
      </c>
      <c r="D877" s="1">
        <v>2255</v>
      </c>
      <c r="E877" s="1" t="s">
        <v>60</v>
      </c>
      <c r="F877" s="1">
        <v>3653.1</v>
      </c>
    </row>
    <row r="878" spans="1:6">
      <c r="A878" s="1">
        <v>1.62</v>
      </c>
      <c r="B878" s="1" t="s">
        <v>60</v>
      </c>
      <c r="C878" s="1" t="s">
        <v>1093</v>
      </c>
      <c r="D878" s="1">
        <v>203</v>
      </c>
      <c r="E878" s="1" t="s">
        <v>60</v>
      </c>
      <c r="F878" s="1">
        <v>328.86</v>
      </c>
    </row>
    <row r="879" spans="1:6">
      <c r="A879" s="1">
        <v>2</v>
      </c>
      <c r="B879" s="1" t="s">
        <v>64</v>
      </c>
      <c r="C879" s="1" t="s">
        <v>980</v>
      </c>
      <c r="D879" s="1">
        <v>53.4</v>
      </c>
      <c r="E879" s="1" t="s">
        <v>64</v>
      </c>
      <c r="F879" s="1">
        <v>106.8</v>
      </c>
    </row>
    <row r="880" spans="1:6">
      <c r="A880" s="1">
        <v>3</v>
      </c>
      <c r="B880" s="1" t="s">
        <v>64</v>
      </c>
      <c r="C880" s="1" t="s">
        <v>981</v>
      </c>
      <c r="D880" s="1">
        <v>89.6</v>
      </c>
      <c r="E880" s="1" t="s">
        <v>64</v>
      </c>
      <c r="F880" s="1">
        <v>268.8</v>
      </c>
    </row>
    <row r="881" spans="1:6">
      <c r="A881" s="1">
        <v>2</v>
      </c>
      <c r="B881" s="1" t="s">
        <v>64</v>
      </c>
      <c r="C881" s="1" t="s">
        <v>982</v>
      </c>
      <c r="D881" s="1">
        <v>64.8</v>
      </c>
      <c r="E881" s="1" t="s">
        <v>64</v>
      </c>
      <c r="F881" s="1">
        <v>129.6</v>
      </c>
    </row>
    <row r="882" spans="1:6">
      <c r="A882" s="1">
        <v>1</v>
      </c>
      <c r="B882" s="1" t="s">
        <v>64</v>
      </c>
      <c r="C882" s="1" t="s">
        <v>983</v>
      </c>
      <c r="D882" s="1">
        <v>181</v>
      </c>
      <c r="E882" s="1" t="s">
        <v>64</v>
      </c>
      <c r="F882" s="1">
        <v>181</v>
      </c>
    </row>
    <row r="883" spans="1:6">
      <c r="A883" s="1">
        <v>92</v>
      </c>
      <c r="B883" s="1" t="s">
        <v>64</v>
      </c>
      <c r="C883" s="1" t="s">
        <v>984</v>
      </c>
      <c r="D883" s="1">
        <v>2.41</v>
      </c>
      <c r="E883" s="1" t="s">
        <v>64</v>
      </c>
      <c r="F883" s="1">
        <v>221.72</v>
      </c>
    </row>
    <row r="884" spans="1:6">
      <c r="A884" s="1">
        <v>1</v>
      </c>
      <c r="B884" s="1" t="s">
        <v>64</v>
      </c>
      <c r="C884" s="1" t="s">
        <v>985</v>
      </c>
      <c r="D884" s="1">
        <v>23.1</v>
      </c>
      <c r="E884" s="1" t="s">
        <v>64</v>
      </c>
      <c r="F884" s="1">
        <v>23.1</v>
      </c>
    </row>
    <row r="885" spans="1:6">
      <c r="A885" s="1">
        <v>1</v>
      </c>
      <c r="B885" s="1" t="s">
        <v>64</v>
      </c>
      <c r="C885" s="1" t="s">
        <v>986</v>
      </c>
      <c r="D885" s="1">
        <v>49.55</v>
      </c>
      <c r="E885" s="1" t="s">
        <v>64</v>
      </c>
      <c r="F885" s="1">
        <v>49.55</v>
      </c>
    </row>
    <row r="886" spans="1:6">
      <c r="A886" s="1">
        <v>0.35</v>
      </c>
      <c r="B886" s="1" t="s">
        <v>60</v>
      </c>
      <c r="C886" s="1" t="s">
        <v>987</v>
      </c>
      <c r="D886" s="1">
        <v>225.95</v>
      </c>
      <c r="E886" s="1" t="s">
        <v>60</v>
      </c>
      <c r="F886" s="1"/>
    </row>
    <row r="887" spans="1:6">
      <c r="A887" s="1"/>
      <c r="B887" s="1"/>
      <c r="C887" s="1" t="s">
        <v>1094</v>
      </c>
      <c r="D887" s="1"/>
      <c r="E887" s="1"/>
      <c r="F887" s="1">
        <v>4962.53</v>
      </c>
    </row>
    <row r="888" spans="1:6">
      <c r="A888" s="1"/>
      <c r="B888" s="1"/>
      <c r="C888" s="1" t="s">
        <v>989</v>
      </c>
      <c r="D888" s="1"/>
      <c r="E888" s="1"/>
      <c r="F888" s="1">
        <v>3063.29</v>
      </c>
    </row>
    <row r="889" spans="1:6">
      <c r="A889" s="1"/>
      <c r="B889" s="1"/>
      <c r="C889" s="1"/>
      <c r="D889" s="1"/>
      <c r="E889" s="1"/>
      <c r="F889" s="1"/>
    </row>
    <row r="890" spans="1:6">
      <c r="A890" s="1" t="s">
        <v>68</v>
      </c>
      <c r="B890" s="1" t="s">
        <v>30</v>
      </c>
      <c r="C890" s="1" t="s">
        <v>69</v>
      </c>
      <c r="D890" s="1"/>
      <c r="E890" s="1"/>
      <c r="F890" s="1"/>
    </row>
    <row r="891" spans="1:6">
      <c r="A891" s="1"/>
      <c r="B891" s="1"/>
      <c r="C891" s="1" t="s">
        <v>70</v>
      </c>
      <c r="D891" s="1"/>
      <c r="E891" s="1"/>
      <c r="F891" s="1"/>
    </row>
    <row r="892" spans="1:6">
      <c r="A892" s="1"/>
      <c r="B892" s="1"/>
      <c r="C892" s="1" t="s">
        <v>71</v>
      </c>
      <c r="D892" s="1"/>
      <c r="E892" s="1"/>
      <c r="F892" s="1"/>
    </row>
    <row r="893" spans="1:6">
      <c r="A893" s="1"/>
      <c r="B893" s="1"/>
      <c r="C893" s="1" t="s">
        <v>72</v>
      </c>
      <c r="D893" s="1"/>
      <c r="E893" s="1"/>
      <c r="F893" s="1"/>
    </row>
    <row r="894" spans="1:6">
      <c r="A894" s="1"/>
      <c r="B894" s="1"/>
      <c r="C894" s="1" t="s">
        <v>24</v>
      </c>
      <c r="D894" s="1"/>
      <c r="E894" s="1"/>
      <c r="F894" s="1"/>
    </row>
    <row r="895" spans="1:6">
      <c r="A895" s="1">
        <v>1</v>
      </c>
      <c r="B895" s="1" t="s">
        <v>41</v>
      </c>
      <c r="C895" s="1" t="s">
        <v>73</v>
      </c>
      <c r="D895" s="1">
        <v>1201</v>
      </c>
      <c r="E895" s="1" t="s">
        <v>41</v>
      </c>
      <c r="F895" s="1">
        <v>1201</v>
      </c>
    </row>
    <row r="896" spans="1:6">
      <c r="A896" s="1">
        <v>0.65</v>
      </c>
      <c r="B896" s="1" t="s">
        <v>19</v>
      </c>
      <c r="C896" s="1" t="s">
        <v>74</v>
      </c>
      <c r="D896" s="1">
        <v>212.5</v>
      </c>
      <c r="E896" s="1" t="s">
        <v>19</v>
      </c>
      <c r="F896" s="1">
        <v>138.13</v>
      </c>
    </row>
    <row r="897" spans="1:6">
      <c r="A897" s="1">
        <v>0.56999999999999995</v>
      </c>
      <c r="B897" s="1" t="s">
        <v>19</v>
      </c>
      <c r="C897" s="1" t="s">
        <v>75</v>
      </c>
      <c r="D897" s="1">
        <v>36.950000000000003</v>
      </c>
      <c r="E897" s="1" t="s">
        <v>19</v>
      </c>
      <c r="F897" s="1">
        <v>21.06</v>
      </c>
    </row>
    <row r="898" spans="1:6">
      <c r="A898" s="1">
        <v>8.1000000000000003E-2</v>
      </c>
      <c r="B898" s="1" t="s">
        <v>19</v>
      </c>
      <c r="C898" s="1" t="s">
        <v>76</v>
      </c>
      <c r="D898" s="1">
        <v>4002.02</v>
      </c>
      <c r="E898" s="1" t="s">
        <v>19</v>
      </c>
      <c r="F898" s="1">
        <v>324.16000000000003</v>
      </c>
    </row>
    <row r="899" spans="1:6">
      <c r="A899" s="1">
        <v>1</v>
      </c>
      <c r="B899" s="1" t="s">
        <v>41</v>
      </c>
      <c r="C899" s="1" t="s">
        <v>77</v>
      </c>
      <c r="D899" s="1">
        <v>821</v>
      </c>
      <c r="E899" s="1" t="s">
        <v>41</v>
      </c>
      <c r="F899" s="1">
        <v>821</v>
      </c>
    </row>
    <row r="900" spans="1:6">
      <c r="A900" s="1">
        <v>0.5</v>
      </c>
      <c r="B900" s="1" t="s">
        <v>41</v>
      </c>
      <c r="C900" s="1" t="s">
        <v>42</v>
      </c>
      <c r="D900" s="1">
        <v>884</v>
      </c>
      <c r="E900" s="1" t="s">
        <v>41</v>
      </c>
      <c r="F900" s="1">
        <v>442</v>
      </c>
    </row>
    <row r="901" spans="1:6">
      <c r="A901" s="1">
        <v>0.5</v>
      </c>
      <c r="B901" s="1" t="s">
        <v>41</v>
      </c>
      <c r="C901" s="1" t="s">
        <v>43</v>
      </c>
      <c r="D901" s="1">
        <v>618</v>
      </c>
      <c r="E901" s="1" t="s">
        <v>41</v>
      </c>
      <c r="F901" s="1">
        <v>309</v>
      </c>
    </row>
    <row r="902" spans="1:6">
      <c r="A902" s="1"/>
      <c r="B902" s="1"/>
      <c r="C902" s="1" t="s">
        <v>267</v>
      </c>
      <c r="D902" s="1" t="s">
        <v>8</v>
      </c>
      <c r="E902" s="1"/>
      <c r="F902" s="1">
        <v>-164</v>
      </c>
    </row>
    <row r="903" spans="1:6">
      <c r="A903" s="1"/>
      <c r="B903" s="1"/>
      <c r="C903" s="1" t="s">
        <v>268</v>
      </c>
      <c r="D903" s="1"/>
      <c r="E903" s="1"/>
      <c r="F903" s="1">
        <v>134.1</v>
      </c>
    </row>
    <row r="904" spans="1:6">
      <c r="A904" s="1"/>
      <c r="B904" s="1" t="s">
        <v>100</v>
      </c>
      <c r="C904" s="1" t="s">
        <v>155</v>
      </c>
      <c r="D904" s="1"/>
      <c r="E904" s="1"/>
      <c r="F904" s="1">
        <v>0.32</v>
      </c>
    </row>
    <row r="905" spans="1:6">
      <c r="A905" s="1"/>
      <c r="B905" s="1"/>
      <c r="C905" s="1" t="s">
        <v>78</v>
      </c>
      <c r="D905" s="1"/>
      <c r="E905" s="1"/>
      <c r="F905" s="1">
        <v>3226.77</v>
      </c>
    </row>
    <row r="906" spans="1:6">
      <c r="A906" s="1"/>
      <c r="B906" s="1"/>
      <c r="C906" s="1"/>
      <c r="D906" s="1"/>
      <c r="E906" s="1"/>
      <c r="F906" s="1"/>
    </row>
    <row r="907" spans="1:6">
      <c r="A907" s="1"/>
      <c r="B907" s="1"/>
      <c r="C907" s="1" t="s">
        <v>1102</v>
      </c>
      <c r="D907" s="1"/>
      <c r="E907" s="1"/>
      <c r="F907" s="1"/>
    </row>
    <row r="908" spans="1:6">
      <c r="A908" s="1">
        <v>5</v>
      </c>
      <c r="B908" s="1" t="s">
        <v>479</v>
      </c>
      <c r="C908" s="1" t="s">
        <v>1103</v>
      </c>
      <c r="D908" s="1">
        <v>1772.13</v>
      </c>
      <c r="E908" s="1"/>
      <c r="F908" s="1">
        <v>8860.65</v>
      </c>
    </row>
    <row r="909" spans="1:6">
      <c r="A909" s="1">
        <v>3.3</v>
      </c>
      <c r="B909" s="1" t="s">
        <v>479</v>
      </c>
      <c r="C909" s="1" t="s">
        <v>1104</v>
      </c>
      <c r="D909" s="1">
        <v>1486.63</v>
      </c>
      <c r="E909" s="1"/>
      <c r="F909" s="1">
        <v>4905.88</v>
      </c>
    </row>
    <row r="910" spans="1:6">
      <c r="A910" s="1">
        <v>4.79</v>
      </c>
      <c r="B910" s="1" t="s">
        <v>479</v>
      </c>
      <c r="C910" s="1" t="s">
        <v>1105</v>
      </c>
      <c r="D910" s="1">
        <v>1574.98</v>
      </c>
      <c r="E910" s="1"/>
      <c r="F910" s="1">
        <v>7544.15</v>
      </c>
    </row>
    <row r="911" spans="1:6">
      <c r="A911" s="1">
        <v>3.25</v>
      </c>
      <c r="B911" s="1" t="s">
        <v>475</v>
      </c>
      <c r="C911" s="1" t="s">
        <v>152</v>
      </c>
      <c r="D911" s="1">
        <v>6040</v>
      </c>
      <c r="E911" s="1"/>
      <c r="F911" s="1">
        <v>19630</v>
      </c>
    </row>
    <row r="912" spans="1:6">
      <c r="A912" s="1">
        <v>19.5</v>
      </c>
      <c r="B912" s="1" t="s">
        <v>62</v>
      </c>
      <c r="C912" s="1" t="s">
        <v>1106</v>
      </c>
      <c r="D912" s="1">
        <v>43.2</v>
      </c>
      <c r="E912" s="1"/>
      <c r="F912" s="1">
        <v>842.4</v>
      </c>
    </row>
    <row r="913" spans="1:6">
      <c r="A913" s="1">
        <v>3.5</v>
      </c>
      <c r="B913" s="1" t="s">
        <v>2</v>
      </c>
      <c r="C913" s="1" t="s">
        <v>1107</v>
      </c>
      <c r="D913" s="1">
        <v>884</v>
      </c>
      <c r="E913" s="1">
        <v>0</v>
      </c>
      <c r="F913" s="1">
        <v>3094</v>
      </c>
    </row>
    <row r="914" spans="1:6">
      <c r="A914" s="1">
        <v>21.2</v>
      </c>
      <c r="B914" s="1" t="s">
        <v>2</v>
      </c>
      <c r="C914" s="1" t="s">
        <v>1108</v>
      </c>
      <c r="D914" s="1">
        <v>618</v>
      </c>
      <c r="E914" s="1"/>
      <c r="F914" s="1">
        <v>13101.6</v>
      </c>
    </row>
    <row r="915" spans="1:6">
      <c r="A915" s="1">
        <v>35.299999999999997</v>
      </c>
      <c r="B915" s="1" t="s">
        <v>2</v>
      </c>
      <c r="C915" s="1" t="s">
        <v>1109</v>
      </c>
      <c r="D915" s="1">
        <v>507</v>
      </c>
      <c r="E915" s="1"/>
      <c r="F915" s="1">
        <v>17897.099999999999</v>
      </c>
    </row>
    <row r="916" spans="1:6">
      <c r="A916" s="1"/>
      <c r="B916" s="1"/>
      <c r="C916" s="1" t="s">
        <v>1110</v>
      </c>
      <c r="D916" s="1">
        <v>0</v>
      </c>
      <c r="E916" s="1"/>
      <c r="F916" s="1">
        <v>75875.78</v>
      </c>
    </row>
    <row r="917" spans="1:6">
      <c r="A917" s="1"/>
      <c r="B917" s="1"/>
      <c r="C917" s="1" t="s">
        <v>1111</v>
      </c>
      <c r="D917" s="1">
        <v>0</v>
      </c>
      <c r="E917" s="1"/>
      <c r="F917" s="1">
        <v>7587.58</v>
      </c>
    </row>
    <row r="918" spans="1:6">
      <c r="A918" s="1">
        <v>1</v>
      </c>
      <c r="B918" s="1" t="s">
        <v>479</v>
      </c>
      <c r="C918" s="1" t="s">
        <v>1112</v>
      </c>
      <c r="D918" s="1">
        <v>89.4</v>
      </c>
      <c r="E918" s="1"/>
      <c r="F918" s="1">
        <v>89.4</v>
      </c>
    </row>
    <row r="919" spans="1:6">
      <c r="A919" s="1"/>
      <c r="B919" s="1"/>
      <c r="C919" s="1" t="s">
        <v>1113</v>
      </c>
      <c r="D919" s="1">
        <v>0</v>
      </c>
      <c r="E919" s="1"/>
      <c r="F919" s="1">
        <v>7676.98</v>
      </c>
    </row>
    <row r="920" spans="1:6">
      <c r="A920" s="1" t="s">
        <v>100</v>
      </c>
      <c r="B920" s="1"/>
      <c r="C920" s="1" t="s">
        <v>1114</v>
      </c>
      <c r="D920" s="1" t="s">
        <v>100</v>
      </c>
      <c r="E920" s="1"/>
      <c r="F920" s="1">
        <v>38.380000000000003</v>
      </c>
    </row>
    <row r="921" spans="1:6">
      <c r="A921" s="1"/>
      <c r="B921" s="1"/>
      <c r="C921" s="1" t="s">
        <v>1115</v>
      </c>
      <c r="D921" s="1"/>
      <c r="E921" s="1"/>
      <c r="F921" s="1">
        <v>7715.36</v>
      </c>
    </row>
    <row r="922" spans="1:6">
      <c r="A922" s="1"/>
      <c r="B922" s="1"/>
      <c r="C922" s="1"/>
      <c r="D922" s="1"/>
      <c r="E922" s="1"/>
      <c r="F922" s="1" t="s">
        <v>24</v>
      </c>
    </row>
    <row r="923" spans="1:6">
      <c r="A923" s="1"/>
      <c r="B923" s="1"/>
      <c r="C923" s="1" t="s">
        <v>527</v>
      </c>
      <c r="D923" s="1"/>
      <c r="E923" s="1"/>
      <c r="F923" s="1">
        <v>7828.96</v>
      </c>
    </row>
    <row r="924" spans="1:6">
      <c r="A924" s="1"/>
      <c r="B924" s="1"/>
      <c r="C924" s="1" t="s">
        <v>528</v>
      </c>
      <c r="D924" s="1"/>
      <c r="E924" s="1"/>
      <c r="F924" s="1">
        <v>8052.76</v>
      </c>
    </row>
    <row r="925" spans="1:6">
      <c r="A925" s="1"/>
      <c r="B925" s="1"/>
      <c r="C925" s="1" t="s">
        <v>529</v>
      </c>
      <c r="D925" s="1"/>
      <c r="E925" s="1"/>
      <c r="F925" s="1">
        <v>8276.56</v>
      </c>
    </row>
    <row r="926" spans="1:6">
      <c r="A926" s="1"/>
      <c r="B926" s="1"/>
      <c r="C926" s="1" t="s">
        <v>530</v>
      </c>
      <c r="D926" s="1"/>
      <c r="E926" s="1"/>
      <c r="F926" s="1">
        <v>8500.36</v>
      </c>
    </row>
    <row r="927" spans="1:6">
      <c r="A927" s="1"/>
      <c r="B927" s="1"/>
      <c r="C927" s="1" t="s">
        <v>833</v>
      </c>
      <c r="D927" s="1"/>
      <c r="E927" s="1"/>
      <c r="F927" s="1">
        <v>8724.16</v>
      </c>
    </row>
    <row r="928" spans="1:6" ht="30">
      <c r="A928" s="1"/>
      <c r="B928" s="1" t="s">
        <v>1116</v>
      </c>
      <c r="C928" s="2" t="s">
        <v>1117</v>
      </c>
      <c r="D928" s="1">
        <v>809.35</v>
      </c>
      <c r="E928" s="1"/>
      <c r="F928" s="1"/>
    </row>
    <row r="929" spans="1:6">
      <c r="A929" s="1"/>
      <c r="B929" s="1"/>
      <c r="C929" s="2"/>
      <c r="D929" s="1"/>
      <c r="E929" s="1"/>
      <c r="F929" s="1"/>
    </row>
    <row r="930" spans="1:6" ht="30">
      <c r="A930" s="1"/>
      <c r="B930" s="1" t="s">
        <v>184</v>
      </c>
      <c r="C930" s="2" t="s">
        <v>1118</v>
      </c>
      <c r="D930" s="1">
        <v>905.4</v>
      </c>
      <c r="E930" s="1"/>
      <c r="F930" s="1"/>
    </row>
    <row r="931" spans="1:6">
      <c r="A931" s="1"/>
      <c r="B931" s="1"/>
      <c r="C931" s="2"/>
      <c r="D931" s="1"/>
      <c r="E931" s="1"/>
      <c r="F931" s="1"/>
    </row>
    <row r="932" spans="1:6" ht="30">
      <c r="A932" s="1"/>
      <c r="B932" s="1" t="s">
        <v>178</v>
      </c>
      <c r="C932" s="2" t="s">
        <v>1119</v>
      </c>
      <c r="D932" s="1">
        <v>1086.48</v>
      </c>
      <c r="E932" s="1"/>
      <c r="F932" s="1"/>
    </row>
    <row r="933" spans="1:6">
      <c r="A933" s="1"/>
      <c r="B933" s="1"/>
      <c r="C933" s="2"/>
      <c r="D933" s="1"/>
      <c r="E933" s="1"/>
      <c r="F933" s="1"/>
    </row>
    <row r="934" spans="1:6">
      <c r="A934" s="1"/>
      <c r="B934" s="1" t="s">
        <v>1120</v>
      </c>
      <c r="C934" s="2" t="s">
        <v>1121</v>
      </c>
      <c r="D934" s="1">
        <v>995.94</v>
      </c>
      <c r="E934" s="1"/>
      <c r="F934" s="1"/>
    </row>
    <row r="935" spans="1:6">
      <c r="A935" s="1"/>
      <c r="B935" s="1"/>
      <c r="C935" s="1" t="s">
        <v>1122</v>
      </c>
      <c r="D935" s="1"/>
      <c r="E935" s="1" t="s">
        <v>165</v>
      </c>
      <c r="F935" s="1">
        <v>1864</v>
      </c>
    </row>
    <row r="936" spans="1:6">
      <c r="A936" s="1"/>
      <c r="B936" s="1" t="s">
        <v>30</v>
      </c>
      <c r="C936" s="1" t="s">
        <v>1124</v>
      </c>
      <c r="D936" s="1"/>
      <c r="E936" s="1"/>
      <c r="F936" s="1"/>
    </row>
    <row r="937" spans="1:6">
      <c r="A937" s="1"/>
      <c r="B937" s="1"/>
      <c r="C937" s="1" t="s">
        <v>1125</v>
      </c>
      <c r="D937" s="1"/>
      <c r="E937" s="1"/>
      <c r="F937" s="1"/>
    </row>
    <row r="938" spans="1:6">
      <c r="A938" s="1"/>
      <c r="B938" s="1"/>
      <c r="C938" s="1" t="s">
        <v>1126</v>
      </c>
      <c r="D938" s="1"/>
      <c r="E938" s="1"/>
      <c r="F938" s="1"/>
    </row>
    <row r="939" spans="1:6">
      <c r="A939" s="1"/>
      <c r="B939" s="1"/>
      <c r="C939" s="1" t="s">
        <v>24</v>
      </c>
      <c r="D939" s="1"/>
      <c r="E939" s="1"/>
      <c r="F939" s="1"/>
    </row>
    <row r="940" spans="1:6">
      <c r="A940" s="1">
        <v>0.14000000000000001</v>
      </c>
      <c r="B940" s="1" t="s">
        <v>19</v>
      </c>
      <c r="C940" s="1" t="s">
        <v>520</v>
      </c>
      <c r="D940" s="1">
        <v>4584.18</v>
      </c>
      <c r="E940" s="1" t="s">
        <v>19</v>
      </c>
      <c r="F940" s="1">
        <v>641.79</v>
      </c>
    </row>
    <row r="941" spans="1:6">
      <c r="A941" s="1">
        <v>1.1000000000000001</v>
      </c>
      <c r="B941" s="1" t="s">
        <v>41</v>
      </c>
      <c r="C941" s="1" t="s">
        <v>65</v>
      </c>
      <c r="D941" s="1">
        <v>947</v>
      </c>
      <c r="E941" s="1" t="s">
        <v>41</v>
      </c>
      <c r="F941" s="1">
        <v>1041.7</v>
      </c>
    </row>
    <row r="942" spans="1:6">
      <c r="A942" s="1">
        <v>0.5</v>
      </c>
      <c r="B942" s="1" t="s">
        <v>41</v>
      </c>
      <c r="C942" s="1" t="s">
        <v>43</v>
      </c>
      <c r="D942" s="1">
        <v>618</v>
      </c>
      <c r="E942" s="1" t="s">
        <v>41</v>
      </c>
      <c r="F942" s="1">
        <v>309</v>
      </c>
    </row>
    <row r="943" spans="1:6">
      <c r="A943" s="1">
        <v>1.1000000000000001</v>
      </c>
      <c r="B943" s="1" t="s">
        <v>41</v>
      </c>
      <c r="C943" s="1" t="s">
        <v>44</v>
      </c>
      <c r="D943" s="1">
        <v>507</v>
      </c>
      <c r="E943" s="1" t="s">
        <v>41</v>
      </c>
      <c r="F943" s="1">
        <v>557.70000000000005</v>
      </c>
    </row>
    <row r="944" spans="1:6">
      <c r="A944" s="1">
        <v>2</v>
      </c>
      <c r="B944" s="1" t="s">
        <v>62</v>
      </c>
      <c r="C944" s="1" t="s">
        <v>1127</v>
      </c>
      <c r="D944" s="1">
        <v>42.7</v>
      </c>
      <c r="E944" s="1" t="s">
        <v>62</v>
      </c>
      <c r="F944" s="1">
        <v>85.4</v>
      </c>
    </row>
    <row r="945" spans="1:6">
      <c r="A945" s="1"/>
      <c r="B945" s="1" t="s">
        <v>22</v>
      </c>
      <c r="C945" s="1" t="s">
        <v>23</v>
      </c>
      <c r="D945" s="1" t="s">
        <v>8</v>
      </c>
      <c r="E945" s="1" t="s">
        <v>22</v>
      </c>
      <c r="F945" s="1">
        <v>5</v>
      </c>
    </row>
    <row r="946" spans="1:6">
      <c r="A946" s="1"/>
      <c r="B946" s="1"/>
      <c r="C946" s="1"/>
      <c r="D946" s="1"/>
      <c r="E946" s="1"/>
      <c r="F946" s="1" t="s">
        <v>24</v>
      </c>
    </row>
    <row r="947" spans="1:6">
      <c r="A947" s="1" t="s">
        <v>8</v>
      </c>
      <c r="B947" s="1"/>
      <c r="C947" s="1" t="s">
        <v>66</v>
      </c>
      <c r="D947" s="1"/>
      <c r="E947" s="1"/>
      <c r="F947" s="1">
        <v>2640.59</v>
      </c>
    </row>
    <row r="948" spans="1:6">
      <c r="A948" s="1"/>
      <c r="B948" s="1"/>
      <c r="C948" s="1"/>
      <c r="D948" s="1"/>
      <c r="E948" s="1"/>
      <c r="F948" s="1" t="s">
        <v>24</v>
      </c>
    </row>
    <row r="949" spans="1:6">
      <c r="A949" s="1"/>
      <c r="B949" s="1"/>
      <c r="C949" s="1" t="s">
        <v>67</v>
      </c>
      <c r="D949" s="1"/>
      <c r="E949" s="1"/>
      <c r="F949" s="1">
        <v>264.06</v>
      </c>
    </row>
    <row r="950" spans="1:6">
      <c r="A950" s="1"/>
      <c r="B950" s="1"/>
      <c r="C950" s="1"/>
      <c r="D950" s="1"/>
      <c r="E950" s="1"/>
      <c r="F950" s="1" t="s">
        <v>46</v>
      </c>
    </row>
    <row r="951" spans="1:6">
      <c r="A951" s="1"/>
      <c r="B951" s="1"/>
      <c r="C951" s="1"/>
      <c r="D951" s="1"/>
      <c r="E951" s="1"/>
      <c r="F951" s="1"/>
    </row>
    <row r="952" spans="1:6">
      <c r="A952" s="1"/>
      <c r="B952" s="1"/>
      <c r="C952" s="1"/>
      <c r="D952" s="1"/>
      <c r="E952" s="1"/>
      <c r="F952" s="1"/>
    </row>
    <row r="953" spans="1:6">
      <c r="A953" s="1"/>
      <c r="B953" s="1"/>
      <c r="C953" s="1" t="s">
        <v>1128</v>
      </c>
      <c r="D953" s="1"/>
      <c r="E953" s="1"/>
      <c r="F953" s="1"/>
    </row>
    <row r="954" spans="1:6">
      <c r="A954" s="1"/>
      <c r="B954" s="1"/>
      <c r="C954" s="1" t="s">
        <v>254</v>
      </c>
      <c r="D954" s="1"/>
      <c r="E954" s="1"/>
      <c r="F954" s="1"/>
    </row>
    <row r="955" spans="1:6">
      <c r="A955" s="1"/>
      <c r="B955" s="1"/>
      <c r="C955" s="1"/>
      <c r="D955" s="1"/>
      <c r="E955" s="1"/>
      <c r="F955" s="1"/>
    </row>
    <row r="956" spans="1:6" ht="76.5" customHeight="1">
      <c r="A956" s="79" t="s">
        <v>255</v>
      </c>
      <c r="B956" s="79"/>
      <c r="C956" s="79"/>
      <c r="D956" s="79"/>
      <c r="E956" s="79"/>
      <c r="F956" s="79"/>
    </row>
    <row r="957" spans="1:6">
      <c r="A957" s="1"/>
      <c r="B957" s="1"/>
      <c r="C957" s="1"/>
      <c r="D957" s="1"/>
      <c r="E957" s="1"/>
      <c r="F957" s="1"/>
    </row>
    <row r="958" spans="1:6">
      <c r="A958" s="1">
        <v>5</v>
      </c>
      <c r="B958" s="1" t="s">
        <v>12</v>
      </c>
      <c r="C958" s="1" t="s">
        <v>256</v>
      </c>
      <c r="D958" s="1">
        <v>16.55</v>
      </c>
      <c r="E958" s="1" t="s">
        <v>150</v>
      </c>
      <c r="F958" s="1">
        <v>82.75</v>
      </c>
    </row>
    <row r="959" spans="1:6">
      <c r="A959" s="1">
        <v>2.5</v>
      </c>
      <c r="B959" s="1" t="s">
        <v>12</v>
      </c>
      <c r="C959" s="1" t="s">
        <v>257</v>
      </c>
      <c r="D959" s="1">
        <v>20</v>
      </c>
      <c r="E959" s="1" t="s">
        <v>12</v>
      </c>
      <c r="F959" s="1">
        <v>50</v>
      </c>
    </row>
    <row r="960" spans="1:6">
      <c r="A960" s="1">
        <v>1</v>
      </c>
      <c r="B960" s="1" t="s">
        <v>11</v>
      </c>
      <c r="C960" s="1" t="s">
        <v>1129</v>
      </c>
      <c r="D960" s="1">
        <v>40.31</v>
      </c>
      <c r="E960" s="1" t="s">
        <v>11</v>
      </c>
      <c r="F960" s="1">
        <v>40.31</v>
      </c>
    </row>
    <row r="961" spans="1:6">
      <c r="A961" s="1"/>
      <c r="B961" s="1"/>
      <c r="C961" s="1" t="s">
        <v>154</v>
      </c>
      <c r="D961" s="1"/>
      <c r="E961" s="1"/>
      <c r="F961" s="1">
        <v>636.33000000000004</v>
      </c>
    </row>
    <row r="962" spans="1:6">
      <c r="A962" s="1"/>
      <c r="B962" s="1"/>
      <c r="C962" s="1" t="s">
        <v>155</v>
      </c>
      <c r="D962" s="1"/>
      <c r="E962" s="1"/>
      <c r="F962" s="1">
        <v>20.62</v>
      </c>
    </row>
    <row r="963" spans="1:6">
      <c r="A963" s="1"/>
      <c r="B963" s="1"/>
      <c r="C963" s="1" t="s">
        <v>258</v>
      </c>
      <c r="D963" s="1"/>
      <c r="E963" s="1"/>
      <c r="F963" s="1">
        <v>830.01</v>
      </c>
    </row>
    <row r="964" spans="1:6">
      <c r="A964" s="1"/>
      <c r="B964" s="1"/>
      <c r="C964" s="1"/>
      <c r="D964" s="1"/>
      <c r="E964" s="1"/>
      <c r="F964" s="1"/>
    </row>
    <row r="965" spans="1:6">
      <c r="A965" s="1">
        <v>53.1</v>
      </c>
      <c r="B965" s="1" t="s">
        <v>30</v>
      </c>
      <c r="C965" s="1" t="s">
        <v>1130</v>
      </c>
      <c r="D965" s="1"/>
      <c r="E965" s="1"/>
      <c r="F965" s="1"/>
    </row>
    <row r="966" spans="1:6">
      <c r="A966" s="1"/>
      <c r="B966" s="1"/>
      <c r="C966" s="1" t="s">
        <v>1131</v>
      </c>
      <c r="D966" s="1"/>
      <c r="E966" s="1"/>
      <c r="F966" s="1"/>
    </row>
    <row r="967" spans="1:6">
      <c r="A967" s="1"/>
      <c r="B967" s="1"/>
      <c r="C967" s="1" t="s">
        <v>1132</v>
      </c>
      <c r="D967" s="1"/>
      <c r="E967" s="1"/>
      <c r="F967" s="1"/>
    </row>
    <row r="968" spans="1:6">
      <c r="A968" s="1"/>
      <c r="B968" s="1"/>
      <c r="C968" s="1" t="s">
        <v>1133</v>
      </c>
      <c r="D968" s="1"/>
      <c r="E968" s="1"/>
      <c r="F968" s="1"/>
    </row>
    <row r="969" spans="1:6">
      <c r="A969" s="1"/>
      <c r="B969" s="1"/>
      <c r="C969" s="1" t="s">
        <v>24</v>
      </c>
      <c r="D969" s="1"/>
      <c r="E969" s="1"/>
      <c r="F969" s="1"/>
    </row>
    <row r="970" spans="1:6">
      <c r="A970" s="1">
        <v>1</v>
      </c>
      <c r="B970" s="1" t="s">
        <v>41</v>
      </c>
      <c r="C970" s="1" t="s">
        <v>1134</v>
      </c>
      <c r="D970" s="1">
        <v>1672</v>
      </c>
      <c r="E970" s="1" t="s">
        <v>41</v>
      </c>
      <c r="F970" s="1">
        <v>1672</v>
      </c>
    </row>
    <row r="971" spans="1:6">
      <c r="A971" s="1"/>
      <c r="B971" s="1"/>
      <c r="C971" s="1"/>
      <c r="D971" s="1"/>
      <c r="E971" s="1"/>
      <c r="F971" s="1"/>
    </row>
    <row r="972" spans="1:6">
      <c r="A972" s="1"/>
      <c r="B972" s="1"/>
      <c r="C972" s="1"/>
      <c r="D972" s="1"/>
      <c r="E972" s="1"/>
      <c r="F972" s="1"/>
    </row>
    <row r="973" spans="1:6">
      <c r="A973" s="1">
        <v>1</v>
      </c>
      <c r="B973" s="1" t="s">
        <v>41</v>
      </c>
      <c r="C973" s="1" t="s">
        <v>1135</v>
      </c>
      <c r="D973" s="1">
        <v>-169</v>
      </c>
      <c r="E973" s="1" t="s">
        <v>41</v>
      </c>
      <c r="F973" s="1">
        <v>-169</v>
      </c>
    </row>
    <row r="974" spans="1:6">
      <c r="A974" s="1"/>
      <c r="B974" s="1"/>
      <c r="C974" s="1"/>
      <c r="D974" s="1"/>
      <c r="E974" s="1"/>
      <c r="F974" s="1"/>
    </row>
    <row r="975" spans="1:6">
      <c r="A975" s="1">
        <v>1</v>
      </c>
      <c r="B975" s="1" t="s">
        <v>41</v>
      </c>
      <c r="C975" s="1" t="s">
        <v>1136</v>
      </c>
      <c r="D975" s="1">
        <v>250</v>
      </c>
      <c r="E975" s="1" t="s">
        <v>41</v>
      </c>
      <c r="F975" s="1">
        <v>250</v>
      </c>
    </row>
    <row r="976" spans="1:6">
      <c r="A976" s="1"/>
      <c r="B976" s="1"/>
      <c r="C976" s="1"/>
      <c r="D976" s="1"/>
      <c r="E976" s="1"/>
      <c r="F976" s="1"/>
    </row>
    <row r="977" spans="1:6">
      <c r="A977" s="1">
        <v>0.5</v>
      </c>
      <c r="B977" s="1" t="s">
        <v>41</v>
      </c>
      <c r="C977" s="1" t="s">
        <v>77</v>
      </c>
      <c r="D977" s="1">
        <v>821</v>
      </c>
      <c r="E977" s="1" t="s">
        <v>41</v>
      </c>
      <c r="F977" s="1">
        <v>410.5</v>
      </c>
    </row>
    <row r="978" spans="1:6">
      <c r="A978" s="1">
        <v>1</v>
      </c>
      <c r="B978" s="1" t="s">
        <v>41</v>
      </c>
      <c r="C978" s="1" t="s">
        <v>43</v>
      </c>
      <c r="D978" s="1">
        <v>618</v>
      </c>
      <c r="E978" s="1" t="s">
        <v>41</v>
      </c>
      <c r="F978" s="1">
        <v>618</v>
      </c>
    </row>
    <row r="979" spans="1:6">
      <c r="A979" s="1">
        <v>0.5</v>
      </c>
      <c r="B979" s="1" t="s">
        <v>41</v>
      </c>
      <c r="C979" s="1" t="s">
        <v>65</v>
      </c>
      <c r="D979" s="1">
        <v>947</v>
      </c>
      <c r="E979" s="1" t="s">
        <v>41</v>
      </c>
      <c r="F979" s="1">
        <v>473.5</v>
      </c>
    </row>
    <row r="980" spans="1:6">
      <c r="A980" s="1"/>
      <c r="B980" s="1" t="s">
        <v>22</v>
      </c>
      <c r="C980" s="1" t="s">
        <v>1137</v>
      </c>
      <c r="D980" s="1"/>
      <c r="E980" s="1" t="s">
        <v>22</v>
      </c>
      <c r="F980" s="1">
        <v>0.82</v>
      </c>
    </row>
    <row r="981" spans="1:6">
      <c r="A981" s="1"/>
      <c r="B981" s="1"/>
      <c r="C981" s="1"/>
      <c r="D981" s="1"/>
      <c r="E981" s="1"/>
      <c r="F981" s="1" t="s">
        <v>24</v>
      </c>
    </row>
    <row r="982" spans="1:6">
      <c r="A982" s="1"/>
      <c r="B982" s="1"/>
      <c r="C982" s="1" t="s">
        <v>78</v>
      </c>
      <c r="D982" s="1"/>
      <c r="E982" s="1"/>
      <c r="F982" s="1">
        <v>3255.82</v>
      </c>
    </row>
    <row r="983" spans="1:6">
      <c r="A983" s="1"/>
      <c r="B983" s="1"/>
      <c r="C983" s="1"/>
      <c r="D983" s="1"/>
      <c r="E983" s="1"/>
      <c r="F983" s="1" t="s">
        <v>24</v>
      </c>
    </row>
    <row r="984" spans="1:6">
      <c r="A984" s="1" t="s">
        <v>1140</v>
      </c>
      <c r="B984" s="1" t="s">
        <v>30</v>
      </c>
      <c r="C984" s="1" t="s">
        <v>1141</v>
      </c>
      <c r="D984" s="1"/>
      <c r="E984" s="1"/>
      <c r="F984" s="1"/>
    </row>
    <row r="985" spans="1:6">
      <c r="A985" s="1"/>
      <c r="B985" s="1"/>
      <c r="C985" s="1" t="s">
        <v>89</v>
      </c>
      <c r="D985" s="1"/>
      <c r="E985" s="1"/>
      <c r="F985" s="1"/>
    </row>
    <row r="986" spans="1:6">
      <c r="A986" s="1"/>
      <c r="B986" s="1"/>
      <c r="C986" s="1" t="s">
        <v>212</v>
      </c>
      <c r="D986" s="1"/>
      <c r="E986" s="1"/>
      <c r="F986" s="1"/>
    </row>
    <row r="987" spans="1:6">
      <c r="A987" s="1"/>
      <c r="B987" s="1"/>
      <c r="C987" s="1" t="s">
        <v>24</v>
      </c>
      <c r="D987" s="1"/>
      <c r="E987" s="1"/>
      <c r="F987" s="1"/>
    </row>
    <row r="988" spans="1:6">
      <c r="A988" s="1">
        <v>1.4</v>
      </c>
      <c r="B988" s="1" t="s">
        <v>213</v>
      </c>
      <c r="C988" s="1" t="s">
        <v>1142</v>
      </c>
      <c r="D988" s="1">
        <v>295.60000000000002</v>
      </c>
      <c r="E988" s="1" t="s">
        <v>213</v>
      </c>
      <c r="F988" s="1">
        <v>413.84</v>
      </c>
    </row>
    <row r="989" spans="1:6">
      <c r="A989" s="1">
        <v>0.98</v>
      </c>
      <c r="B989" s="1" t="s">
        <v>213</v>
      </c>
      <c r="C989" s="1" t="s">
        <v>1143</v>
      </c>
      <c r="D989" s="1">
        <v>147.5</v>
      </c>
      <c r="E989" s="1" t="s">
        <v>213</v>
      </c>
      <c r="F989" s="1">
        <v>144.55000000000001</v>
      </c>
    </row>
    <row r="990" spans="1:6">
      <c r="A990" s="1">
        <v>2.2000000000000002</v>
      </c>
      <c r="B990" s="1" t="s">
        <v>64</v>
      </c>
      <c r="C990" s="1" t="s">
        <v>91</v>
      </c>
      <c r="D990" s="1">
        <v>756</v>
      </c>
      <c r="E990" s="1" t="s">
        <v>64</v>
      </c>
      <c r="F990" s="1">
        <v>1663.2</v>
      </c>
    </row>
    <row r="991" spans="1:6">
      <c r="A991" s="1"/>
      <c r="B991" s="1" t="s">
        <v>22</v>
      </c>
      <c r="C991" s="1" t="s">
        <v>92</v>
      </c>
      <c r="D991" s="1" t="s">
        <v>8</v>
      </c>
      <c r="E991" s="1" t="s">
        <v>22</v>
      </c>
      <c r="F991" s="1">
        <v>2.5499999999999998</v>
      </c>
    </row>
    <row r="992" spans="1:6">
      <c r="A992" s="1"/>
      <c r="B992" s="1"/>
      <c r="C992" s="1"/>
      <c r="D992" s="1"/>
      <c r="E992" s="1"/>
      <c r="F992" s="1"/>
    </row>
    <row r="993" spans="1:6">
      <c r="A993" s="1"/>
      <c r="B993" s="1"/>
      <c r="C993" s="1" t="s">
        <v>66</v>
      </c>
      <c r="D993" s="1"/>
      <c r="E993" s="1"/>
      <c r="F993" s="1">
        <v>2224.14</v>
      </c>
    </row>
    <row r="994" spans="1:6">
      <c r="A994" s="1"/>
      <c r="B994" s="1"/>
      <c r="C994" s="1"/>
      <c r="D994" s="1"/>
      <c r="E994" s="1"/>
      <c r="F994" s="1" t="s">
        <v>24</v>
      </c>
    </row>
    <row r="995" spans="1:6">
      <c r="A995" s="1"/>
      <c r="B995" s="1"/>
      <c r="C995" s="1" t="s">
        <v>67</v>
      </c>
      <c r="D995" s="1"/>
      <c r="E995" s="1"/>
      <c r="F995" s="1">
        <v>222.41</v>
      </c>
    </row>
    <row r="996" spans="1:6">
      <c r="A996" s="1"/>
      <c r="B996" s="1" t="s">
        <v>274</v>
      </c>
      <c r="C996" s="1" t="s">
        <v>996</v>
      </c>
      <c r="D996" s="1"/>
      <c r="E996" s="1"/>
      <c r="F996" s="1"/>
    </row>
    <row r="997" spans="1:6">
      <c r="A997" s="1"/>
      <c r="B997" s="1"/>
      <c r="C997" s="1" t="s">
        <v>997</v>
      </c>
      <c r="D997" s="1"/>
      <c r="E997" s="1"/>
      <c r="F997" s="1"/>
    </row>
    <row r="998" spans="1:6">
      <c r="A998" s="1"/>
      <c r="B998" s="1"/>
      <c r="C998" s="1" t="s">
        <v>24</v>
      </c>
      <c r="D998" s="1"/>
      <c r="E998" s="1"/>
      <c r="F998" s="1"/>
    </row>
    <row r="999" spans="1:6">
      <c r="A999" s="1">
        <v>0.04</v>
      </c>
      <c r="B999" s="1" t="s">
        <v>19</v>
      </c>
      <c r="C999" s="1" t="s">
        <v>998</v>
      </c>
      <c r="D999" s="1">
        <v>4584.18</v>
      </c>
      <c r="E999" s="1" t="s">
        <v>19</v>
      </c>
      <c r="F999" s="1">
        <v>183.37</v>
      </c>
    </row>
    <row r="1000" spans="1:6">
      <c r="A1000" s="1">
        <v>2.2000000000000002</v>
      </c>
      <c r="B1000" s="1" t="s">
        <v>64</v>
      </c>
      <c r="C1000" s="1" t="s">
        <v>42</v>
      </c>
      <c r="D1000" s="1">
        <v>884</v>
      </c>
      <c r="E1000" s="1" t="s">
        <v>64</v>
      </c>
      <c r="F1000" s="1">
        <v>1944.8</v>
      </c>
    </row>
    <row r="1001" spans="1:6">
      <c r="A1001" s="1">
        <v>0.5</v>
      </c>
      <c r="B1001" s="1" t="s">
        <v>64</v>
      </c>
      <c r="C1001" s="1" t="s">
        <v>43</v>
      </c>
      <c r="D1001" s="1">
        <v>618</v>
      </c>
      <c r="E1001" s="1" t="s">
        <v>64</v>
      </c>
      <c r="F1001" s="1">
        <v>309</v>
      </c>
    </row>
    <row r="1002" spans="1:6">
      <c r="A1002" s="1">
        <v>1.1000000000000001</v>
      </c>
      <c r="B1002" s="1" t="s">
        <v>64</v>
      </c>
      <c r="C1002" s="1" t="s">
        <v>44</v>
      </c>
      <c r="D1002" s="1">
        <v>507</v>
      </c>
      <c r="E1002" s="1" t="s">
        <v>64</v>
      </c>
      <c r="F1002" s="1">
        <v>557.70000000000005</v>
      </c>
    </row>
    <row r="1003" spans="1:6">
      <c r="A1003" s="1"/>
      <c r="B1003" s="1" t="s">
        <v>22</v>
      </c>
      <c r="C1003" s="1" t="s">
        <v>23</v>
      </c>
      <c r="D1003" s="1"/>
      <c r="E1003" s="1" t="s">
        <v>22</v>
      </c>
      <c r="F1003" s="1">
        <v>0</v>
      </c>
    </row>
    <row r="1004" spans="1:6">
      <c r="A1004" s="1"/>
      <c r="B1004" s="1"/>
      <c r="C1004" s="1"/>
      <c r="D1004" s="1"/>
      <c r="E1004" s="1"/>
      <c r="F1004" s="1" t="s">
        <v>24</v>
      </c>
    </row>
    <row r="1005" spans="1:6">
      <c r="A1005" s="1"/>
      <c r="B1005" s="1"/>
      <c r="C1005" s="1" t="s">
        <v>66</v>
      </c>
      <c r="D1005" s="1"/>
      <c r="E1005" s="1"/>
      <c r="F1005" s="1">
        <v>2994.87</v>
      </c>
    </row>
    <row r="1006" spans="1:6">
      <c r="A1006" s="1"/>
      <c r="B1006" s="1"/>
      <c r="C1006" s="1"/>
      <c r="D1006" s="1"/>
      <c r="E1006" s="1"/>
      <c r="F1006" s="1" t="s">
        <v>24</v>
      </c>
    </row>
    <row r="1007" spans="1:6">
      <c r="A1007" s="1"/>
      <c r="B1007" s="1"/>
      <c r="C1007" s="1" t="s">
        <v>67</v>
      </c>
      <c r="D1007" s="1"/>
      <c r="E1007" s="1"/>
      <c r="F1007" s="1">
        <v>299.49</v>
      </c>
    </row>
    <row r="1008" spans="1:6">
      <c r="A1008" s="1"/>
      <c r="B1008" s="1"/>
      <c r="C1008" s="1"/>
      <c r="D1008" s="1"/>
      <c r="E1008" s="1"/>
      <c r="F1008" s="1" t="s">
        <v>46</v>
      </c>
    </row>
    <row r="1009" spans="1:6">
      <c r="A1009" s="1" t="s">
        <v>369</v>
      </c>
      <c r="B1009" s="1" t="s">
        <v>30</v>
      </c>
      <c r="C1009" s="1" t="s">
        <v>931</v>
      </c>
      <c r="D1009" s="1"/>
      <c r="E1009" s="1"/>
      <c r="F1009" s="1"/>
    </row>
    <row r="1010" spans="1:6">
      <c r="A1010" s="1"/>
      <c r="B1010" s="1"/>
      <c r="C1010" s="1" t="s">
        <v>1159</v>
      </c>
      <c r="D1010" s="1"/>
      <c r="E1010" s="1"/>
      <c r="F1010" s="1"/>
    </row>
    <row r="1011" spans="1:6">
      <c r="A1011" s="1"/>
      <c r="B1011" s="1"/>
      <c r="C1011" s="1" t="s">
        <v>1160</v>
      </c>
      <c r="D1011" s="1"/>
      <c r="E1011" s="1"/>
      <c r="F1011" s="1"/>
    </row>
    <row r="1012" spans="1:6">
      <c r="A1012" s="1"/>
      <c r="B1012" s="1"/>
      <c r="C1012" s="1" t="s">
        <v>1161</v>
      </c>
      <c r="D1012" s="1"/>
      <c r="E1012" s="1"/>
      <c r="F1012" s="1"/>
    </row>
    <row r="1013" spans="1:6">
      <c r="A1013" s="1"/>
      <c r="B1013" s="1"/>
      <c r="C1013" s="1" t="s">
        <v>24</v>
      </c>
      <c r="D1013" s="1"/>
      <c r="E1013" s="1"/>
      <c r="F1013" s="1"/>
    </row>
    <row r="1014" spans="1:6">
      <c r="A1014" s="1">
        <v>0.24</v>
      </c>
      <c r="B1014" s="1" t="s">
        <v>19</v>
      </c>
      <c r="C1014" s="1" t="s">
        <v>1162</v>
      </c>
      <c r="D1014" s="1">
        <v>1067.46</v>
      </c>
      <c r="E1014" s="1" t="s">
        <v>19</v>
      </c>
      <c r="F1014" s="1">
        <v>256.19</v>
      </c>
    </row>
    <row r="1015" spans="1:6">
      <c r="A1015" s="1">
        <v>0.11700000000000001</v>
      </c>
      <c r="B1015" s="1" t="s">
        <v>198</v>
      </c>
      <c r="C1015" s="1" t="s">
        <v>197</v>
      </c>
      <c r="D1015" s="1">
        <v>6040</v>
      </c>
      <c r="E1015" s="1" t="s">
        <v>198</v>
      </c>
      <c r="F1015" s="1">
        <v>706.68</v>
      </c>
    </row>
    <row r="1016" spans="1:6">
      <c r="A1016" s="1">
        <v>0.5</v>
      </c>
      <c r="B1016" s="1" t="s">
        <v>64</v>
      </c>
      <c r="C1016" s="1" t="s">
        <v>65</v>
      </c>
      <c r="D1016" s="1">
        <v>947</v>
      </c>
      <c r="E1016" s="1" t="s">
        <v>64</v>
      </c>
      <c r="F1016" s="1">
        <v>473.5</v>
      </c>
    </row>
    <row r="1017" spans="1:6">
      <c r="A1017" s="1">
        <v>1.1000000000000001</v>
      </c>
      <c r="B1017" s="1" t="s">
        <v>64</v>
      </c>
      <c r="C1017" s="1" t="s">
        <v>933</v>
      </c>
      <c r="D1017" s="1">
        <v>618</v>
      </c>
      <c r="E1017" s="1" t="s">
        <v>64</v>
      </c>
      <c r="F1017" s="1">
        <v>679.8</v>
      </c>
    </row>
    <row r="1018" spans="1:6">
      <c r="A1018" s="1">
        <v>4.3</v>
      </c>
      <c r="B1018" s="1" t="s">
        <v>64</v>
      </c>
      <c r="C1018" s="1" t="s">
        <v>44</v>
      </c>
      <c r="D1018" s="1">
        <v>507</v>
      </c>
      <c r="E1018" s="1" t="s">
        <v>64</v>
      </c>
      <c r="F1018" s="1">
        <v>2180.1</v>
      </c>
    </row>
    <row r="1019" spans="1:6">
      <c r="A1019" s="1"/>
      <c r="B1019" s="1" t="s">
        <v>22</v>
      </c>
      <c r="C1019" s="1" t="s">
        <v>23</v>
      </c>
      <c r="D1019" s="1"/>
      <c r="E1019" s="1" t="s">
        <v>22</v>
      </c>
      <c r="F1019" s="1">
        <v>0</v>
      </c>
    </row>
    <row r="1020" spans="1:6">
      <c r="A1020" s="1"/>
      <c r="B1020" s="1"/>
      <c r="C1020" s="1"/>
      <c r="D1020" s="1"/>
      <c r="E1020" s="1"/>
      <c r="F1020" s="1" t="s">
        <v>24</v>
      </c>
    </row>
    <row r="1021" spans="1:6">
      <c r="A1021" s="1"/>
      <c r="B1021" s="1"/>
      <c r="C1021" s="1" t="s">
        <v>66</v>
      </c>
      <c r="D1021" s="1"/>
      <c r="E1021" s="1"/>
      <c r="F1021" s="1">
        <v>4296.2700000000004</v>
      </c>
    </row>
    <row r="1022" spans="1:6">
      <c r="A1022" s="1"/>
      <c r="B1022" s="1"/>
      <c r="C1022" s="1"/>
      <c r="D1022" s="1"/>
      <c r="E1022" s="1"/>
      <c r="F1022" s="1" t="s">
        <v>24</v>
      </c>
    </row>
    <row r="1023" spans="1:6">
      <c r="A1023" s="1"/>
      <c r="B1023" s="1"/>
      <c r="C1023" s="1" t="s">
        <v>67</v>
      </c>
      <c r="D1023" s="1"/>
      <c r="E1023" s="1"/>
      <c r="F1023" s="1">
        <v>429.63</v>
      </c>
    </row>
    <row r="1024" spans="1:6">
      <c r="A1024" t="s">
        <v>8</v>
      </c>
    </row>
  </sheetData>
  <mergeCells count="18">
    <mergeCell ref="A600:F600"/>
    <mergeCell ref="A626:F626"/>
    <mergeCell ref="A643:F643"/>
    <mergeCell ref="A656:F656"/>
    <mergeCell ref="A956:F956"/>
    <mergeCell ref="A547:F547"/>
    <mergeCell ref="A437:F437"/>
    <mergeCell ref="A452:F452"/>
    <mergeCell ref="A464:F464"/>
    <mergeCell ref="A478:F478"/>
    <mergeCell ref="A495:F495"/>
    <mergeCell ref="A508:F508"/>
    <mergeCell ref="A598:F598"/>
    <mergeCell ref="A549:F549"/>
    <mergeCell ref="A561:F561"/>
    <mergeCell ref="A577:F577"/>
    <mergeCell ref="A582:F582"/>
    <mergeCell ref="A559:F559"/>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dimension ref="A1:L49"/>
  <sheetViews>
    <sheetView workbookViewId="0">
      <selection activeCell="N15" sqref="N15"/>
    </sheetView>
  </sheetViews>
  <sheetFormatPr defaultRowHeight="15"/>
  <cols>
    <col min="1" max="1" width="4.85546875" customWidth="1"/>
    <col min="2" max="2" width="36.28515625" customWidth="1"/>
    <col min="3" max="3" width="6.85546875" customWidth="1"/>
    <col min="4" max="4" width="18.42578125" customWidth="1"/>
    <col min="5" max="5" width="4.85546875" customWidth="1"/>
    <col min="6" max="6" width="9.5703125" bestFit="1" customWidth="1"/>
    <col min="8" max="8" width="0.140625" customWidth="1"/>
    <col min="9" max="9" width="0.28515625" customWidth="1"/>
    <col min="11" max="11" width="20.5703125" customWidth="1"/>
  </cols>
  <sheetData>
    <row r="1" spans="1:12">
      <c r="A1" s="67"/>
      <c r="B1" s="67" t="s">
        <v>284</v>
      </c>
      <c r="C1" s="67"/>
      <c r="D1" s="67" t="s">
        <v>8</v>
      </c>
      <c r="E1" s="67"/>
      <c r="F1" s="67"/>
      <c r="G1" s="67"/>
      <c r="H1" s="67"/>
      <c r="I1" s="67"/>
      <c r="J1" s="67"/>
      <c r="K1" s="67"/>
      <c r="L1" s="67"/>
    </row>
    <row r="2" spans="1:12">
      <c r="A2" s="67"/>
      <c r="B2" s="67" t="s">
        <v>285</v>
      </c>
      <c r="C2" s="67"/>
      <c r="D2" s="67"/>
      <c r="E2" s="67"/>
      <c r="F2" s="67"/>
      <c r="G2" s="67"/>
      <c r="H2" s="67"/>
      <c r="I2" s="67"/>
      <c r="J2" s="67"/>
      <c r="K2" s="67"/>
      <c r="L2" s="67"/>
    </row>
    <row r="3" spans="1:12">
      <c r="A3" s="67" t="s">
        <v>286</v>
      </c>
      <c r="B3" s="67" t="s">
        <v>960</v>
      </c>
      <c r="C3" s="67" t="s">
        <v>1041</v>
      </c>
      <c r="D3" s="67" t="s">
        <v>1041</v>
      </c>
      <c r="E3" s="67"/>
      <c r="F3" s="67"/>
      <c r="G3" s="67"/>
      <c r="H3" s="67"/>
      <c r="I3" s="67"/>
      <c r="J3" s="67"/>
      <c r="K3" s="67"/>
      <c r="L3" s="67"/>
    </row>
    <row r="4" spans="1:12">
      <c r="A4" s="67"/>
      <c r="B4" s="67" t="s">
        <v>8</v>
      </c>
      <c r="C4" s="67"/>
      <c r="D4" s="67" t="s">
        <v>8</v>
      </c>
      <c r="E4" s="67" t="s">
        <v>287</v>
      </c>
      <c r="F4" s="67"/>
      <c r="G4" s="67"/>
      <c r="H4" s="67"/>
      <c r="I4" s="67"/>
      <c r="J4" s="67" t="s">
        <v>8</v>
      </c>
      <c r="K4" s="67"/>
      <c r="L4" s="67"/>
    </row>
    <row r="5" spans="1:12">
      <c r="A5" s="67"/>
      <c r="B5" s="67" t="s">
        <v>24</v>
      </c>
      <c r="C5" s="67" t="s">
        <v>24</v>
      </c>
      <c r="D5" s="67" t="s">
        <v>24</v>
      </c>
      <c r="E5" s="67" t="s">
        <v>24</v>
      </c>
      <c r="F5" s="67" t="s">
        <v>24</v>
      </c>
      <c r="G5" s="67" t="s">
        <v>24</v>
      </c>
      <c r="H5" s="67" t="s">
        <v>24</v>
      </c>
      <c r="I5" s="67" t="s">
        <v>24</v>
      </c>
      <c r="J5" s="67" t="s">
        <v>24</v>
      </c>
      <c r="K5" s="67" t="s">
        <v>24</v>
      </c>
      <c r="L5" s="67" t="s">
        <v>24</v>
      </c>
    </row>
    <row r="6" spans="1:12">
      <c r="A6" s="68" t="s">
        <v>288</v>
      </c>
      <c r="B6" s="67" t="s">
        <v>289</v>
      </c>
      <c r="C6" s="67" t="s">
        <v>290</v>
      </c>
      <c r="D6" s="67" t="s">
        <v>291</v>
      </c>
      <c r="E6" s="67" t="s">
        <v>17</v>
      </c>
      <c r="F6" s="67" t="s">
        <v>292</v>
      </c>
      <c r="G6" s="67" t="s">
        <v>293</v>
      </c>
      <c r="H6" s="67" t="s">
        <v>294</v>
      </c>
      <c r="I6" s="67" t="s">
        <v>295</v>
      </c>
      <c r="J6" s="67" t="s">
        <v>296</v>
      </c>
      <c r="K6" s="67" t="s">
        <v>297</v>
      </c>
      <c r="L6" s="67"/>
    </row>
    <row r="7" spans="1:12">
      <c r="A7" s="67"/>
      <c r="B7" s="67"/>
      <c r="C7" s="67"/>
      <c r="D7" s="67"/>
      <c r="E7" s="67" t="s">
        <v>298</v>
      </c>
      <c r="F7" s="67" t="s">
        <v>296</v>
      </c>
      <c r="G7" s="67" t="s">
        <v>299</v>
      </c>
      <c r="H7" s="67" t="s">
        <v>300</v>
      </c>
      <c r="I7" s="67" t="s">
        <v>301</v>
      </c>
      <c r="J7" s="67" t="s">
        <v>302</v>
      </c>
      <c r="K7" s="67"/>
      <c r="L7" s="67"/>
    </row>
    <row r="8" spans="1:12">
      <c r="A8" s="67" t="s">
        <v>24</v>
      </c>
      <c r="B8" s="67" t="s">
        <v>24</v>
      </c>
      <c r="C8" s="67" t="s">
        <v>24</v>
      </c>
      <c r="D8" s="67" t="s">
        <v>24</v>
      </c>
      <c r="E8" s="67" t="s">
        <v>24</v>
      </c>
      <c r="F8" s="67" t="s">
        <v>24</v>
      </c>
      <c r="G8" s="67" t="s">
        <v>24</v>
      </c>
      <c r="H8" s="67" t="s">
        <v>303</v>
      </c>
      <c r="I8" s="67" t="s">
        <v>24</v>
      </c>
      <c r="J8" s="67" t="s">
        <v>24</v>
      </c>
      <c r="K8" s="67" t="s">
        <v>24</v>
      </c>
      <c r="L8" s="67" t="s">
        <v>24</v>
      </c>
    </row>
    <row r="9" spans="1:12" ht="23.25">
      <c r="A9" s="67" t="s">
        <v>304</v>
      </c>
      <c r="B9" s="68" t="s">
        <v>432</v>
      </c>
      <c r="C9" s="67" t="s">
        <v>305</v>
      </c>
      <c r="D9" s="67" t="s">
        <v>1164</v>
      </c>
      <c r="E9" s="67">
        <v>31</v>
      </c>
      <c r="F9" s="69">
        <v>449.4</v>
      </c>
      <c r="G9" s="69">
        <v>305.13</v>
      </c>
      <c r="H9" s="67"/>
      <c r="I9" s="67">
        <v>0</v>
      </c>
      <c r="J9" s="67">
        <v>754.53</v>
      </c>
      <c r="K9" s="68" t="s">
        <v>1165</v>
      </c>
      <c r="L9" s="69">
        <v>947</v>
      </c>
    </row>
    <row r="10" spans="1:12" ht="23.25">
      <c r="A10" s="67" t="s">
        <v>308</v>
      </c>
      <c r="B10" s="68" t="s">
        <v>433</v>
      </c>
      <c r="C10" s="67" t="s">
        <v>305</v>
      </c>
      <c r="D10" s="67" t="s">
        <v>1164</v>
      </c>
      <c r="E10" s="67">
        <v>31</v>
      </c>
      <c r="F10" s="69">
        <v>648.4</v>
      </c>
      <c r="G10" s="69">
        <v>305.13</v>
      </c>
      <c r="H10" s="67"/>
      <c r="I10" s="67">
        <v>0</v>
      </c>
      <c r="J10" s="67">
        <v>953.53</v>
      </c>
      <c r="K10" s="68" t="s">
        <v>1166</v>
      </c>
      <c r="L10" s="69">
        <v>884</v>
      </c>
    </row>
    <row r="11" spans="1:12">
      <c r="A11" s="67" t="s">
        <v>310</v>
      </c>
      <c r="B11" s="68" t="s">
        <v>311</v>
      </c>
      <c r="C11" s="67" t="s">
        <v>305</v>
      </c>
      <c r="D11" s="67" t="s">
        <v>1164</v>
      </c>
      <c r="E11" s="67">
        <v>31</v>
      </c>
      <c r="F11" s="69">
        <v>762.33</v>
      </c>
      <c r="G11" s="69">
        <v>305.13</v>
      </c>
      <c r="H11" s="67"/>
      <c r="I11" s="67">
        <v>0</v>
      </c>
      <c r="J11" s="67">
        <v>1067.46</v>
      </c>
      <c r="K11" s="68" t="s">
        <v>1167</v>
      </c>
      <c r="L11" s="69">
        <v>618</v>
      </c>
    </row>
    <row r="12" spans="1:12">
      <c r="A12" s="67" t="s">
        <v>313</v>
      </c>
      <c r="B12" s="68" t="s">
        <v>314</v>
      </c>
      <c r="C12" s="67" t="s">
        <v>305</v>
      </c>
      <c r="D12" s="67" t="s">
        <v>1164</v>
      </c>
      <c r="E12" s="67">
        <v>31</v>
      </c>
      <c r="F12" s="69">
        <v>1001</v>
      </c>
      <c r="G12" s="69">
        <v>305.13</v>
      </c>
      <c r="H12" s="67"/>
      <c r="I12" s="67">
        <v>0</v>
      </c>
      <c r="J12" s="67">
        <v>1306.1300000000001</v>
      </c>
      <c r="K12" s="68" t="s">
        <v>1168</v>
      </c>
      <c r="L12" s="69">
        <v>507</v>
      </c>
    </row>
    <row r="13" spans="1:12">
      <c r="A13" s="67" t="s">
        <v>316</v>
      </c>
      <c r="B13" s="68" t="s">
        <v>317</v>
      </c>
      <c r="C13" s="67" t="s">
        <v>305</v>
      </c>
      <c r="D13" s="67" t="s">
        <v>1164</v>
      </c>
      <c r="E13" s="67">
        <v>31</v>
      </c>
      <c r="F13" s="69">
        <v>1362</v>
      </c>
      <c r="G13" s="69">
        <v>305.13</v>
      </c>
      <c r="H13" s="67"/>
      <c r="I13" s="67">
        <v>0</v>
      </c>
      <c r="J13" s="67">
        <v>1667.13</v>
      </c>
      <c r="K13" s="68" t="s">
        <v>1169</v>
      </c>
      <c r="L13" s="69">
        <v>756</v>
      </c>
    </row>
    <row r="14" spans="1:12">
      <c r="A14" s="67" t="s">
        <v>319</v>
      </c>
      <c r="B14" s="68" t="s">
        <v>320</v>
      </c>
      <c r="C14" s="67" t="s">
        <v>305</v>
      </c>
      <c r="D14" s="67" t="s">
        <v>1164</v>
      </c>
      <c r="E14" s="67">
        <v>31</v>
      </c>
      <c r="F14" s="69">
        <v>1467</v>
      </c>
      <c r="G14" s="69">
        <v>305.13</v>
      </c>
      <c r="H14" s="67"/>
      <c r="I14" s="67">
        <v>0</v>
      </c>
      <c r="J14" s="67">
        <v>1772.13</v>
      </c>
      <c r="K14" s="68" t="s">
        <v>1170</v>
      </c>
      <c r="L14" s="69">
        <v>732</v>
      </c>
    </row>
    <row r="15" spans="1:12">
      <c r="A15" s="67" t="s">
        <v>322</v>
      </c>
      <c r="B15" s="68" t="s">
        <v>323</v>
      </c>
      <c r="C15" s="67" t="s">
        <v>305</v>
      </c>
      <c r="D15" s="67" t="s">
        <v>1164</v>
      </c>
      <c r="E15" s="67">
        <v>31</v>
      </c>
      <c r="F15" s="69">
        <v>1054</v>
      </c>
      <c r="G15" s="69">
        <v>305.13</v>
      </c>
      <c r="H15" s="67"/>
      <c r="I15" s="67">
        <v>0</v>
      </c>
      <c r="J15" s="67">
        <v>1359.13</v>
      </c>
      <c r="K15" s="68" t="s">
        <v>1171</v>
      </c>
      <c r="L15" s="69">
        <v>821</v>
      </c>
    </row>
    <row r="16" spans="1:12">
      <c r="A16" s="67" t="s">
        <v>325</v>
      </c>
      <c r="B16" s="68" t="s">
        <v>490</v>
      </c>
      <c r="C16" s="67" t="s">
        <v>305</v>
      </c>
      <c r="D16" s="67" t="s">
        <v>1172</v>
      </c>
      <c r="E16" s="67">
        <v>26</v>
      </c>
      <c r="F16" s="69">
        <v>1312</v>
      </c>
      <c r="G16" s="69">
        <v>262.98</v>
      </c>
      <c r="H16" s="67"/>
      <c r="I16" s="67">
        <v>0</v>
      </c>
      <c r="J16" s="67">
        <v>1574.98</v>
      </c>
      <c r="K16" s="68" t="s">
        <v>1173</v>
      </c>
      <c r="L16" s="69">
        <v>796</v>
      </c>
    </row>
    <row r="17" spans="1:12">
      <c r="A17" s="67" t="s">
        <v>327</v>
      </c>
      <c r="B17" s="68" t="s">
        <v>492</v>
      </c>
      <c r="C17" s="67" t="s">
        <v>305</v>
      </c>
      <c r="D17" s="67" t="s">
        <v>1172</v>
      </c>
      <c r="E17" s="67">
        <v>26</v>
      </c>
      <c r="F17" s="69">
        <v>1312</v>
      </c>
      <c r="G17" s="69">
        <v>262.98</v>
      </c>
      <c r="H17" s="67"/>
      <c r="I17" s="67">
        <v>0</v>
      </c>
      <c r="J17" s="67">
        <v>1574.98</v>
      </c>
      <c r="K17" s="68" t="s">
        <v>1174</v>
      </c>
      <c r="L17" s="69">
        <v>836</v>
      </c>
    </row>
    <row r="18" spans="1:12">
      <c r="A18" s="67" t="s">
        <v>329</v>
      </c>
      <c r="B18" s="68" t="s">
        <v>437</v>
      </c>
      <c r="C18" s="67" t="s">
        <v>330</v>
      </c>
      <c r="D18" s="67" t="s">
        <v>1175</v>
      </c>
      <c r="E18" s="67">
        <v>24</v>
      </c>
      <c r="F18" s="69">
        <v>5709</v>
      </c>
      <c r="G18" s="69">
        <v>207.7</v>
      </c>
      <c r="H18" s="67"/>
      <c r="I18" s="67">
        <v>0</v>
      </c>
      <c r="J18" s="67">
        <v>5916.7</v>
      </c>
      <c r="K18" s="68" t="s">
        <v>1176</v>
      </c>
      <c r="L18" s="69">
        <v>812</v>
      </c>
    </row>
    <row r="19" spans="1:12">
      <c r="A19" s="67" t="s">
        <v>333</v>
      </c>
      <c r="B19" s="68" t="s">
        <v>438</v>
      </c>
      <c r="C19" s="67" t="s">
        <v>19</v>
      </c>
      <c r="D19" s="67" t="s">
        <v>1175</v>
      </c>
      <c r="E19" s="67">
        <v>24</v>
      </c>
      <c r="F19" s="69">
        <v>705</v>
      </c>
      <c r="G19" s="69">
        <v>169.1</v>
      </c>
      <c r="H19" s="67"/>
      <c r="I19" s="67">
        <v>0</v>
      </c>
      <c r="J19" s="67">
        <v>874.1</v>
      </c>
      <c r="K19" s="68" t="s">
        <v>1177</v>
      </c>
      <c r="L19" s="69">
        <v>926</v>
      </c>
    </row>
    <row r="20" spans="1:12">
      <c r="A20" s="67" t="s">
        <v>335</v>
      </c>
      <c r="B20" s="68" t="s">
        <v>336</v>
      </c>
      <c r="C20" s="67" t="s">
        <v>19</v>
      </c>
      <c r="D20" s="67" t="s">
        <v>1175</v>
      </c>
      <c r="E20" s="67">
        <v>24</v>
      </c>
      <c r="F20" s="69">
        <v>786</v>
      </c>
      <c r="G20" s="69">
        <v>169.1</v>
      </c>
      <c r="H20" s="67"/>
      <c r="I20" s="67">
        <v>0</v>
      </c>
      <c r="J20" s="67">
        <v>955.1</v>
      </c>
      <c r="K20" s="68" t="s">
        <v>1178</v>
      </c>
      <c r="L20" s="69">
        <v>884</v>
      </c>
    </row>
    <row r="21" spans="1:12">
      <c r="A21" s="67" t="s">
        <v>338</v>
      </c>
      <c r="B21" s="68" t="s">
        <v>439</v>
      </c>
      <c r="C21" s="67" t="s">
        <v>330</v>
      </c>
      <c r="D21" s="67" t="s">
        <v>339</v>
      </c>
      <c r="E21" s="67">
        <v>0</v>
      </c>
      <c r="F21" s="69">
        <v>16106</v>
      </c>
      <c r="G21" s="69">
        <v>0</v>
      </c>
      <c r="H21" s="67"/>
      <c r="I21" s="67">
        <v>0</v>
      </c>
      <c r="J21" s="67">
        <v>16106</v>
      </c>
      <c r="K21" s="68" t="s">
        <v>1179</v>
      </c>
      <c r="L21" s="69">
        <v>727</v>
      </c>
    </row>
    <row r="22" spans="1:12">
      <c r="A22" s="67" t="s">
        <v>341</v>
      </c>
      <c r="B22" s="68" t="s">
        <v>440</v>
      </c>
      <c r="C22" s="67" t="s">
        <v>305</v>
      </c>
      <c r="D22" s="67" t="s">
        <v>339</v>
      </c>
      <c r="E22" s="67"/>
      <c r="F22" s="69">
        <v>1348</v>
      </c>
      <c r="G22" s="69"/>
      <c r="H22" s="67"/>
      <c r="I22" s="67">
        <v>0</v>
      </c>
      <c r="J22" s="67">
        <v>1348</v>
      </c>
      <c r="K22" s="68" t="s">
        <v>1180</v>
      </c>
      <c r="L22" s="69">
        <v>700</v>
      </c>
    </row>
    <row r="23" spans="1:12">
      <c r="A23" s="67" t="s">
        <v>343</v>
      </c>
      <c r="B23" s="68" t="s">
        <v>441</v>
      </c>
      <c r="C23" s="67" t="s">
        <v>305</v>
      </c>
      <c r="D23" s="67" t="s">
        <v>339</v>
      </c>
      <c r="E23" s="67">
        <v>0</v>
      </c>
      <c r="F23" s="69">
        <v>993</v>
      </c>
      <c r="G23" s="69">
        <v>0</v>
      </c>
      <c r="H23" s="67"/>
      <c r="I23" s="67">
        <v>0</v>
      </c>
      <c r="J23" s="67">
        <v>993</v>
      </c>
      <c r="K23" s="68" t="s">
        <v>1181</v>
      </c>
      <c r="L23" s="69">
        <v>729</v>
      </c>
    </row>
    <row r="24" spans="1:12" ht="23.25">
      <c r="A24" s="67" t="s">
        <v>345</v>
      </c>
      <c r="B24" s="68" t="s">
        <v>442</v>
      </c>
      <c r="C24" s="67" t="s">
        <v>305</v>
      </c>
      <c r="D24" s="67" t="s">
        <v>339</v>
      </c>
      <c r="E24" s="67">
        <v>0</v>
      </c>
      <c r="F24" s="69">
        <v>34300</v>
      </c>
      <c r="G24" s="69">
        <v>0</v>
      </c>
      <c r="H24" s="67"/>
      <c r="I24" s="67">
        <v>0</v>
      </c>
      <c r="J24" s="67">
        <v>34300</v>
      </c>
      <c r="K24" s="68" t="s">
        <v>1182</v>
      </c>
      <c r="L24" s="69">
        <v>110</v>
      </c>
    </row>
    <row r="25" spans="1:12" ht="23.25">
      <c r="A25" s="67" t="s">
        <v>347</v>
      </c>
      <c r="B25" s="68" t="s">
        <v>348</v>
      </c>
      <c r="C25" s="67" t="s">
        <v>305</v>
      </c>
      <c r="D25" s="67" t="s">
        <v>339</v>
      </c>
      <c r="E25" s="67">
        <v>0</v>
      </c>
      <c r="F25" s="69">
        <v>39400</v>
      </c>
      <c r="G25" s="69">
        <v>0</v>
      </c>
      <c r="H25" s="67"/>
      <c r="I25" s="67">
        <v>0</v>
      </c>
      <c r="J25" s="67">
        <v>39400</v>
      </c>
      <c r="K25" s="68" t="s">
        <v>1183</v>
      </c>
      <c r="L25" s="69">
        <v>89.4</v>
      </c>
    </row>
    <row r="26" spans="1:12" ht="23.25">
      <c r="A26" s="67" t="s">
        <v>349</v>
      </c>
      <c r="B26" s="68" t="s">
        <v>445</v>
      </c>
      <c r="C26" s="67" t="s">
        <v>305</v>
      </c>
      <c r="D26" s="67" t="s">
        <v>339</v>
      </c>
      <c r="E26" s="67">
        <v>0</v>
      </c>
      <c r="F26" s="69">
        <v>111600</v>
      </c>
      <c r="G26" s="69">
        <v>0</v>
      </c>
      <c r="H26" s="67"/>
      <c r="I26" s="67">
        <v>0</v>
      </c>
      <c r="J26" s="67">
        <v>111600</v>
      </c>
      <c r="K26" s="68" t="s">
        <v>1184</v>
      </c>
      <c r="L26" s="69">
        <v>66.2</v>
      </c>
    </row>
    <row r="27" spans="1:12" ht="23.25">
      <c r="A27" s="67" t="s">
        <v>351</v>
      </c>
      <c r="B27" s="68" t="s">
        <v>446</v>
      </c>
      <c r="C27" s="67" t="s">
        <v>305</v>
      </c>
      <c r="D27" s="67" t="s">
        <v>339</v>
      </c>
      <c r="E27" s="67">
        <v>0</v>
      </c>
      <c r="F27" s="69">
        <v>99400</v>
      </c>
      <c r="G27" s="69">
        <v>0</v>
      </c>
      <c r="H27" s="67"/>
      <c r="I27" s="67">
        <v>0</v>
      </c>
      <c r="J27" s="67">
        <v>99400</v>
      </c>
      <c r="K27" s="68" t="s">
        <v>1185</v>
      </c>
      <c r="L27" s="69">
        <v>32.450000000000003</v>
      </c>
    </row>
    <row r="28" spans="1:12" ht="23.25">
      <c r="A28" s="67" t="s">
        <v>352</v>
      </c>
      <c r="B28" s="68" t="s">
        <v>448</v>
      </c>
      <c r="C28" s="67" t="s">
        <v>305</v>
      </c>
      <c r="D28" s="67" t="s">
        <v>339</v>
      </c>
      <c r="E28" s="67">
        <v>0</v>
      </c>
      <c r="F28" s="69">
        <v>95000</v>
      </c>
      <c r="G28" s="69">
        <v>0</v>
      </c>
      <c r="H28" s="67"/>
      <c r="I28" s="67">
        <v>0</v>
      </c>
      <c r="J28" s="67">
        <v>95000</v>
      </c>
      <c r="K28" s="68" t="s">
        <v>1186</v>
      </c>
      <c r="L28" s="69">
        <v>36.950000000000003</v>
      </c>
    </row>
    <row r="29" spans="1:12">
      <c r="A29" s="67" t="s">
        <v>353</v>
      </c>
      <c r="B29" s="68" t="s">
        <v>450</v>
      </c>
      <c r="C29" s="67" t="s">
        <v>330</v>
      </c>
      <c r="D29" s="67" t="s">
        <v>1175</v>
      </c>
      <c r="E29" s="67">
        <v>24</v>
      </c>
      <c r="F29" s="69">
        <v>4299</v>
      </c>
      <c r="G29" s="69">
        <v>207.7</v>
      </c>
      <c r="H29" s="67"/>
      <c r="I29" s="67">
        <v>0</v>
      </c>
      <c r="J29" s="67">
        <v>4506.7</v>
      </c>
      <c r="K29" s="68" t="s">
        <v>1187</v>
      </c>
      <c r="L29" s="69">
        <v>106.25</v>
      </c>
    </row>
    <row r="30" spans="1:12">
      <c r="A30" s="67" t="s">
        <v>354</v>
      </c>
      <c r="B30" s="68" t="s">
        <v>452</v>
      </c>
      <c r="C30" s="67" t="s">
        <v>330</v>
      </c>
      <c r="D30" s="67" t="s">
        <v>339</v>
      </c>
      <c r="E30" s="67"/>
      <c r="F30" s="69">
        <v>11907</v>
      </c>
      <c r="G30" s="69"/>
      <c r="H30" s="67"/>
      <c r="I30" s="67">
        <v>0</v>
      </c>
      <c r="J30" s="67">
        <v>11907</v>
      </c>
      <c r="K30" s="68" t="s">
        <v>1188</v>
      </c>
      <c r="L30" s="69">
        <v>1457</v>
      </c>
    </row>
    <row r="31" spans="1:12">
      <c r="A31" s="67" t="s">
        <v>355</v>
      </c>
      <c r="B31" s="68" t="s">
        <v>356</v>
      </c>
      <c r="C31" s="67" t="s">
        <v>198</v>
      </c>
      <c r="D31" s="67" t="s">
        <v>339</v>
      </c>
      <c r="E31" s="67">
        <v>0</v>
      </c>
      <c r="F31" s="69">
        <v>6040</v>
      </c>
      <c r="G31" s="69">
        <v>0</v>
      </c>
      <c r="H31" s="67"/>
      <c r="I31" s="67"/>
      <c r="J31" s="67">
        <v>6040</v>
      </c>
      <c r="K31" s="68" t="s">
        <v>1189</v>
      </c>
      <c r="L31" s="69">
        <v>1215</v>
      </c>
    </row>
    <row r="32" spans="1:12" ht="23.25">
      <c r="A32" s="67" t="s">
        <v>357</v>
      </c>
      <c r="B32" s="68" t="s">
        <v>358</v>
      </c>
      <c r="C32" s="67" t="s">
        <v>198</v>
      </c>
      <c r="D32" s="67" t="s">
        <v>339</v>
      </c>
      <c r="E32" s="67">
        <v>0</v>
      </c>
      <c r="F32" s="69">
        <v>58000</v>
      </c>
      <c r="G32" s="69">
        <v>0</v>
      </c>
      <c r="H32" s="67"/>
      <c r="I32" s="67">
        <v>0</v>
      </c>
      <c r="J32" s="67">
        <v>58000</v>
      </c>
      <c r="K32" s="68" t="s">
        <v>1190</v>
      </c>
      <c r="L32" s="69">
        <v>1362</v>
      </c>
    </row>
    <row r="33" spans="1:12">
      <c r="A33" s="67" t="s">
        <v>359</v>
      </c>
      <c r="B33" s="68" t="s">
        <v>360</v>
      </c>
      <c r="C33" s="67" t="s">
        <v>198</v>
      </c>
      <c r="D33" s="67" t="s">
        <v>339</v>
      </c>
      <c r="E33" s="67">
        <v>0</v>
      </c>
      <c r="F33" s="69">
        <v>58000</v>
      </c>
      <c r="G33" s="69">
        <v>0</v>
      </c>
      <c r="H33" s="67"/>
      <c r="I33" s="67">
        <v>0</v>
      </c>
      <c r="J33" s="67">
        <v>58000</v>
      </c>
      <c r="K33" s="68" t="s">
        <v>1191</v>
      </c>
      <c r="L33" s="69">
        <v>12980</v>
      </c>
    </row>
    <row r="34" spans="1:12">
      <c r="A34" s="67" t="s">
        <v>361</v>
      </c>
      <c r="B34" s="68" t="s">
        <v>362</v>
      </c>
      <c r="C34" s="67" t="s">
        <v>330</v>
      </c>
      <c r="D34" s="67" t="s">
        <v>1175</v>
      </c>
      <c r="E34" s="67">
        <v>24</v>
      </c>
      <c r="F34" s="69">
        <v>4299</v>
      </c>
      <c r="G34" s="69">
        <v>207.7</v>
      </c>
      <c r="H34" s="67"/>
      <c r="I34" s="67">
        <v>0</v>
      </c>
      <c r="J34" s="67">
        <v>4506.7</v>
      </c>
      <c r="K34" s="68" t="s">
        <v>1192</v>
      </c>
      <c r="L34" s="69">
        <v>1138</v>
      </c>
    </row>
    <row r="35" spans="1:12" ht="23.25">
      <c r="A35" s="67" t="s">
        <v>363</v>
      </c>
      <c r="B35" s="68" t="s">
        <v>364</v>
      </c>
      <c r="C35" s="67" t="s">
        <v>305</v>
      </c>
      <c r="D35" s="67" t="s">
        <v>1164</v>
      </c>
      <c r="E35" s="67">
        <v>31</v>
      </c>
      <c r="F35" s="69">
        <v>947</v>
      </c>
      <c r="G35" s="69">
        <v>305.13</v>
      </c>
      <c r="H35" s="67"/>
      <c r="I35" s="67"/>
      <c r="J35" s="67">
        <v>1252.1300000000001</v>
      </c>
      <c r="K35" s="68" t="s">
        <v>1193</v>
      </c>
      <c r="L35" s="69">
        <v>1017</v>
      </c>
    </row>
    <row r="36" spans="1:12">
      <c r="A36" s="67" t="s">
        <v>365</v>
      </c>
      <c r="B36" s="68" t="s">
        <v>366</v>
      </c>
      <c r="C36" s="67" t="s">
        <v>305</v>
      </c>
      <c r="D36" s="67" t="s">
        <v>1164</v>
      </c>
      <c r="E36" s="67">
        <v>31</v>
      </c>
      <c r="F36" s="69">
        <v>1067</v>
      </c>
      <c r="G36" s="69">
        <v>305.13</v>
      </c>
      <c r="H36" s="67"/>
      <c r="I36" s="67">
        <v>0</v>
      </c>
      <c r="J36" s="67">
        <v>1372.13</v>
      </c>
      <c r="K36" s="68" t="s">
        <v>1194</v>
      </c>
      <c r="L36" s="69">
        <v>158.19999999999999</v>
      </c>
    </row>
    <row r="37" spans="1:12" ht="23.25">
      <c r="A37" s="67" t="s">
        <v>367</v>
      </c>
      <c r="B37" s="68" t="s">
        <v>368</v>
      </c>
      <c r="C37" s="67" t="s">
        <v>305</v>
      </c>
      <c r="D37" s="67" t="s">
        <v>1164</v>
      </c>
      <c r="E37" s="67">
        <v>31</v>
      </c>
      <c r="F37" s="69">
        <v>902</v>
      </c>
      <c r="G37" s="69">
        <v>305.13</v>
      </c>
      <c r="H37" s="67"/>
      <c r="I37" s="67">
        <v>0</v>
      </c>
      <c r="J37" s="67">
        <v>1207.1300000000001</v>
      </c>
      <c r="K37" s="68" t="s">
        <v>1195</v>
      </c>
      <c r="L37" s="69">
        <v>796</v>
      </c>
    </row>
    <row r="38" spans="1:12" ht="23.25">
      <c r="A38" s="67" t="s">
        <v>369</v>
      </c>
      <c r="B38" s="68" t="s">
        <v>461</v>
      </c>
      <c r="C38" s="67" t="s">
        <v>305</v>
      </c>
      <c r="D38" s="67" t="s">
        <v>1172</v>
      </c>
      <c r="E38" s="67">
        <v>26</v>
      </c>
      <c r="F38" s="69">
        <v>222.7</v>
      </c>
      <c r="G38" s="69">
        <v>262.98</v>
      </c>
      <c r="H38" s="67"/>
      <c r="I38" s="67">
        <v>0</v>
      </c>
      <c r="J38" s="67">
        <v>485.68</v>
      </c>
      <c r="K38" s="68" t="s">
        <v>1196</v>
      </c>
      <c r="L38" s="69">
        <v>821</v>
      </c>
    </row>
    <row r="39" spans="1:12" ht="23.25">
      <c r="A39" s="67">
        <v>31</v>
      </c>
      <c r="B39" s="68" t="s">
        <v>463</v>
      </c>
      <c r="C39" s="67" t="s">
        <v>305</v>
      </c>
      <c r="D39" s="67"/>
      <c r="E39" s="67">
        <v>29</v>
      </c>
      <c r="F39" s="69">
        <v>166.5</v>
      </c>
      <c r="G39" s="69">
        <v>288.27</v>
      </c>
      <c r="H39" s="67"/>
      <c r="I39" s="67">
        <v>0</v>
      </c>
      <c r="J39" s="67">
        <v>454.77</v>
      </c>
      <c r="K39" s="68" t="s">
        <v>1197</v>
      </c>
      <c r="L39" s="69">
        <v>70.95</v>
      </c>
    </row>
    <row r="40" spans="1:12" ht="5.25" customHeight="1">
      <c r="A40" s="67"/>
      <c r="B40" s="68"/>
      <c r="C40" s="67"/>
      <c r="D40" s="67"/>
      <c r="E40" s="67"/>
      <c r="F40" s="69"/>
      <c r="G40" s="69"/>
      <c r="H40" s="67"/>
      <c r="I40" s="67"/>
      <c r="J40" s="67"/>
      <c r="K40" s="68"/>
      <c r="L40" s="69">
        <v>0</v>
      </c>
    </row>
    <row r="41" spans="1:12" ht="23.25">
      <c r="A41" s="67">
        <v>31</v>
      </c>
      <c r="B41" s="68" t="s">
        <v>465</v>
      </c>
      <c r="C41" s="67" t="s">
        <v>330</v>
      </c>
      <c r="D41" s="67"/>
      <c r="E41" s="67">
        <v>35</v>
      </c>
      <c r="F41" s="69">
        <v>6795</v>
      </c>
      <c r="G41" s="69">
        <v>476.45</v>
      </c>
      <c r="H41" s="67">
        <v>0</v>
      </c>
      <c r="I41" s="67">
        <v>0</v>
      </c>
      <c r="J41" s="67">
        <v>7271.45</v>
      </c>
      <c r="K41" s="68" t="s">
        <v>1198</v>
      </c>
      <c r="L41" s="69">
        <v>74.8</v>
      </c>
    </row>
    <row r="42" spans="1:12" ht="23.25">
      <c r="A42" s="67">
        <v>32</v>
      </c>
      <c r="B42" s="68" t="s">
        <v>466</v>
      </c>
      <c r="C42" s="67" t="s">
        <v>330</v>
      </c>
      <c r="D42" s="67"/>
      <c r="E42" s="67">
        <v>35</v>
      </c>
      <c r="F42" s="69">
        <v>6595</v>
      </c>
      <c r="G42" s="69">
        <v>476.45</v>
      </c>
      <c r="H42" s="67">
        <v>0</v>
      </c>
      <c r="I42" s="67">
        <v>0</v>
      </c>
      <c r="J42" s="67">
        <v>7071.45</v>
      </c>
      <c r="K42" s="68" t="s">
        <v>501</v>
      </c>
      <c r="L42" s="69">
        <v>150.9</v>
      </c>
    </row>
    <row r="43" spans="1:12" ht="23.25">
      <c r="A43" s="67">
        <v>33</v>
      </c>
      <c r="B43" s="68" t="s">
        <v>467</v>
      </c>
      <c r="C43" s="67" t="s">
        <v>271</v>
      </c>
      <c r="D43" s="67" t="s">
        <v>1164</v>
      </c>
      <c r="E43" s="67">
        <v>31</v>
      </c>
      <c r="F43" s="69">
        <v>123.7</v>
      </c>
      <c r="G43" s="69">
        <v>209.7</v>
      </c>
      <c r="H43" s="67">
        <v>0</v>
      </c>
      <c r="I43" s="67">
        <v>0</v>
      </c>
      <c r="J43" s="67">
        <v>333.4</v>
      </c>
      <c r="K43" s="68" t="s">
        <v>502</v>
      </c>
      <c r="L43" s="69">
        <v>150.9</v>
      </c>
    </row>
    <row r="44" spans="1:12" ht="23.25">
      <c r="A44" s="67">
        <v>34</v>
      </c>
      <c r="B44" s="68" t="s">
        <v>1199</v>
      </c>
      <c r="C44" s="67" t="s">
        <v>271</v>
      </c>
      <c r="D44" s="67" t="s">
        <v>1164</v>
      </c>
      <c r="E44" s="67">
        <v>31</v>
      </c>
      <c r="F44" s="69">
        <v>839</v>
      </c>
      <c r="G44" s="69">
        <v>305.13</v>
      </c>
      <c r="H44" s="67">
        <v>0</v>
      </c>
      <c r="I44" s="67">
        <v>0</v>
      </c>
      <c r="J44" s="67">
        <v>1144.1300000000001</v>
      </c>
      <c r="K44" s="68" t="s">
        <v>1200</v>
      </c>
      <c r="L44" s="69">
        <v>113.6</v>
      </c>
    </row>
    <row r="45" spans="1:12" ht="23.25">
      <c r="A45" s="67">
        <v>35</v>
      </c>
      <c r="B45" s="68" t="s">
        <v>469</v>
      </c>
      <c r="C45" s="67"/>
      <c r="D45" s="67"/>
      <c r="E45" s="67">
        <v>35</v>
      </c>
      <c r="F45" s="69">
        <v>6595</v>
      </c>
      <c r="G45" s="69">
        <v>476.45</v>
      </c>
      <c r="H45" s="67"/>
      <c r="I45" s="67"/>
      <c r="J45" s="67">
        <v>7071.45</v>
      </c>
      <c r="K45" s="68" t="s">
        <v>504</v>
      </c>
      <c r="L45" s="69">
        <v>223.8</v>
      </c>
    </row>
    <row r="46" spans="1:12" ht="23.25">
      <c r="A46" s="67">
        <v>36</v>
      </c>
      <c r="B46" s="68" t="s">
        <v>434</v>
      </c>
      <c r="C46" s="67" t="s">
        <v>305</v>
      </c>
      <c r="D46" s="67"/>
      <c r="E46" s="67">
        <v>26</v>
      </c>
      <c r="F46" s="69">
        <v>1312</v>
      </c>
      <c r="G46" s="69">
        <v>262.98</v>
      </c>
      <c r="H46" s="67"/>
      <c r="I46" s="67">
        <v>0</v>
      </c>
      <c r="J46" s="67">
        <v>1574.98</v>
      </c>
      <c r="K46" s="68" t="s">
        <v>505</v>
      </c>
      <c r="L46" s="69">
        <v>223.8</v>
      </c>
    </row>
    <row r="47" spans="1:12">
      <c r="A47" s="67">
        <v>37</v>
      </c>
      <c r="B47" s="68" t="s">
        <v>436</v>
      </c>
      <c r="C47" s="67" t="s">
        <v>305</v>
      </c>
      <c r="D47" s="67"/>
      <c r="E47" s="67">
        <v>26</v>
      </c>
      <c r="F47" s="69">
        <v>1312</v>
      </c>
      <c r="G47" s="69">
        <v>262.98</v>
      </c>
      <c r="H47" s="67"/>
      <c r="I47" s="67">
        <v>0</v>
      </c>
      <c r="J47" s="67">
        <v>1574.98</v>
      </c>
      <c r="K47" s="68"/>
      <c r="L47" s="69">
        <v>0</v>
      </c>
    </row>
    <row r="48" spans="1:12">
      <c r="A48" s="67"/>
      <c r="B48" s="67" t="s">
        <v>24</v>
      </c>
      <c r="C48" s="67" t="s">
        <v>24</v>
      </c>
      <c r="D48" s="67" t="s">
        <v>24</v>
      </c>
      <c r="E48" s="67" t="s">
        <v>24</v>
      </c>
      <c r="F48" s="67" t="s">
        <v>24</v>
      </c>
      <c r="G48" s="69" t="s">
        <v>24</v>
      </c>
      <c r="H48" s="67" t="s">
        <v>24</v>
      </c>
      <c r="I48" s="67" t="s">
        <v>24</v>
      </c>
      <c r="J48" s="67" t="s">
        <v>24</v>
      </c>
      <c r="K48" s="67" t="s">
        <v>24</v>
      </c>
      <c r="L48" s="69" t="s">
        <v>24</v>
      </c>
    </row>
    <row r="49" spans="1:12" ht="23.25">
      <c r="A49" s="67"/>
      <c r="B49" s="67" t="s">
        <v>372</v>
      </c>
      <c r="C49" s="67"/>
      <c r="D49" s="67"/>
      <c r="E49" s="67"/>
      <c r="F49" s="67"/>
      <c r="G49" s="67"/>
      <c r="H49" s="67"/>
      <c r="I49" s="67"/>
      <c r="J49" s="67"/>
      <c r="K49" s="68" t="s">
        <v>1201</v>
      </c>
      <c r="L49" s="67">
        <v>9.35</v>
      </c>
    </row>
  </sheetData>
  <pageMargins left="0.7" right="0.7" top="0.75" bottom="0.75" header="0.3" footer="0.3"/>
  <pageSetup paperSize="9" orientation="landscape" verticalDpi="0" r:id="rId1"/>
</worksheet>
</file>

<file path=xl/worksheets/sheet2.xml><?xml version="1.0" encoding="utf-8"?>
<worksheet xmlns="http://schemas.openxmlformats.org/spreadsheetml/2006/main" xmlns:r="http://schemas.openxmlformats.org/officeDocument/2006/relationships">
  <dimension ref="A2:F78"/>
  <sheetViews>
    <sheetView workbookViewId="0">
      <selection activeCell="F79" sqref="F79"/>
    </sheetView>
  </sheetViews>
  <sheetFormatPr defaultRowHeight="15"/>
  <cols>
    <col min="2" max="2" width="9.7109375" bestFit="1" customWidth="1"/>
    <col min="3" max="3" width="35.85546875" customWidth="1"/>
    <col min="4" max="4" width="13.42578125" customWidth="1"/>
    <col min="5" max="5" width="8" customWidth="1"/>
    <col min="6" max="6" width="13.7109375" customWidth="1"/>
  </cols>
  <sheetData>
    <row r="2" spans="1:6" ht="37.5" customHeight="1">
      <c r="A2" s="72" t="str">
        <f>Detailed!A2</f>
        <v>Name of Work : Special Repair Repair Works to Police Station Building at Moolakaraipatti in Tirunelveli District.</v>
      </c>
      <c r="B2" s="72"/>
      <c r="C2" s="72"/>
      <c r="D2" s="72"/>
      <c r="E2" s="72"/>
      <c r="F2" s="72"/>
    </row>
    <row r="3" spans="1:6" ht="18.75">
      <c r="A3" s="70" t="s">
        <v>13</v>
      </c>
      <c r="B3" s="70"/>
      <c r="C3" s="70"/>
      <c r="D3" s="70"/>
      <c r="E3" s="70"/>
      <c r="F3" s="70"/>
    </row>
    <row r="4" spans="1:6" ht="18.75">
      <c r="A4" s="10" t="s">
        <v>0</v>
      </c>
      <c r="B4" s="10" t="s">
        <v>14</v>
      </c>
      <c r="C4" s="10" t="s">
        <v>1</v>
      </c>
      <c r="D4" s="11" t="s">
        <v>15</v>
      </c>
      <c r="E4" s="11" t="s">
        <v>16</v>
      </c>
      <c r="F4" s="10" t="s">
        <v>17</v>
      </c>
    </row>
    <row r="5" spans="1:6" s="26" customFormat="1" ht="54" customHeight="1">
      <c r="A5" s="24">
        <v>1</v>
      </c>
      <c r="B5" s="24"/>
      <c r="C5" s="23" t="str">
        <f>Detailed!B6</f>
        <v>Dismantling, Clearing away and carefully stacking the materials for re use for any thickness of walls.</v>
      </c>
      <c r="D5" s="25"/>
      <c r="E5" s="25"/>
      <c r="F5" s="24"/>
    </row>
    <row r="6" spans="1:6" s="26" customFormat="1" ht="31.5">
      <c r="A6" s="24"/>
      <c r="B6" s="27">
        <f>Detailed!H139</f>
        <v>904.7</v>
      </c>
      <c r="C6" s="23" t="s">
        <v>470</v>
      </c>
      <c r="D6" s="27">
        <v>221.9</v>
      </c>
      <c r="E6" s="24" t="s">
        <v>478</v>
      </c>
      <c r="F6" s="27">
        <f>D6*B6</f>
        <v>200752.93000000002</v>
      </c>
    </row>
    <row r="7" spans="1:6" s="26" customFormat="1" ht="15" customHeight="1">
      <c r="A7" s="24"/>
      <c r="B7" s="24"/>
      <c r="C7" s="23"/>
      <c r="D7" s="27" t="s">
        <v>599</v>
      </c>
      <c r="E7" s="24"/>
      <c r="F7" s="27"/>
    </row>
    <row r="8" spans="1:6" s="26" customFormat="1" ht="15.75" customHeight="1">
      <c r="A8" s="24"/>
      <c r="B8" s="27" t="e">
        <f>Detailed!#REF!</f>
        <v>#REF!</v>
      </c>
      <c r="C8" s="23" t="s">
        <v>476</v>
      </c>
      <c r="D8" s="27">
        <v>402</v>
      </c>
      <c r="E8" s="24" t="s">
        <v>474</v>
      </c>
      <c r="F8" s="27" t="e">
        <f>D8*B8</f>
        <v>#REF!</v>
      </c>
    </row>
    <row r="9" spans="1:6" s="26" customFormat="1" ht="15.75">
      <c r="A9" s="24"/>
      <c r="B9" s="24"/>
      <c r="C9" s="23"/>
      <c r="D9" s="27" t="s">
        <v>603</v>
      </c>
      <c r="E9" s="24"/>
      <c r="F9" s="27"/>
    </row>
    <row r="10" spans="1:6" s="26" customFormat="1" ht="15.75">
      <c r="A10" s="24"/>
      <c r="B10" s="27" t="e">
        <f>Detailed!#REF!</f>
        <v>#REF!</v>
      </c>
      <c r="C10" s="23" t="s">
        <v>471</v>
      </c>
      <c r="D10" s="27">
        <v>36.1</v>
      </c>
      <c r="E10" s="24" t="s">
        <v>474</v>
      </c>
      <c r="F10" s="27" t="e">
        <f>D10*B10</f>
        <v>#REF!</v>
      </c>
    </row>
    <row r="11" spans="1:6" s="26" customFormat="1" ht="15.75">
      <c r="A11" s="24"/>
      <c r="B11" s="24"/>
      <c r="C11" s="23"/>
      <c r="D11" s="27" t="s">
        <v>600</v>
      </c>
      <c r="E11" s="24"/>
      <c r="F11" s="27"/>
    </row>
    <row r="12" spans="1:6" s="26" customFormat="1" ht="15.75">
      <c r="A12" s="24"/>
      <c r="B12" s="27">
        <f>Detailed!H295</f>
        <v>0</v>
      </c>
      <c r="C12" s="23" t="s">
        <v>472</v>
      </c>
      <c r="D12" s="27">
        <v>47.8</v>
      </c>
      <c r="E12" s="24" t="s">
        <v>474</v>
      </c>
      <c r="F12" s="27">
        <f>D12*B12</f>
        <v>0</v>
      </c>
    </row>
    <row r="13" spans="1:6" s="26" customFormat="1" ht="15.75">
      <c r="A13" s="24"/>
      <c r="B13" s="24"/>
      <c r="C13" s="23"/>
      <c r="D13" s="27" t="s">
        <v>600</v>
      </c>
      <c r="E13" s="24"/>
      <c r="F13" s="27"/>
    </row>
    <row r="14" spans="1:6" s="26" customFormat="1" ht="24.75" customHeight="1">
      <c r="A14" s="24">
        <v>2</v>
      </c>
      <c r="B14" s="27" t="e">
        <f>Detailed!#REF!</f>
        <v>#REF!</v>
      </c>
      <c r="C14" s="23" t="s">
        <v>473</v>
      </c>
      <c r="D14" s="27">
        <v>3.65</v>
      </c>
      <c r="E14" s="24" t="s">
        <v>474</v>
      </c>
      <c r="F14" s="27" t="e">
        <f>D14*B14</f>
        <v>#REF!</v>
      </c>
    </row>
    <row r="15" spans="1:6" s="26" customFormat="1" ht="15.75">
      <c r="A15" s="24"/>
      <c r="B15" s="27"/>
      <c r="C15" s="23"/>
      <c r="D15" s="27" t="s">
        <v>601</v>
      </c>
      <c r="E15" s="24"/>
      <c r="F15" s="27"/>
    </row>
    <row r="16" spans="1:6" s="26" customFormat="1" ht="15.75">
      <c r="A16" s="24">
        <v>3</v>
      </c>
      <c r="B16" s="27"/>
      <c r="C16" s="28" t="e">
        <f>Detailed!#REF!</f>
        <v>#REF!</v>
      </c>
      <c r="D16" s="27"/>
      <c r="E16" s="24"/>
      <c r="F16" s="27"/>
    </row>
    <row r="17" spans="1:6" s="26" customFormat="1" ht="15.75">
      <c r="A17" s="24"/>
      <c r="B17" s="27" t="e">
        <f>Detailed!#REF!</f>
        <v>#REF!</v>
      </c>
      <c r="C17" s="28" t="s">
        <v>477</v>
      </c>
      <c r="D17" s="27" t="e">
        <f>' xata'!#REF!</f>
        <v>#REF!</v>
      </c>
      <c r="E17" s="24" t="s">
        <v>479</v>
      </c>
      <c r="F17" s="27" t="e">
        <f>D17*B17</f>
        <v>#REF!</v>
      </c>
    </row>
    <row r="18" spans="1:6" s="26" customFormat="1" ht="15.75">
      <c r="A18" s="24"/>
      <c r="B18" s="24"/>
      <c r="C18" s="23"/>
      <c r="D18" s="27"/>
      <c r="E18" s="24"/>
      <c r="F18" s="27"/>
    </row>
    <row r="19" spans="1:6" s="26" customFormat="1" ht="15.75">
      <c r="A19" s="24">
        <v>4</v>
      </c>
      <c r="B19" s="27" t="e">
        <f>Detailed!#REF!</f>
        <v>#REF!</v>
      </c>
      <c r="C19" s="28" t="e">
        <f>Detailed!#REF!</f>
        <v>#REF!</v>
      </c>
      <c r="D19" s="27">
        <f>' xata'!F116</f>
        <v>3990.2</v>
      </c>
      <c r="E19" s="24" t="s">
        <v>474</v>
      </c>
      <c r="F19" s="27" t="e">
        <f>D19*B19</f>
        <v>#REF!</v>
      </c>
    </row>
    <row r="20" spans="1:6" s="26" customFormat="1" ht="15.75">
      <c r="A20" s="24"/>
      <c r="B20" s="24"/>
      <c r="C20" s="23"/>
      <c r="D20" s="27"/>
      <c r="E20" s="24"/>
      <c r="F20" s="27"/>
    </row>
    <row r="21" spans="1:6" s="26" customFormat="1" ht="15.75">
      <c r="A21" s="24">
        <v>5</v>
      </c>
      <c r="B21" s="27" t="e">
        <f>Detailed!#REF!</f>
        <v>#REF!</v>
      </c>
      <c r="C21" s="23" t="e">
        <f>Detailed!#REF!</f>
        <v>#REF!</v>
      </c>
      <c r="D21" s="27">
        <f>' xata'!F116</f>
        <v>3990.2</v>
      </c>
      <c r="E21" s="24" t="s">
        <v>474</v>
      </c>
      <c r="F21" s="27" t="e">
        <f>D21*B21</f>
        <v>#REF!</v>
      </c>
    </row>
    <row r="22" spans="1:6" s="26" customFormat="1" ht="15.75">
      <c r="A22" s="24"/>
      <c r="B22" s="24"/>
      <c r="C22" s="23"/>
      <c r="D22" s="27"/>
      <c r="E22" s="24"/>
      <c r="F22" s="27"/>
    </row>
    <row r="23" spans="1:6" s="26" customFormat="1" ht="34.5" customHeight="1">
      <c r="A23" s="24">
        <v>6</v>
      </c>
      <c r="B23" s="27">
        <f>Detailed!H490</f>
        <v>2.016</v>
      </c>
      <c r="C23" s="29" t="e">
        <f>Detailed!#REF!</f>
        <v>#REF!</v>
      </c>
      <c r="D23" s="27">
        <f>' xata'!F128</f>
        <v>6755.29</v>
      </c>
      <c r="E23" s="24" t="s">
        <v>474</v>
      </c>
      <c r="F23" s="27">
        <f>D23*B23</f>
        <v>13618.664640000001</v>
      </c>
    </row>
    <row r="24" spans="1:6" s="26" customFormat="1" ht="15.75">
      <c r="A24" s="24"/>
      <c r="B24" s="24"/>
      <c r="C24" s="23"/>
      <c r="D24" s="27"/>
      <c r="E24" s="24"/>
      <c r="F24" s="27"/>
    </row>
    <row r="25" spans="1:6" s="26" customFormat="1" ht="15.75">
      <c r="A25" s="24">
        <v>7</v>
      </c>
      <c r="B25" s="27">
        <f>Detailed!H498</f>
        <v>0.432</v>
      </c>
      <c r="C25" s="23" t="str">
        <f>Detailed!B491</f>
        <v>A/f Loft Portion</v>
      </c>
      <c r="D25" s="27" t="str">
        <f>' xata'!F142</f>
        <v>-</v>
      </c>
      <c r="E25" s="24" t="s">
        <v>474</v>
      </c>
      <c r="F25" s="27" t="e">
        <f>D25*B25</f>
        <v>#VALUE!</v>
      </c>
    </row>
    <row r="26" spans="1:6" s="26" customFormat="1" ht="15.75">
      <c r="A26" s="24"/>
      <c r="B26" s="24"/>
      <c r="C26" s="23"/>
      <c r="D26" s="27"/>
      <c r="E26" s="24"/>
      <c r="F26" s="27"/>
    </row>
    <row r="27" spans="1:6" s="26" customFormat="1" ht="38.25" customHeight="1">
      <c r="A27" s="24">
        <v>8</v>
      </c>
      <c r="B27" s="27">
        <f>Detailed!H534</f>
        <v>4.32</v>
      </c>
      <c r="C27" s="23" t="str">
        <f>Detailed!B499</f>
        <v>Circle Inspector</v>
      </c>
      <c r="D27" s="27">
        <f>' xata'!F154</f>
        <v>27705.119999999999</v>
      </c>
      <c r="E27" s="24" t="s">
        <v>474</v>
      </c>
      <c r="F27" s="27">
        <f>D27*B27</f>
        <v>119686.11840000001</v>
      </c>
    </row>
    <row r="28" spans="1:6" s="26" customFormat="1" ht="15.75">
      <c r="A28" s="24"/>
      <c r="B28" s="24"/>
      <c r="C28" s="23"/>
      <c r="D28" s="27"/>
      <c r="E28" s="24"/>
      <c r="F28" s="27"/>
    </row>
    <row r="29" spans="1:6" s="26" customFormat="1" ht="15.75">
      <c r="A29" s="24">
        <v>9</v>
      </c>
      <c r="B29" s="27">
        <f>Detailed!H539</f>
        <v>0.27600000000000002</v>
      </c>
      <c r="C29" s="23" t="str">
        <f>Detailed!B535</f>
        <v>A/f c/b Portion</v>
      </c>
      <c r="D29" s="27">
        <f>' xata'!F170</f>
        <v>861</v>
      </c>
      <c r="E29" s="24" t="s">
        <v>474</v>
      </c>
      <c r="F29" s="27">
        <f>D29*B29</f>
        <v>237.63600000000002</v>
      </c>
    </row>
    <row r="30" spans="1:6" s="26" customFormat="1" ht="15.75">
      <c r="A30" s="24"/>
      <c r="B30" s="24"/>
      <c r="C30" s="23"/>
      <c r="D30" s="27"/>
      <c r="E30" s="24"/>
      <c r="F30" s="27"/>
    </row>
    <row r="31" spans="1:6" s="26" customFormat="1" ht="33.75" customHeight="1">
      <c r="A31" s="24">
        <v>10</v>
      </c>
      <c r="B31" s="27"/>
      <c r="C31" s="30" t="str">
        <f>Detailed!B540</f>
        <v>Partition Wall Top</v>
      </c>
      <c r="D31" s="27"/>
      <c r="E31" s="24"/>
      <c r="F31" s="27"/>
    </row>
    <row r="32" spans="1:6" s="26" customFormat="1" ht="15.75">
      <c r="A32" s="24"/>
      <c r="B32" s="27">
        <f>Detailed!H544</f>
        <v>-0.72</v>
      </c>
      <c r="C32" s="23" t="str">
        <f>Detailed!B541</f>
        <v>D/F Door (D1)</v>
      </c>
      <c r="D32" s="27" t="str">
        <f>' xata'!F222</f>
        <v>-</v>
      </c>
      <c r="E32" s="24" t="s">
        <v>480</v>
      </c>
      <c r="F32" s="27" t="e">
        <f>D32*B32</f>
        <v>#VALUE!</v>
      </c>
    </row>
    <row r="33" spans="1:6" s="26" customFormat="1" ht="15.75">
      <c r="A33" s="24"/>
      <c r="B33" s="24"/>
      <c r="C33" s="23"/>
      <c r="D33" s="27"/>
      <c r="E33" s="24"/>
      <c r="F33" s="27"/>
    </row>
    <row r="34" spans="1:6" s="26" customFormat="1" ht="15.75">
      <c r="A34" s="24"/>
      <c r="B34" s="27">
        <f>Detailed!H546</f>
        <v>-0.57599999999999996</v>
      </c>
      <c r="C34" s="23" t="str">
        <f>Detailed!B545</f>
        <v>A/F Door Jams (D1)</v>
      </c>
      <c r="D34" s="27">
        <f>' xata'!F214</f>
        <v>1236.4000000000001</v>
      </c>
      <c r="E34" s="24" t="s">
        <v>480</v>
      </c>
      <c r="F34" s="27">
        <f>D34*B34</f>
        <v>-712.16639999999995</v>
      </c>
    </row>
    <row r="35" spans="1:6" s="26" customFormat="1" ht="15.75">
      <c r="A35" s="24"/>
      <c r="B35" s="24"/>
      <c r="C35" s="23"/>
      <c r="D35" s="27"/>
      <c r="E35" s="24"/>
      <c r="F35" s="27"/>
    </row>
    <row r="36" spans="1:6" s="26" customFormat="1" ht="15.75">
      <c r="A36" s="24">
        <v>11</v>
      </c>
      <c r="B36" s="27"/>
      <c r="C36" s="23" t="str">
        <f>Detailed!B549</f>
        <v>A/F Bath Partition</v>
      </c>
      <c r="D36" s="27"/>
      <c r="E36" s="24"/>
      <c r="F36" s="27"/>
    </row>
    <row r="37" spans="1:6" s="26" customFormat="1" ht="15.75">
      <c r="A37" s="24"/>
      <c r="B37" s="27">
        <f>Detailed!H554</f>
        <v>-1.125</v>
      </c>
      <c r="C37" s="23" t="str">
        <f>Detailed!B550</f>
        <v>Partition Wall</v>
      </c>
      <c r="D37" s="27" t="str">
        <f>' xata'!F251</f>
        <v>-</v>
      </c>
      <c r="E37" s="24" t="s">
        <v>480</v>
      </c>
      <c r="F37" s="27" t="e">
        <f>D37*B37</f>
        <v>#VALUE!</v>
      </c>
    </row>
    <row r="38" spans="1:6" s="26" customFormat="1" ht="15.75">
      <c r="A38" s="24"/>
      <c r="B38" s="24"/>
      <c r="C38" s="23"/>
      <c r="D38" s="27"/>
      <c r="E38" s="24"/>
      <c r="F38" s="27"/>
    </row>
    <row r="39" spans="1:6" s="26" customFormat="1" ht="15.75">
      <c r="A39" s="24"/>
      <c r="B39" s="27">
        <f>Detailed!H558</f>
        <v>-0.57599999999999996</v>
      </c>
      <c r="C39" s="23" t="str">
        <f>Detailed!B555</f>
        <v>D/F Ventilator (V4)</v>
      </c>
      <c r="D39" s="27">
        <f>' xata'!F275</f>
        <v>0</v>
      </c>
      <c r="E39" s="24" t="s">
        <v>480</v>
      </c>
      <c r="F39" s="27">
        <f>D39*B39</f>
        <v>0</v>
      </c>
    </row>
    <row r="40" spans="1:6" s="26" customFormat="1" ht="15.75">
      <c r="A40" s="24"/>
      <c r="B40" s="24"/>
      <c r="C40" s="23"/>
      <c r="D40" s="27"/>
      <c r="E40" s="24"/>
      <c r="F40" s="27"/>
    </row>
    <row r="41" spans="1:6" s="26" customFormat="1" ht="35.25" customHeight="1">
      <c r="A41" s="24">
        <v>12</v>
      </c>
      <c r="B41" s="27">
        <f>Detailed!H560</f>
        <v>43.566000000000003</v>
      </c>
      <c r="C41" s="23" t="str">
        <f>Detailed!B559</f>
        <v>A/F Ventilator (V5)</v>
      </c>
      <c r="D41" s="27">
        <f>' xata'!F354</f>
        <v>0</v>
      </c>
      <c r="E41" s="24" t="s">
        <v>98</v>
      </c>
      <c r="F41" s="27">
        <f>D41*B41</f>
        <v>0</v>
      </c>
    </row>
    <row r="42" spans="1:6" s="26" customFormat="1" ht="15.75">
      <c r="A42" s="24"/>
      <c r="B42" s="24"/>
      <c r="C42" s="23"/>
      <c r="D42" s="27"/>
      <c r="E42" s="24"/>
      <c r="F42" s="27"/>
    </row>
    <row r="43" spans="1:6" s="26" customFormat="1" ht="15.75">
      <c r="A43" s="24">
        <v>13</v>
      </c>
      <c r="B43" s="27"/>
      <c r="C43" s="31" t="str">
        <f>Detailed!B562</f>
        <v>D/F Ventilator (V1)</v>
      </c>
      <c r="D43" s="27"/>
      <c r="E43" s="24"/>
      <c r="F43" s="27"/>
    </row>
    <row r="44" spans="1:6" s="26" customFormat="1" ht="15.75">
      <c r="A44" s="24"/>
      <c r="B44" s="27">
        <f>Detailed!H567</f>
        <v>-1.9500000000000002</v>
      </c>
      <c r="C44" s="23" t="str">
        <f>Detailed!B563</f>
        <v>A/F Door Jams (D1)</v>
      </c>
      <c r="D44" s="27">
        <f>' xata'!F340</f>
        <v>119.3</v>
      </c>
      <c r="E44" s="24" t="s">
        <v>474</v>
      </c>
      <c r="F44" s="27">
        <f>D44*B44</f>
        <v>-232.63500000000002</v>
      </c>
    </row>
    <row r="45" spans="1:6" s="26" customFormat="1" ht="15.75">
      <c r="A45" s="24"/>
      <c r="B45" s="24"/>
      <c r="C45" s="23"/>
      <c r="D45" s="27"/>
      <c r="E45" s="24"/>
      <c r="F45" s="27"/>
    </row>
    <row r="46" spans="1:6" s="26" customFormat="1" ht="15.75">
      <c r="A46" s="24">
        <v>14</v>
      </c>
      <c r="B46" s="34">
        <f>Detailed!H574</f>
        <v>41.276400000000002</v>
      </c>
      <c r="C46" s="32" t="str">
        <f>Detailed!B568</f>
        <v>D/F Window (W1)</v>
      </c>
      <c r="D46" s="27" t="str">
        <f>' xata'!F328</f>
        <v>-</v>
      </c>
      <c r="E46" s="24" t="s">
        <v>481</v>
      </c>
      <c r="F46" s="27" t="e">
        <f>D46*B46</f>
        <v>#VALUE!</v>
      </c>
    </row>
    <row r="47" spans="1:6" s="26" customFormat="1" ht="15.75">
      <c r="A47" s="24"/>
      <c r="B47" s="24"/>
      <c r="C47" s="23"/>
      <c r="D47" s="27"/>
      <c r="E47" s="24"/>
      <c r="F47" s="27"/>
    </row>
    <row r="48" spans="1:6" s="26" customFormat="1" ht="15.75">
      <c r="A48" s="24">
        <v>15</v>
      </c>
      <c r="B48" s="27">
        <f>Detailed!H605</f>
        <v>0</v>
      </c>
      <c r="C48" s="23" t="str">
        <f>Detailed!B575</f>
        <v>D/F Door (D1)</v>
      </c>
      <c r="D48" s="27">
        <f>' xata'!F351</f>
        <v>541.41999999999996</v>
      </c>
      <c r="E48" s="24" t="s">
        <v>474</v>
      </c>
      <c r="F48" s="27">
        <f>D48*B48</f>
        <v>0</v>
      </c>
    </row>
    <row r="49" spans="1:6" s="26" customFormat="1" ht="15.75">
      <c r="A49" s="24"/>
      <c r="B49" s="24"/>
      <c r="C49" s="23"/>
      <c r="D49" s="27"/>
      <c r="E49" s="24"/>
      <c r="F49" s="27"/>
    </row>
    <row r="50" spans="1:6" s="26" customFormat="1" ht="40.5" customHeight="1">
      <c r="A50" s="24">
        <v>16</v>
      </c>
      <c r="B50" s="27" t="e">
        <f>Detailed!#REF!</f>
        <v>#REF!</v>
      </c>
      <c r="C50" s="31" t="str">
        <f>Detailed!B607</f>
        <v>Outer Alaround</v>
      </c>
      <c r="D50" s="27">
        <f>' xata'!F316</f>
        <v>178.9</v>
      </c>
      <c r="E50" s="24" t="s">
        <v>474</v>
      </c>
      <c r="F50" s="27" t="e">
        <f>D50*B50</f>
        <v>#REF!</v>
      </c>
    </row>
    <row r="51" spans="1:6" s="26" customFormat="1" ht="15.75">
      <c r="A51" s="24"/>
      <c r="B51" s="24"/>
      <c r="C51" s="23"/>
      <c r="D51" s="27"/>
      <c r="E51" s="24"/>
      <c r="F51" s="27"/>
    </row>
    <row r="52" spans="1:6" s="26" customFormat="1" ht="45" customHeight="1">
      <c r="A52" s="24">
        <v>17</v>
      </c>
      <c r="B52" s="27" t="e">
        <f>Detailed!#REF!</f>
        <v>#REF!</v>
      </c>
      <c r="C52" s="23" t="e">
        <f>Detailed!#REF!</f>
        <v>#REF!</v>
      </c>
      <c r="D52" s="27">
        <f>' xata'!F289</f>
        <v>0</v>
      </c>
      <c r="E52" s="24" t="s">
        <v>474</v>
      </c>
      <c r="F52" s="27" t="e">
        <f>D52*B52</f>
        <v>#REF!</v>
      </c>
    </row>
    <row r="53" spans="1:6" s="26" customFormat="1" ht="15.75">
      <c r="A53" s="24"/>
      <c r="B53" s="24"/>
      <c r="C53" s="23"/>
      <c r="D53" s="27"/>
      <c r="E53" s="24"/>
      <c r="F53" s="27"/>
    </row>
    <row r="54" spans="1:6" s="26" customFormat="1" ht="36" customHeight="1">
      <c r="A54" s="24">
        <v>18</v>
      </c>
      <c r="B54" s="27" t="e">
        <f>Detailed!#REF!</f>
        <v>#REF!</v>
      </c>
      <c r="C54" s="33" t="e">
        <f>Detailed!#REF!</f>
        <v>#REF!</v>
      </c>
      <c r="D54" s="27" t="str">
        <f>' xata'!F302</f>
        <v>-</v>
      </c>
      <c r="E54" s="24" t="s">
        <v>482</v>
      </c>
      <c r="F54" s="27" t="e">
        <f>D54*B54</f>
        <v>#VALUE!</v>
      </c>
    </row>
    <row r="55" spans="1:6" s="26" customFormat="1" ht="15.75">
      <c r="A55" s="24"/>
      <c r="B55" s="27"/>
      <c r="C55" s="23"/>
      <c r="D55" s="27"/>
      <c r="E55" s="24"/>
      <c r="F55" s="27"/>
    </row>
    <row r="56" spans="1:6" s="26" customFormat="1" ht="15.75">
      <c r="A56" s="24">
        <v>19</v>
      </c>
      <c r="B56" s="27" t="e">
        <f>Detailed!#REF!</f>
        <v>#REF!</v>
      </c>
      <c r="C56" s="23" t="e">
        <f>Detailed!#REF!</f>
        <v>#REF!</v>
      </c>
      <c r="D56" s="27" t="e">
        <f>' xata'!#REF!</f>
        <v>#REF!</v>
      </c>
      <c r="E56" s="24" t="s">
        <v>474</v>
      </c>
      <c r="F56" s="27" t="e">
        <f>D56*B56</f>
        <v>#REF!</v>
      </c>
    </row>
    <row r="57" spans="1:6" s="26" customFormat="1" ht="15.75">
      <c r="A57" s="24"/>
      <c r="B57" s="27"/>
      <c r="C57" s="23"/>
      <c r="D57" s="27"/>
      <c r="E57" s="24"/>
      <c r="F57" s="27"/>
    </row>
    <row r="58" spans="1:6" s="26" customFormat="1" ht="15.75">
      <c r="A58" s="24">
        <v>20</v>
      </c>
      <c r="B58" s="27" t="e">
        <f>Detailed!#REF!</f>
        <v>#REF!</v>
      </c>
      <c r="C58" s="23" t="e">
        <f>Detailed!#REF!</f>
        <v>#REF!</v>
      </c>
      <c r="D58" s="27" t="e">
        <f>' xata'!#REF!</f>
        <v>#REF!</v>
      </c>
      <c r="E58" s="24" t="s">
        <v>474</v>
      </c>
      <c r="F58" s="27" t="e">
        <f>D58*B58</f>
        <v>#REF!</v>
      </c>
    </row>
    <row r="59" spans="1:6" s="26" customFormat="1" ht="15.75">
      <c r="A59" s="24"/>
      <c r="B59" s="27"/>
      <c r="C59" s="23"/>
      <c r="D59" s="27"/>
      <c r="E59" s="24"/>
      <c r="F59" s="27"/>
    </row>
    <row r="60" spans="1:6" s="26" customFormat="1" ht="15.75">
      <c r="A60" s="24">
        <v>21</v>
      </c>
      <c r="B60" s="27" t="e">
        <f>Detailed!#REF!</f>
        <v>#REF!</v>
      </c>
      <c r="C60" s="23" t="e">
        <f>Detailed!#REF!</f>
        <v>#REF!</v>
      </c>
      <c r="D60" s="27">
        <f>' xata'!F190</f>
        <v>0</v>
      </c>
      <c r="E60" s="24" t="s">
        <v>474</v>
      </c>
      <c r="F60" s="27" t="e">
        <f>D60*B60</f>
        <v>#REF!</v>
      </c>
    </row>
    <row r="61" spans="1:6" s="26" customFormat="1" ht="15.75">
      <c r="A61" s="24"/>
      <c r="B61" s="27"/>
      <c r="C61" s="23"/>
      <c r="D61" s="27"/>
      <c r="E61" s="24"/>
      <c r="F61" s="27"/>
    </row>
    <row r="62" spans="1:6" s="26" customFormat="1" ht="30">
      <c r="A62" s="24">
        <v>22</v>
      </c>
      <c r="B62" s="27" t="e">
        <f>Detailed!#REF!</f>
        <v>#REF!</v>
      </c>
      <c r="C62" s="19" t="s">
        <v>543</v>
      </c>
      <c r="D62" s="27">
        <v>403.7</v>
      </c>
      <c r="E62" s="24" t="s">
        <v>12</v>
      </c>
      <c r="F62" s="27" t="e">
        <f>D62*B62</f>
        <v>#REF!</v>
      </c>
    </row>
    <row r="63" spans="1:6" s="26" customFormat="1" ht="15.75">
      <c r="A63" s="24"/>
      <c r="B63" s="27"/>
      <c r="C63" s="23"/>
      <c r="D63" s="27"/>
      <c r="E63" s="24"/>
      <c r="F63" s="27"/>
    </row>
    <row r="64" spans="1:6" s="26" customFormat="1" ht="30">
      <c r="A64" s="24">
        <v>23</v>
      </c>
      <c r="B64" s="27" t="e">
        <f>Detailed!#REF!</f>
        <v>#REF!</v>
      </c>
      <c r="C64" s="19" t="s">
        <v>544</v>
      </c>
      <c r="D64" s="27">
        <f>' xata'!F367</f>
        <v>419</v>
      </c>
      <c r="E64" s="24" t="s">
        <v>12</v>
      </c>
      <c r="F64" s="27" t="e">
        <f>D64*B64</f>
        <v>#REF!</v>
      </c>
    </row>
    <row r="65" spans="1:6" s="26" customFormat="1" ht="15.75">
      <c r="A65" s="24"/>
      <c r="B65" s="27"/>
      <c r="C65" s="23"/>
      <c r="D65" s="27"/>
      <c r="E65" s="24"/>
      <c r="F65" s="27"/>
    </row>
    <row r="66" spans="1:6" s="26" customFormat="1" ht="30">
      <c r="A66" s="24">
        <v>24</v>
      </c>
      <c r="B66" s="27" t="e">
        <f>Detailed!#REF!</f>
        <v>#REF!</v>
      </c>
      <c r="C66" s="19" t="s">
        <v>602</v>
      </c>
      <c r="D66" s="27">
        <v>150.69</v>
      </c>
      <c r="E66" s="24" t="s">
        <v>12</v>
      </c>
      <c r="F66" s="27" t="e">
        <f>D66*B66</f>
        <v>#REF!</v>
      </c>
    </row>
    <row r="67" spans="1:6" s="26" customFormat="1" ht="15.75">
      <c r="A67" s="24"/>
      <c r="B67" s="27"/>
      <c r="C67" s="23"/>
      <c r="D67" s="27"/>
      <c r="E67" s="24"/>
      <c r="F67" s="27"/>
    </row>
    <row r="68" spans="1:6" s="26" customFormat="1" ht="30">
      <c r="A68" s="24">
        <v>25</v>
      </c>
      <c r="B68" s="27" t="e">
        <f>Detailed!#REF!</f>
        <v>#REF!</v>
      </c>
      <c r="C68" s="19" t="s">
        <v>546</v>
      </c>
      <c r="D68" s="27">
        <v>7.7</v>
      </c>
      <c r="E68" s="24" t="s">
        <v>2</v>
      </c>
      <c r="F68" s="27" t="e">
        <f>D68*B68</f>
        <v>#REF!</v>
      </c>
    </row>
    <row r="69" spans="1:6" s="26" customFormat="1" ht="15.75">
      <c r="A69" s="24"/>
      <c r="B69" s="27"/>
      <c r="C69" s="23"/>
      <c r="D69" s="27"/>
      <c r="E69" s="24"/>
      <c r="F69" s="27"/>
    </row>
    <row r="70" spans="1:6" s="26" customFormat="1" ht="30">
      <c r="A70" s="24">
        <v>26</v>
      </c>
      <c r="B70" s="27" t="e">
        <f>Detailed!#REF!</f>
        <v>#REF!</v>
      </c>
      <c r="C70" s="19" t="s">
        <v>545</v>
      </c>
      <c r="D70" s="27">
        <v>75.349999999999994</v>
      </c>
      <c r="E70" s="24" t="s">
        <v>2</v>
      </c>
      <c r="F70" s="27" t="e">
        <f>D70*B70</f>
        <v>#REF!</v>
      </c>
    </row>
    <row r="71" spans="1:6" ht="17.25">
      <c r="A71" s="12"/>
      <c r="B71" s="12"/>
      <c r="C71" s="13" t="s">
        <v>251</v>
      </c>
      <c r="D71" s="14"/>
      <c r="E71" s="12"/>
      <c r="F71" s="14" t="e">
        <f>SUM(F6:F70)</f>
        <v>#REF!</v>
      </c>
    </row>
    <row r="72" spans="1:6" ht="17.25">
      <c r="A72" s="12"/>
      <c r="B72" s="12"/>
      <c r="C72" s="12" t="s">
        <v>247</v>
      </c>
      <c r="D72" s="12"/>
      <c r="E72" s="12"/>
      <c r="F72" s="12" t="e">
        <f>F71*6%</f>
        <v>#REF!</v>
      </c>
    </row>
    <row r="73" spans="1:6" ht="17.25">
      <c r="A73" s="12"/>
      <c r="B73" s="12"/>
      <c r="C73" s="15" t="s">
        <v>248</v>
      </c>
      <c r="D73" s="12"/>
      <c r="E73" s="12"/>
      <c r="F73" s="12" t="e">
        <f>F71*6%</f>
        <v>#REF!</v>
      </c>
    </row>
    <row r="74" spans="1:6" ht="17.25">
      <c r="A74" s="12"/>
      <c r="B74" s="12"/>
      <c r="C74" s="15" t="s">
        <v>252</v>
      </c>
      <c r="D74" s="12"/>
      <c r="E74" s="12"/>
      <c r="F74" s="14" t="e">
        <f>SUM(F71:F73)</f>
        <v>#REF!</v>
      </c>
    </row>
    <row r="75" spans="1:6" ht="17.25">
      <c r="A75" s="12"/>
      <c r="B75" s="12"/>
      <c r="C75" s="15" t="s">
        <v>249</v>
      </c>
      <c r="D75" s="12"/>
      <c r="E75" s="12"/>
      <c r="F75" s="14" t="e">
        <f>F74*1%</f>
        <v>#REF!</v>
      </c>
    </row>
    <row r="76" spans="1:6" ht="17.25">
      <c r="A76" s="12"/>
      <c r="B76" s="12"/>
      <c r="C76" s="12" t="s">
        <v>250</v>
      </c>
      <c r="D76" s="12"/>
      <c r="E76" s="12"/>
      <c r="F76" s="14" t="e">
        <f>F74*7.5%</f>
        <v>#REF!</v>
      </c>
    </row>
    <row r="77" spans="1:6" ht="17.25">
      <c r="A77" s="12"/>
      <c r="B77" s="12"/>
      <c r="C77" s="15" t="s">
        <v>253</v>
      </c>
      <c r="D77" s="12"/>
      <c r="E77" s="12"/>
      <c r="F77" s="14" t="e">
        <f>SUM(F74:F76)</f>
        <v>#REF!</v>
      </c>
    </row>
    <row r="78" spans="1:6" ht="17.25">
      <c r="A78" s="12"/>
      <c r="B78" s="12"/>
      <c r="C78" s="12"/>
      <c r="D78" s="12"/>
      <c r="E78" s="12" t="s">
        <v>9</v>
      </c>
      <c r="F78" s="14" t="e">
        <f>CEILING(F77,100)</f>
        <v>#REF!</v>
      </c>
    </row>
  </sheetData>
  <mergeCells count="2">
    <mergeCell ref="A2:F2"/>
    <mergeCell ref="A3:F3"/>
  </mergeCells>
  <pageMargins left="0.92" right="0.39" top="0.38" bottom="0.3" header="0.3" footer="0.2"/>
  <pageSetup scale="98" orientation="portrait" verticalDpi="300" r:id="rId1"/>
</worksheet>
</file>

<file path=xl/worksheets/sheet3.xml><?xml version="1.0" encoding="utf-8"?>
<worksheet xmlns="http://schemas.openxmlformats.org/spreadsheetml/2006/main" xmlns:r="http://schemas.openxmlformats.org/officeDocument/2006/relationships">
  <dimension ref="A2:F485"/>
  <sheetViews>
    <sheetView topLeftCell="A435" workbookViewId="0">
      <selection activeCell="C279" sqref="C279"/>
    </sheetView>
  </sheetViews>
  <sheetFormatPr defaultRowHeight="15"/>
  <cols>
    <col min="3" max="3" width="36.7109375" customWidth="1"/>
  </cols>
  <sheetData>
    <row r="2" spans="1:6">
      <c r="C2" s="9" t="s">
        <v>375</v>
      </c>
    </row>
    <row r="3" spans="1:6">
      <c r="A3" s="6">
        <v>1.4</v>
      </c>
      <c r="B3" s="5" t="s">
        <v>8</v>
      </c>
      <c r="C3" s="5" t="s">
        <v>18</v>
      </c>
      <c r="D3" s="5"/>
      <c r="E3" s="5"/>
      <c r="F3" s="5"/>
    </row>
    <row r="4" spans="1:6">
      <c r="A4" s="5"/>
      <c r="B4" s="5"/>
      <c r="C4" s="5"/>
      <c r="D4" s="5"/>
      <c r="E4" s="5"/>
      <c r="F4" s="5"/>
    </row>
    <row r="5" spans="1:6">
      <c r="A5" s="5">
        <v>10</v>
      </c>
      <c r="B5" s="5" t="s">
        <v>19</v>
      </c>
      <c r="C5" s="5" t="s">
        <v>20</v>
      </c>
      <c r="D5" s="5">
        <v>76.760000000000005</v>
      </c>
      <c r="E5" s="5" t="s">
        <v>19</v>
      </c>
      <c r="F5" s="5">
        <v>767.6</v>
      </c>
    </row>
    <row r="6" spans="1:6">
      <c r="A6" s="5">
        <v>10</v>
      </c>
      <c r="B6" s="5" t="s">
        <v>19</v>
      </c>
      <c r="C6" s="5" t="s">
        <v>21</v>
      </c>
      <c r="D6" s="5">
        <v>8.93</v>
      </c>
      <c r="E6" s="5" t="s">
        <v>19</v>
      </c>
      <c r="F6" s="5">
        <v>89.3</v>
      </c>
    </row>
    <row r="7" spans="1:6">
      <c r="A7" s="5"/>
      <c r="B7" s="5" t="s">
        <v>22</v>
      </c>
      <c r="C7" s="5" t="s">
        <v>23</v>
      </c>
      <c r="D7" s="5"/>
      <c r="E7" s="5" t="s">
        <v>22</v>
      </c>
      <c r="F7" s="5">
        <v>0</v>
      </c>
    </row>
    <row r="8" spans="1:6">
      <c r="A8" s="5"/>
      <c r="B8" s="5"/>
      <c r="C8" s="5"/>
      <c r="D8" s="5"/>
      <c r="E8" s="5"/>
      <c r="F8" s="5" t="s">
        <v>24</v>
      </c>
    </row>
    <row r="9" spans="1:6">
      <c r="A9" s="5"/>
      <c r="B9" s="5"/>
      <c r="C9" s="5" t="s">
        <v>25</v>
      </c>
      <c r="D9" s="5"/>
      <c r="E9" s="5"/>
      <c r="F9" s="5">
        <v>856.9</v>
      </c>
    </row>
    <row r="10" spans="1:6">
      <c r="A10" s="5"/>
      <c r="B10" s="5"/>
      <c r="C10" s="5"/>
      <c r="D10" s="5"/>
      <c r="E10" s="5"/>
      <c r="F10" s="5" t="s">
        <v>24</v>
      </c>
    </row>
    <row r="11" spans="1:6">
      <c r="A11" s="5"/>
      <c r="B11" s="5"/>
      <c r="C11" s="5"/>
      <c r="D11" s="5"/>
      <c r="E11" s="5"/>
      <c r="F11" s="5">
        <v>85.69</v>
      </c>
    </row>
    <row r="12" spans="1:6">
      <c r="A12" s="5"/>
      <c r="B12" s="5"/>
      <c r="C12" s="5"/>
      <c r="D12" s="5"/>
      <c r="E12" s="5"/>
      <c r="F12" s="5"/>
    </row>
    <row r="13" spans="1:6">
      <c r="A13" s="6">
        <v>1.5</v>
      </c>
      <c r="B13" s="5"/>
      <c r="C13" s="5" t="s">
        <v>26</v>
      </c>
      <c r="D13" s="5" t="s">
        <v>27</v>
      </c>
      <c r="E13" s="5"/>
      <c r="F13" s="5">
        <v>76.760000000000005</v>
      </c>
    </row>
    <row r="14" spans="1:6">
      <c r="A14" s="5"/>
      <c r="B14" s="5"/>
      <c r="C14" s="5"/>
      <c r="D14" s="5" t="s">
        <v>28</v>
      </c>
      <c r="E14" s="5"/>
      <c r="F14" s="5">
        <v>83.86</v>
      </c>
    </row>
    <row r="15" spans="1:6">
      <c r="A15" s="1"/>
      <c r="B15" s="1"/>
      <c r="C15" s="1"/>
      <c r="D15" s="1"/>
      <c r="E15" s="1"/>
      <c r="F15" s="1"/>
    </row>
    <row r="16" spans="1:6">
      <c r="A16" s="5" t="s">
        <v>29</v>
      </c>
      <c r="B16" s="5" t="s">
        <v>30</v>
      </c>
      <c r="C16" s="5" t="s">
        <v>31</v>
      </c>
      <c r="D16" s="5"/>
      <c r="E16" s="5"/>
      <c r="F16" s="5"/>
    </row>
    <row r="17" spans="1:6">
      <c r="A17" s="5"/>
      <c r="B17" s="5"/>
      <c r="C17" s="5" t="s">
        <v>32</v>
      </c>
      <c r="D17" s="5"/>
      <c r="E17" s="5"/>
      <c r="F17" s="5"/>
    </row>
    <row r="18" spans="1:6">
      <c r="A18" s="5"/>
      <c r="B18" s="5"/>
      <c r="C18" s="5" t="s">
        <v>24</v>
      </c>
      <c r="D18" s="5"/>
      <c r="E18" s="5"/>
      <c r="F18" s="5"/>
    </row>
    <row r="19" spans="1:6">
      <c r="A19" s="5">
        <v>1</v>
      </c>
      <c r="B19" s="5" t="s">
        <v>19</v>
      </c>
      <c r="C19" s="5" t="s">
        <v>33</v>
      </c>
      <c r="D19" s="5">
        <v>1552</v>
      </c>
      <c r="E19" s="5" t="s">
        <v>19</v>
      </c>
      <c r="F19" s="5">
        <v>1552</v>
      </c>
    </row>
    <row r="20" spans="1:6">
      <c r="A20" s="5">
        <v>1</v>
      </c>
      <c r="B20" s="5" t="s">
        <v>19</v>
      </c>
      <c r="C20" s="5" t="s">
        <v>34</v>
      </c>
      <c r="D20" s="5">
        <v>23.52</v>
      </c>
      <c r="E20" s="5" t="s">
        <v>19</v>
      </c>
      <c r="F20" s="5">
        <v>23.52</v>
      </c>
    </row>
    <row r="21" spans="1:6">
      <c r="A21" s="5"/>
      <c r="B21" s="5" t="s">
        <v>22</v>
      </c>
      <c r="C21" s="5" t="s">
        <v>23</v>
      </c>
      <c r="D21" s="5" t="s">
        <v>8</v>
      </c>
      <c r="E21" s="5" t="s">
        <v>22</v>
      </c>
      <c r="F21" s="5">
        <v>0</v>
      </c>
    </row>
    <row r="22" spans="1:6">
      <c r="A22" s="5"/>
      <c r="B22" s="5"/>
      <c r="C22" s="5"/>
      <c r="D22" s="5"/>
      <c r="E22" s="5"/>
      <c r="F22" s="5" t="s">
        <v>24</v>
      </c>
    </row>
    <row r="23" spans="1:6">
      <c r="A23" s="5"/>
      <c r="B23" s="5"/>
      <c r="C23" s="5" t="s">
        <v>35</v>
      </c>
      <c r="D23" s="5"/>
      <c r="E23" s="5"/>
      <c r="F23" s="5">
        <v>1575.52</v>
      </c>
    </row>
    <row r="24" spans="1:6">
      <c r="A24" s="5"/>
      <c r="B24" s="5"/>
      <c r="C24" s="5"/>
      <c r="D24" s="5"/>
      <c r="E24" s="5"/>
      <c r="F24" s="5" t="s">
        <v>24</v>
      </c>
    </row>
    <row r="25" spans="1:6">
      <c r="A25" s="5" t="s">
        <v>36</v>
      </c>
      <c r="B25" s="5" t="s">
        <v>30</v>
      </c>
      <c r="C25" s="5" t="s">
        <v>37</v>
      </c>
      <c r="D25" s="5"/>
      <c r="E25" s="5"/>
      <c r="F25" s="5"/>
    </row>
    <row r="26" spans="1:6">
      <c r="A26" s="5"/>
      <c r="B26" s="5"/>
      <c r="C26" s="5" t="s">
        <v>38</v>
      </c>
      <c r="D26" s="5"/>
      <c r="E26" s="5"/>
      <c r="F26" s="5"/>
    </row>
    <row r="27" spans="1:6">
      <c r="A27" s="5"/>
      <c r="B27" s="5"/>
      <c r="C27" s="5" t="s">
        <v>24</v>
      </c>
      <c r="D27" s="5"/>
      <c r="E27" s="5"/>
      <c r="F27" s="5"/>
    </row>
    <row r="28" spans="1:6">
      <c r="A28" s="5">
        <v>9</v>
      </c>
      <c r="B28" s="5" t="s">
        <v>19</v>
      </c>
      <c r="C28" s="5" t="s">
        <v>39</v>
      </c>
      <c r="D28" s="5">
        <v>1151.76</v>
      </c>
      <c r="E28" s="5" t="s">
        <v>19</v>
      </c>
      <c r="F28" s="5">
        <v>10365.84</v>
      </c>
    </row>
    <row r="29" spans="1:6">
      <c r="A29" s="5">
        <v>4.5</v>
      </c>
      <c r="B29" s="5" t="s">
        <v>19</v>
      </c>
      <c r="C29" s="5" t="s">
        <v>40</v>
      </c>
      <c r="D29" s="5">
        <v>3208</v>
      </c>
      <c r="E29" s="5" t="s">
        <v>19</v>
      </c>
      <c r="F29" s="5">
        <v>14436</v>
      </c>
    </row>
    <row r="30" spans="1:6">
      <c r="A30" s="5">
        <v>1.8</v>
      </c>
      <c r="B30" s="5" t="s">
        <v>41</v>
      </c>
      <c r="C30" s="5" t="s">
        <v>42</v>
      </c>
      <c r="D30" s="5">
        <v>639.45000000000005</v>
      </c>
      <c r="E30" s="5" t="s">
        <v>41</v>
      </c>
      <c r="F30" s="5">
        <v>1151.01</v>
      </c>
    </row>
    <row r="31" spans="1:6">
      <c r="A31" s="5">
        <v>17.7</v>
      </c>
      <c r="B31" s="5" t="s">
        <v>41</v>
      </c>
      <c r="C31" s="5" t="s">
        <v>43</v>
      </c>
      <c r="D31" s="5">
        <v>447.3</v>
      </c>
      <c r="E31" s="5" t="s">
        <v>41</v>
      </c>
      <c r="F31" s="5">
        <v>7917.21</v>
      </c>
    </row>
    <row r="32" spans="1:6">
      <c r="A32" s="5">
        <v>14.1</v>
      </c>
      <c r="B32" s="5" t="s">
        <v>41</v>
      </c>
      <c r="C32" s="5" t="s">
        <v>44</v>
      </c>
      <c r="D32" s="5">
        <v>386.4</v>
      </c>
      <c r="E32" s="5" t="s">
        <v>41</v>
      </c>
      <c r="F32" s="5">
        <v>5448.24</v>
      </c>
    </row>
    <row r="33" spans="1:6">
      <c r="A33" s="5"/>
      <c r="B33" s="5" t="s">
        <v>22</v>
      </c>
      <c r="C33" s="5" t="s">
        <v>23</v>
      </c>
      <c r="D33" s="5"/>
      <c r="E33" s="5" t="s">
        <v>22</v>
      </c>
      <c r="F33" s="5">
        <v>0</v>
      </c>
    </row>
    <row r="34" spans="1:6">
      <c r="A34" s="5"/>
      <c r="B34" s="5"/>
      <c r="C34" s="5"/>
      <c r="D34" s="5"/>
      <c r="E34" s="5"/>
      <c r="F34" s="5" t="s">
        <v>24</v>
      </c>
    </row>
    <row r="35" spans="1:6">
      <c r="A35" s="5"/>
      <c r="B35" s="5"/>
      <c r="C35" s="5"/>
      <c r="D35" s="5"/>
      <c r="E35" s="5"/>
      <c r="F35" s="5">
        <v>39318.300000000003</v>
      </c>
    </row>
    <row r="36" spans="1:6">
      <c r="A36" s="5"/>
      <c r="B36" s="5"/>
      <c r="C36" s="5" t="s">
        <v>25</v>
      </c>
      <c r="D36" s="5"/>
      <c r="E36" s="5"/>
      <c r="F36" s="5" t="s">
        <v>24</v>
      </c>
    </row>
    <row r="37" spans="1:6">
      <c r="A37" s="5"/>
      <c r="B37" s="5"/>
      <c r="C37" s="5"/>
      <c r="D37" s="5"/>
      <c r="E37" s="5"/>
      <c r="F37" s="5">
        <v>3931.83</v>
      </c>
    </row>
    <row r="38" spans="1:6">
      <c r="A38" s="5"/>
      <c r="B38" s="5"/>
      <c r="C38" s="5" t="s">
        <v>45</v>
      </c>
      <c r="D38" s="5"/>
      <c r="E38" s="5"/>
      <c r="F38" s="5" t="s">
        <v>46</v>
      </c>
    </row>
    <row r="39" spans="1:6">
      <c r="A39" s="1"/>
      <c r="B39" s="1"/>
      <c r="C39" s="1"/>
      <c r="D39" s="1"/>
      <c r="E39" s="1"/>
      <c r="F39" s="1"/>
    </row>
    <row r="40" spans="1:6">
      <c r="A40" s="5" t="s">
        <v>47</v>
      </c>
      <c r="B40" s="5" t="s">
        <v>30</v>
      </c>
      <c r="C40" s="5" t="s">
        <v>48</v>
      </c>
      <c r="D40" s="5"/>
      <c r="E40" s="5"/>
      <c r="F40" s="5"/>
    </row>
    <row r="41" spans="1:6">
      <c r="A41" s="5"/>
      <c r="B41" s="5"/>
      <c r="C41" s="5" t="s">
        <v>49</v>
      </c>
      <c r="D41" s="5"/>
      <c r="E41" s="5"/>
      <c r="F41" s="5"/>
    </row>
    <row r="42" spans="1:6">
      <c r="A42" s="5"/>
      <c r="B42" s="5"/>
      <c r="C42" s="5" t="s">
        <v>24</v>
      </c>
      <c r="D42" s="5"/>
      <c r="E42" s="5"/>
      <c r="F42" s="5"/>
    </row>
    <row r="43" spans="1:6">
      <c r="A43" s="5">
        <v>9</v>
      </c>
      <c r="B43" s="5" t="s">
        <v>19</v>
      </c>
      <c r="C43" s="5" t="s">
        <v>50</v>
      </c>
      <c r="D43" s="5">
        <v>1535.76</v>
      </c>
      <c r="E43" s="5" t="s">
        <v>19</v>
      </c>
      <c r="F43" s="5">
        <v>13821.84</v>
      </c>
    </row>
    <row r="44" spans="1:6">
      <c r="A44" s="5">
        <v>4.5</v>
      </c>
      <c r="B44" s="5" t="s">
        <v>19</v>
      </c>
      <c r="C44" s="5" t="s">
        <v>51</v>
      </c>
      <c r="D44" s="5">
        <v>5771.49</v>
      </c>
      <c r="E44" s="5" t="s">
        <v>19</v>
      </c>
      <c r="F44" s="5">
        <v>25971.71</v>
      </c>
    </row>
    <row r="45" spans="1:6">
      <c r="A45" s="5">
        <v>1.8</v>
      </c>
      <c r="B45" s="5" t="s">
        <v>41</v>
      </c>
      <c r="C45" s="5" t="s">
        <v>42</v>
      </c>
      <c r="D45" s="5">
        <v>639.45000000000005</v>
      </c>
      <c r="E45" s="5" t="s">
        <v>41</v>
      </c>
      <c r="F45" s="5">
        <v>1151.01</v>
      </c>
    </row>
    <row r="46" spans="1:6">
      <c r="A46" s="5">
        <v>17.7</v>
      </c>
      <c r="B46" s="5" t="s">
        <v>41</v>
      </c>
      <c r="C46" s="5" t="s">
        <v>43</v>
      </c>
      <c r="D46" s="5">
        <v>447.3</v>
      </c>
      <c r="E46" s="5" t="s">
        <v>41</v>
      </c>
      <c r="F46" s="5">
        <v>7917.21</v>
      </c>
    </row>
    <row r="47" spans="1:6">
      <c r="A47" s="5">
        <v>14.1</v>
      </c>
      <c r="B47" s="5" t="s">
        <v>41</v>
      </c>
      <c r="C47" s="5" t="s">
        <v>44</v>
      </c>
      <c r="D47" s="5">
        <v>386.4</v>
      </c>
      <c r="E47" s="5" t="s">
        <v>41</v>
      </c>
      <c r="F47" s="5">
        <v>5448.24</v>
      </c>
    </row>
    <row r="48" spans="1:6">
      <c r="A48" s="5"/>
      <c r="B48" s="5" t="s">
        <v>22</v>
      </c>
      <c r="C48" s="5" t="s">
        <v>23</v>
      </c>
      <c r="D48" s="5"/>
      <c r="E48" s="5" t="s">
        <v>22</v>
      </c>
      <c r="F48" s="5">
        <v>0</v>
      </c>
    </row>
    <row r="49" spans="1:6">
      <c r="A49" s="5"/>
      <c r="B49" s="5"/>
      <c r="C49" s="5"/>
      <c r="D49" s="5"/>
      <c r="E49" s="5"/>
      <c r="F49" s="5" t="s">
        <v>24</v>
      </c>
    </row>
    <row r="50" spans="1:6">
      <c r="A50" s="5"/>
      <c r="B50" s="5"/>
      <c r="C50" s="5"/>
      <c r="D50" s="5"/>
      <c r="E50" s="5"/>
      <c r="F50" s="5">
        <v>54310.01</v>
      </c>
    </row>
    <row r="51" spans="1:6">
      <c r="A51" s="5"/>
      <c r="B51" s="5"/>
      <c r="C51" s="5" t="s">
        <v>25</v>
      </c>
      <c r="D51" s="5"/>
      <c r="E51" s="5"/>
      <c r="F51" s="5" t="s">
        <v>24</v>
      </c>
    </row>
    <row r="52" spans="1:6">
      <c r="A52" s="5"/>
      <c r="B52" s="5"/>
      <c r="C52" s="5"/>
      <c r="D52" s="5"/>
      <c r="E52" s="5"/>
      <c r="F52" s="5">
        <v>5431</v>
      </c>
    </row>
    <row r="53" spans="1:6">
      <c r="A53" s="5"/>
      <c r="B53" s="5"/>
      <c r="C53" s="5" t="s">
        <v>45</v>
      </c>
      <c r="D53" s="5"/>
      <c r="E53" s="5"/>
      <c r="F53" s="5" t="s">
        <v>46</v>
      </c>
    </row>
    <row r="54" spans="1:6">
      <c r="A54" s="1"/>
      <c r="B54" s="1"/>
      <c r="C54" s="1"/>
      <c r="D54" s="1"/>
      <c r="E54" s="1"/>
      <c r="F54" s="1"/>
    </row>
    <row r="55" spans="1:6">
      <c r="A55" s="6">
        <v>32.1</v>
      </c>
      <c r="B55" s="5" t="s">
        <v>30</v>
      </c>
      <c r="C55" s="5" t="s">
        <v>52</v>
      </c>
      <c r="D55" s="5"/>
      <c r="E55" s="5"/>
      <c r="F55" s="5"/>
    </row>
    <row r="56" spans="1:6">
      <c r="A56" s="5"/>
      <c r="B56" s="5"/>
      <c r="C56" s="5" t="s">
        <v>53</v>
      </c>
      <c r="D56" s="5"/>
      <c r="E56" s="5"/>
      <c r="F56" s="5"/>
    </row>
    <row r="57" spans="1:6">
      <c r="A57" s="5"/>
      <c r="B57" s="5"/>
      <c r="C57" s="5" t="s">
        <v>54</v>
      </c>
      <c r="D57" s="5"/>
      <c r="E57" s="5"/>
      <c r="F57" s="5"/>
    </row>
    <row r="58" spans="1:6">
      <c r="A58" s="5"/>
      <c r="B58" s="5"/>
      <c r="C58" s="5" t="s">
        <v>55</v>
      </c>
      <c r="D58" s="5"/>
      <c r="E58" s="5"/>
      <c r="F58" s="5"/>
    </row>
    <row r="59" spans="1:6">
      <c r="A59" s="5"/>
      <c r="B59" s="5"/>
      <c r="C59" s="5" t="s">
        <v>56</v>
      </c>
      <c r="D59" s="5"/>
      <c r="E59" s="5"/>
      <c r="F59" s="5"/>
    </row>
    <row r="60" spans="1:6">
      <c r="A60" s="5"/>
      <c r="B60" s="5"/>
      <c r="C60" s="5" t="s">
        <v>24</v>
      </c>
      <c r="D60" s="5"/>
      <c r="E60" s="5"/>
      <c r="F60" s="5"/>
    </row>
    <row r="61" spans="1:6">
      <c r="A61" s="5">
        <v>190</v>
      </c>
      <c r="B61" s="5" t="s">
        <v>57</v>
      </c>
      <c r="C61" s="5" t="s">
        <v>376</v>
      </c>
      <c r="D61" s="5">
        <v>15487</v>
      </c>
      <c r="E61" s="5" t="s">
        <v>58</v>
      </c>
      <c r="F61" s="5">
        <v>2942.53</v>
      </c>
    </row>
    <row r="62" spans="1:6">
      <c r="A62" s="5">
        <v>0.12</v>
      </c>
      <c r="B62" s="5" t="s">
        <v>19</v>
      </c>
      <c r="C62" s="5" t="s">
        <v>59</v>
      </c>
      <c r="D62" s="5">
        <v>4391.49</v>
      </c>
      <c r="E62" s="5" t="s">
        <v>19</v>
      </c>
      <c r="F62" s="5">
        <v>526.98</v>
      </c>
    </row>
    <row r="63" spans="1:6">
      <c r="A63" s="5">
        <v>10</v>
      </c>
      <c r="B63" s="5" t="s">
        <v>60</v>
      </c>
      <c r="C63" s="5" t="s">
        <v>61</v>
      </c>
      <c r="D63" s="5">
        <v>223.11</v>
      </c>
      <c r="E63" s="5" t="s">
        <v>60</v>
      </c>
      <c r="F63" s="5">
        <v>2231.1</v>
      </c>
    </row>
    <row r="64" spans="1:6">
      <c r="A64" s="7">
        <v>1.54</v>
      </c>
      <c r="B64" s="5" t="s">
        <v>62</v>
      </c>
      <c r="C64" s="5" t="s">
        <v>63</v>
      </c>
      <c r="D64" s="5">
        <v>41.5</v>
      </c>
      <c r="E64" s="5" t="s">
        <v>62</v>
      </c>
      <c r="F64" s="5">
        <v>63.91</v>
      </c>
    </row>
    <row r="65" spans="1:6">
      <c r="A65" s="5">
        <v>1.1000000000000001</v>
      </c>
      <c r="B65" s="5" t="s">
        <v>64</v>
      </c>
      <c r="C65" s="5" t="s">
        <v>65</v>
      </c>
      <c r="D65" s="5">
        <v>684.6</v>
      </c>
      <c r="E65" s="5" t="s">
        <v>64</v>
      </c>
      <c r="F65" s="5">
        <v>753.06</v>
      </c>
    </row>
    <row r="66" spans="1:6">
      <c r="A66" s="5">
        <v>2.1</v>
      </c>
      <c r="B66" s="5" t="s">
        <v>64</v>
      </c>
      <c r="C66" s="5" t="s">
        <v>42</v>
      </c>
      <c r="D66" s="5">
        <v>639.45000000000005</v>
      </c>
      <c r="E66" s="5" t="s">
        <v>64</v>
      </c>
      <c r="F66" s="5">
        <v>1342.85</v>
      </c>
    </row>
    <row r="67" spans="1:6">
      <c r="A67" s="5">
        <v>2.2000000000000002</v>
      </c>
      <c r="B67" s="5" t="s">
        <v>64</v>
      </c>
      <c r="C67" s="5" t="s">
        <v>43</v>
      </c>
      <c r="D67" s="5">
        <v>447.3</v>
      </c>
      <c r="E67" s="5" t="s">
        <v>64</v>
      </c>
      <c r="F67" s="5">
        <v>984.06</v>
      </c>
    </row>
    <row r="68" spans="1:6">
      <c r="A68" s="5">
        <v>1.1000000000000001</v>
      </c>
      <c r="B68" s="5" t="s">
        <v>64</v>
      </c>
      <c r="C68" s="5" t="s">
        <v>44</v>
      </c>
      <c r="D68" s="5">
        <v>386.4</v>
      </c>
      <c r="E68" s="5" t="s">
        <v>64</v>
      </c>
      <c r="F68" s="5">
        <v>425.04</v>
      </c>
    </row>
    <row r="69" spans="1:6">
      <c r="A69" s="5"/>
      <c r="B69" s="5" t="s">
        <v>22</v>
      </c>
      <c r="C69" s="5" t="s">
        <v>23</v>
      </c>
      <c r="D69" s="5"/>
      <c r="E69" s="5" t="s">
        <v>22</v>
      </c>
      <c r="F69" s="5">
        <v>0</v>
      </c>
    </row>
    <row r="70" spans="1:6">
      <c r="A70" s="5"/>
      <c r="B70" s="5"/>
      <c r="C70" s="5"/>
      <c r="D70" s="5"/>
      <c r="E70" s="5"/>
      <c r="F70" s="5" t="s">
        <v>24</v>
      </c>
    </row>
    <row r="71" spans="1:6">
      <c r="A71" s="5"/>
      <c r="B71" s="5"/>
      <c r="C71" s="5" t="s">
        <v>66</v>
      </c>
      <c r="D71" s="5"/>
      <c r="E71" s="5"/>
      <c r="F71" s="5">
        <v>9269.5300000000007</v>
      </c>
    </row>
    <row r="72" spans="1:6">
      <c r="A72" s="5"/>
      <c r="B72" s="5"/>
      <c r="C72" s="5"/>
      <c r="D72" s="5"/>
      <c r="E72" s="5"/>
      <c r="F72" s="5" t="s">
        <v>24</v>
      </c>
    </row>
    <row r="73" spans="1:6">
      <c r="A73" s="5"/>
      <c r="B73" s="5"/>
      <c r="C73" s="5" t="s">
        <v>67</v>
      </c>
      <c r="D73" s="5"/>
      <c r="E73" s="5"/>
      <c r="F73" s="5">
        <v>926.95</v>
      </c>
    </row>
    <row r="74" spans="1:6">
      <c r="A74" s="5"/>
      <c r="B74" s="5"/>
      <c r="C74" s="5"/>
      <c r="D74" s="5"/>
      <c r="E74" s="5"/>
      <c r="F74" s="5" t="s">
        <v>46</v>
      </c>
    </row>
    <row r="75" spans="1:6">
      <c r="A75" s="1"/>
      <c r="B75" s="1"/>
      <c r="C75" s="1"/>
      <c r="D75" s="1"/>
      <c r="E75" s="1"/>
      <c r="F75" s="1"/>
    </row>
    <row r="76" spans="1:6">
      <c r="A76" s="5" t="s">
        <v>68</v>
      </c>
      <c r="B76" s="5" t="s">
        <v>30</v>
      </c>
      <c r="C76" s="5" t="s">
        <v>69</v>
      </c>
      <c r="D76" s="5"/>
      <c r="E76" s="5"/>
      <c r="F76" s="5"/>
    </row>
    <row r="77" spans="1:6">
      <c r="A77" s="5"/>
      <c r="B77" s="5"/>
      <c r="C77" s="5" t="s">
        <v>70</v>
      </c>
      <c r="D77" s="5"/>
      <c r="E77" s="5"/>
      <c r="F77" s="5"/>
    </row>
    <row r="78" spans="1:6">
      <c r="A78" s="5"/>
      <c r="B78" s="5"/>
      <c r="C78" s="5" t="s">
        <v>71</v>
      </c>
      <c r="D78" s="5"/>
      <c r="E78" s="5"/>
      <c r="F78" s="5"/>
    </row>
    <row r="79" spans="1:6">
      <c r="A79" s="5"/>
      <c r="B79" s="5"/>
      <c r="C79" s="5" t="s">
        <v>72</v>
      </c>
      <c r="D79" s="5"/>
      <c r="E79" s="5"/>
      <c r="F79" s="5"/>
    </row>
    <row r="80" spans="1:6">
      <c r="A80" s="5"/>
      <c r="B80" s="5"/>
      <c r="C80" s="5" t="s">
        <v>24</v>
      </c>
      <c r="D80" s="5"/>
      <c r="E80" s="5"/>
      <c r="F80" s="5"/>
    </row>
    <row r="81" spans="1:6">
      <c r="A81" s="5">
        <v>1</v>
      </c>
      <c r="B81" s="5" t="s">
        <v>41</v>
      </c>
      <c r="C81" s="5" t="s">
        <v>73</v>
      </c>
      <c r="D81" s="5">
        <v>1170</v>
      </c>
      <c r="E81" s="5" t="s">
        <v>41</v>
      </c>
      <c r="F81" s="5">
        <v>1170</v>
      </c>
    </row>
    <row r="82" spans="1:6">
      <c r="A82" s="5">
        <v>0.65</v>
      </c>
      <c r="B82" s="5" t="s">
        <v>19</v>
      </c>
      <c r="C82" s="5" t="s">
        <v>74</v>
      </c>
      <c r="D82" s="5">
        <v>153.52000000000001</v>
      </c>
      <c r="E82" s="5" t="s">
        <v>19</v>
      </c>
      <c r="F82" s="5">
        <v>99.79</v>
      </c>
    </row>
    <row r="83" spans="1:6">
      <c r="A83" s="5">
        <v>0.56999999999999995</v>
      </c>
      <c r="B83" s="5" t="s">
        <v>19</v>
      </c>
      <c r="C83" s="5" t="s">
        <v>75</v>
      </c>
      <c r="D83" s="5">
        <v>26.78</v>
      </c>
      <c r="E83" s="5" t="s">
        <v>19</v>
      </c>
      <c r="F83" s="5">
        <v>15.26</v>
      </c>
    </row>
    <row r="84" spans="1:6">
      <c r="A84" s="7">
        <v>8.1000000000000003E-2</v>
      </c>
      <c r="B84" s="5" t="s">
        <v>19</v>
      </c>
      <c r="C84" s="5" t="s">
        <v>76</v>
      </c>
      <c r="D84" s="5">
        <v>3372.61</v>
      </c>
      <c r="E84" s="5" t="s">
        <v>19</v>
      </c>
      <c r="F84" s="5">
        <v>273.18</v>
      </c>
    </row>
    <row r="85" spans="1:6">
      <c r="A85" s="5">
        <v>1</v>
      </c>
      <c r="B85" s="5" t="s">
        <v>41</v>
      </c>
      <c r="C85" s="5" t="s">
        <v>77</v>
      </c>
      <c r="D85" s="5">
        <v>594.29999999999995</v>
      </c>
      <c r="E85" s="5" t="s">
        <v>41</v>
      </c>
      <c r="F85" s="5">
        <v>594.29999999999995</v>
      </c>
    </row>
    <row r="86" spans="1:6">
      <c r="A86" s="5">
        <v>0.5</v>
      </c>
      <c r="B86" s="5" t="s">
        <v>41</v>
      </c>
      <c r="C86" s="5" t="s">
        <v>42</v>
      </c>
      <c r="D86" s="5">
        <v>639.45000000000005</v>
      </c>
      <c r="E86" s="5" t="s">
        <v>41</v>
      </c>
      <c r="F86" s="5">
        <v>319.73</v>
      </c>
    </row>
    <row r="87" spans="1:6">
      <c r="A87" s="5">
        <v>0.5</v>
      </c>
      <c r="B87" s="5" t="s">
        <v>41</v>
      </c>
      <c r="C87" s="5" t="s">
        <v>43</v>
      </c>
      <c r="D87" s="5">
        <v>447.3</v>
      </c>
      <c r="E87" s="5" t="s">
        <v>41</v>
      </c>
      <c r="F87" s="5">
        <v>223.65</v>
      </c>
    </row>
    <row r="88" spans="1:6">
      <c r="A88" s="5"/>
      <c r="B88" s="5" t="s">
        <v>22</v>
      </c>
      <c r="C88" s="5" t="s">
        <v>23</v>
      </c>
      <c r="D88" s="5" t="s">
        <v>8</v>
      </c>
      <c r="E88" s="5" t="s">
        <v>22</v>
      </c>
      <c r="F88" s="5">
        <v>1.25</v>
      </c>
    </row>
    <row r="89" spans="1:6">
      <c r="A89" s="5"/>
      <c r="B89" s="5"/>
      <c r="C89" s="5"/>
      <c r="D89" s="5"/>
      <c r="E89" s="5"/>
      <c r="F89" s="5" t="s">
        <v>24</v>
      </c>
    </row>
    <row r="90" spans="1:6">
      <c r="A90" s="5"/>
      <c r="B90" s="5"/>
      <c r="C90" s="5" t="s">
        <v>78</v>
      </c>
      <c r="D90" s="5"/>
      <c r="E90" s="5"/>
      <c r="F90" s="5">
        <v>2697.16</v>
      </c>
    </row>
    <row r="91" spans="1:6">
      <c r="A91" s="5"/>
      <c r="B91" s="5"/>
      <c r="C91" s="5"/>
      <c r="D91" s="5"/>
      <c r="E91" s="5"/>
      <c r="F91" s="5" t="s">
        <v>46</v>
      </c>
    </row>
    <row r="92" spans="1:6">
      <c r="A92" s="1"/>
      <c r="B92" s="1"/>
      <c r="C92" s="1"/>
      <c r="D92" s="1"/>
      <c r="E92" s="1"/>
      <c r="F92" s="1"/>
    </row>
    <row r="93" spans="1:6">
      <c r="A93" s="8">
        <v>57</v>
      </c>
      <c r="B93" s="5" t="s">
        <v>30</v>
      </c>
      <c r="C93" s="5" t="s">
        <v>79</v>
      </c>
      <c r="D93" s="5"/>
      <c r="E93" s="5"/>
      <c r="F93" s="5"/>
    </row>
    <row r="94" spans="1:6">
      <c r="A94" s="5"/>
      <c r="B94" s="5"/>
      <c r="C94" s="5" t="s">
        <v>80</v>
      </c>
      <c r="D94" s="5"/>
      <c r="E94" s="5"/>
      <c r="F94" s="5"/>
    </row>
    <row r="95" spans="1:6">
      <c r="A95" s="5"/>
      <c r="B95" s="5"/>
      <c r="C95" s="5" t="s">
        <v>81</v>
      </c>
      <c r="D95" s="5"/>
      <c r="E95" s="5"/>
      <c r="F95" s="5"/>
    </row>
    <row r="96" spans="1:6">
      <c r="A96" s="5"/>
      <c r="B96" s="5"/>
      <c r="C96" s="5" t="s">
        <v>24</v>
      </c>
      <c r="D96" s="5"/>
      <c r="E96" s="5"/>
      <c r="F96" s="5"/>
    </row>
    <row r="97" spans="1:6">
      <c r="A97" s="5">
        <v>1</v>
      </c>
      <c r="B97" s="5" t="s">
        <v>82</v>
      </c>
      <c r="C97" s="5" t="s">
        <v>83</v>
      </c>
      <c r="D97" s="5">
        <v>3000</v>
      </c>
      <c r="E97" s="5" t="s">
        <v>82</v>
      </c>
      <c r="F97" s="5">
        <v>3000</v>
      </c>
    </row>
    <row r="98" spans="1:6">
      <c r="A98" s="5"/>
      <c r="B98" s="5"/>
      <c r="C98" s="5" t="s">
        <v>84</v>
      </c>
      <c r="D98" s="5"/>
      <c r="E98" s="5"/>
      <c r="F98" s="5"/>
    </row>
    <row r="99" spans="1:6">
      <c r="A99" s="5">
        <v>1</v>
      </c>
      <c r="B99" s="5" t="s">
        <v>41</v>
      </c>
      <c r="C99" s="5" t="s">
        <v>65</v>
      </c>
      <c r="D99" s="5">
        <v>684.6</v>
      </c>
      <c r="E99" s="5" t="s">
        <v>41</v>
      </c>
      <c r="F99" s="5">
        <v>684.6</v>
      </c>
    </row>
    <row r="100" spans="1:6">
      <c r="A100" s="5">
        <v>2</v>
      </c>
      <c r="B100" s="5" t="s">
        <v>41</v>
      </c>
      <c r="C100" s="5" t="s">
        <v>77</v>
      </c>
      <c r="D100" s="5">
        <v>594.29999999999995</v>
      </c>
      <c r="E100" s="5" t="s">
        <v>41</v>
      </c>
      <c r="F100" s="5">
        <v>1188.5999999999999</v>
      </c>
    </row>
    <row r="101" spans="1:6">
      <c r="A101" s="5">
        <v>1</v>
      </c>
      <c r="B101" s="5" t="s">
        <v>41</v>
      </c>
      <c r="C101" s="5" t="s">
        <v>44</v>
      </c>
      <c r="D101" s="5">
        <v>386.4</v>
      </c>
      <c r="E101" s="5" t="s">
        <v>41</v>
      </c>
      <c r="F101" s="5">
        <v>386.4</v>
      </c>
    </row>
    <row r="102" spans="1:6">
      <c r="A102" s="5"/>
      <c r="B102" s="5"/>
      <c r="C102" s="5" t="s">
        <v>85</v>
      </c>
      <c r="D102" s="5"/>
      <c r="E102" s="5"/>
      <c r="F102" s="5"/>
    </row>
    <row r="103" spans="1:6">
      <c r="A103" s="5">
        <v>0.5</v>
      </c>
      <c r="B103" s="5" t="s">
        <v>41</v>
      </c>
      <c r="C103" s="5" t="s">
        <v>77</v>
      </c>
      <c r="D103" s="5">
        <v>594.29999999999995</v>
      </c>
      <c r="E103" s="5" t="s">
        <v>41</v>
      </c>
      <c r="F103" s="5">
        <v>297.14999999999998</v>
      </c>
    </row>
    <row r="104" spans="1:6">
      <c r="A104" s="5">
        <v>0.5</v>
      </c>
      <c r="B104" s="5" t="s">
        <v>41</v>
      </c>
      <c r="C104" s="5" t="s">
        <v>43</v>
      </c>
      <c r="D104" s="5">
        <v>447.3</v>
      </c>
      <c r="E104" s="5" t="s">
        <v>41</v>
      </c>
      <c r="F104" s="5">
        <v>223.65</v>
      </c>
    </row>
    <row r="105" spans="1:6">
      <c r="A105" s="5"/>
      <c r="B105" s="5"/>
      <c r="C105" s="5" t="s">
        <v>267</v>
      </c>
      <c r="D105" s="5">
        <v>0</v>
      </c>
      <c r="E105" s="5"/>
      <c r="F105" s="5">
        <v>-164</v>
      </c>
    </row>
    <row r="106" spans="1:6">
      <c r="A106" s="5"/>
      <c r="B106" s="5"/>
      <c r="C106" s="5" t="s">
        <v>268</v>
      </c>
      <c r="D106" s="5"/>
      <c r="E106" s="5"/>
      <c r="F106" s="5">
        <v>134.1</v>
      </c>
    </row>
    <row r="107" spans="1:6">
      <c r="A107" s="5"/>
      <c r="B107" s="5" t="s">
        <v>22</v>
      </c>
      <c r="C107" s="5" t="s">
        <v>23</v>
      </c>
      <c r="D107" s="5"/>
      <c r="E107" s="5" t="s">
        <v>22</v>
      </c>
      <c r="F107" s="5">
        <v>0.7</v>
      </c>
    </row>
    <row r="108" spans="1:6">
      <c r="A108" s="5"/>
      <c r="B108" s="5"/>
      <c r="C108" s="5" t="s">
        <v>78</v>
      </c>
      <c r="D108" s="5"/>
      <c r="E108" s="5"/>
      <c r="F108" s="5"/>
    </row>
    <row r="109" spans="1:6">
      <c r="A109" s="5"/>
      <c r="B109" s="5"/>
      <c r="C109" s="5"/>
      <c r="D109" s="5"/>
      <c r="E109" s="5"/>
      <c r="F109" s="5">
        <v>5751.2</v>
      </c>
    </row>
    <row r="110" spans="1:6">
      <c r="A110" s="1"/>
      <c r="B110" s="1"/>
      <c r="C110" s="1"/>
      <c r="D110" s="1"/>
      <c r="E110" s="1"/>
      <c r="F110" s="1"/>
    </row>
    <row r="111" spans="1:6">
      <c r="A111" s="5" t="s">
        <v>86</v>
      </c>
      <c r="B111" s="5" t="s">
        <v>30</v>
      </c>
      <c r="C111" s="5" t="s">
        <v>87</v>
      </c>
      <c r="D111" s="5"/>
      <c r="E111" s="5"/>
      <c r="F111" s="5"/>
    </row>
    <row r="112" spans="1:6">
      <c r="A112" s="5"/>
      <c r="B112" s="5"/>
      <c r="C112" s="5" t="s">
        <v>24</v>
      </c>
      <c r="D112" s="5"/>
      <c r="E112" s="5"/>
      <c r="F112" s="5"/>
    </row>
    <row r="113" spans="1:6">
      <c r="A113" s="5">
        <v>0.14000000000000001</v>
      </c>
      <c r="B113" s="5" t="s">
        <v>19</v>
      </c>
      <c r="C113" s="5" t="s">
        <v>40</v>
      </c>
      <c r="D113" s="5">
        <v>3208</v>
      </c>
      <c r="E113" s="5" t="s">
        <v>19</v>
      </c>
      <c r="F113" s="5">
        <v>449.12</v>
      </c>
    </row>
    <row r="114" spans="1:6">
      <c r="A114" s="5">
        <v>1.1000000000000001</v>
      </c>
      <c r="B114" s="5" t="s">
        <v>41</v>
      </c>
      <c r="C114" s="5" t="s">
        <v>65</v>
      </c>
      <c r="D114" s="5">
        <v>684.6</v>
      </c>
      <c r="E114" s="5" t="s">
        <v>41</v>
      </c>
      <c r="F114" s="5">
        <v>753.06</v>
      </c>
    </row>
    <row r="115" spans="1:6">
      <c r="A115" s="5">
        <v>0.5</v>
      </c>
      <c r="B115" s="5" t="s">
        <v>41</v>
      </c>
      <c r="C115" s="5" t="s">
        <v>43</v>
      </c>
      <c r="D115" s="5">
        <v>447.3</v>
      </c>
      <c r="E115" s="5" t="s">
        <v>41</v>
      </c>
      <c r="F115" s="5">
        <v>223.65</v>
      </c>
    </row>
    <row r="116" spans="1:6">
      <c r="A116" s="5">
        <v>1.1000000000000001</v>
      </c>
      <c r="B116" s="5" t="s">
        <v>41</v>
      </c>
      <c r="C116" s="5" t="s">
        <v>44</v>
      </c>
      <c r="D116" s="5">
        <v>386.4</v>
      </c>
      <c r="E116" s="5" t="s">
        <v>41</v>
      </c>
      <c r="F116" s="5">
        <v>425.04</v>
      </c>
    </row>
    <row r="117" spans="1:6">
      <c r="A117" s="5"/>
      <c r="B117" s="5" t="s">
        <v>22</v>
      </c>
      <c r="C117" s="5" t="s">
        <v>23</v>
      </c>
      <c r="D117" s="5" t="s">
        <v>8</v>
      </c>
      <c r="E117" s="5" t="s">
        <v>22</v>
      </c>
      <c r="F117" s="5">
        <v>0</v>
      </c>
    </row>
    <row r="118" spans="1:6">
      <c r="A118" s="5"/>
      <c r="B118" s="5"/>
      <c r="C118" s="5"/>
      <c r="D118" s="5"/>
      <c r="E118" s="5"/>
      <c r="F118" s="5" t="s">
        <v>24</v>
      </c>
    </row>
    <row r="119" spans="1:6">
      <c r="A119" s="5"/>
      <c r="B119" s="5"/>
      <c r="C119" s="5" t="s">
        <v>66</v>
      </c>
      <c r="D119" s="5"/>
      <c r="E119" s="5"/>
      <c r="F119" s="5">
        <v>1850.87</v>
      </c>
    </row>
    <row r="120" spans="1:6">
      <c r="A120" s="5"/>
      <c r="B120" s="5"/>
      <c r="C120" s="5"/>
      <c r="D120" s="5"/>
      <c r="E120" s="5"/>
      <c r="F120" s="5" t="s">
        <v>24</v>
      </c>
    </row>
    <row r="121" spans="1:6">
      <c r="A121" s="5"/>
      <c r="B121" s="5"/>
      <c r="C121" s="5" t="s">
        <v>67</v>
      </c>
      <c r="D121" s="5"/>
      <c r="E121" s="5"/>
      <c r="F121" s="5">
        <v>185.09</v>
      </c>
    </row>
    <row r="122" spans="1:6">
      <c r="A122" s="1"/>
      <c r="B122" s="1"/>
      <c r="C122" s="1"/>
      <c r="D122" s="1"/>
      <c r="E122" s="1"/>
      <c r="F122" s="1"/>
    </row>
    <row r="123" spans="1:6">
      <c r="A123" s="5"/>
      <c r="B123" s="5" t="s">
        <v>30</v>
      </c>
      <c r="C123" s="5" t="s">
        <v>88</v>
      </c>
      <c r="D123" s="5"/>
      <c r="E123" s="5"/>
      <c r="F123" s="5"/>
    </row>
    <row r="124" spans="1:6">
      <c r="A124" s="5"/>
      <c r="B124" s="5"/>
      <c r="C124" s="5" t="s">
        <v>89</v>
      </c>
      <c r="D124" s="5"/>
      <c r="E124" s="5"/>
      <c r="F124" s="5"/>
    </row>
    <row r="125" spans="1:6">
      <c r="A125" s="5"/>
      <c r="B125" s="5"/>
      <c r="C125" s="5" t="s">
        <v>90</v>
      </c>
      <c r="D125" s="5"/>
      <c r="E125" s="5"/>
      <c r="F125" s="5"/>
    </row>
    <row r="126" spans="1:6">
      <c r="A126" s="5"/>
      <c r="B126" s="5"/>
      <c r="C126" s="5" t="s">
        <v>24</v>
      </c>
      <c r="D126" s="5"/>
      <c r="E126" s="5"/>
      <c r="F126" s="5"/>
    </row>
    <row r="127" spans="1:6">
      <c r="A127" s="5">
        <v>1.34</v>
      </c>
      <c r="B127" s="5" t="s">
        <v>62</v>
      </c>
      <c r="C127" s="5" t="s">
        <v>377</v>
      </c>
      <c r="D127" s="5">
        <v>71.7</v>
      </c>
      <c r="E127" s="5" t="s">
        <v>62</v>
      </c>
      <c r="F127" s="5">
        <v>96.08</v>
      </c>
    </row>
    <row r="128" spans="1:6">
      <c r="A128" s="5">
        <v>0.5</v>
      </c>
      <c r="B128" s="5" t="s">
        <v>64</v>
      </c>
      <c r="C128" s="5" t="s">
        <v>91</v>
      </c>
      <c r="D128" s="5">
        <v>548.1</v>
      </c>
      <c r="E128" s="5" t="s">
        <v>64</v>
      </c>
      <c r="F128" s="5">
        <v>274.05</v>
      </c>
    </row>
    <row r="129" spans="1:6">
      <c r="A129" s="5">
        <v>0.5</v>
      </c>
      <c r="B129" s="5" t="s">
        <v>64</v>
      </c>
      <c r="C129" s="5" t="s">
        <v>43</v>
      </c>
      <c r="D129" s="5">
        <v>447.3</v>
      </c>
      <c r="E129" s="5" t="s">
        <v>64</v>
      </c>
      <c r="F129" s="5">
        <v>223.65</v>
      </c>
    </row>
    <row r="130" spans="1:6">
      <c r="A130" s="5">
        <v>0.8</v>
      </c>
      <c r="B130" s="5" t="s">
        <v>64</v>
      </c>
      <c r="C130" s="5" t="s">
        <v>44</v>
      </c>
      <c r="D130" s="5">
        <v>386.4</v>
      </c>
      <c r="E130" s="5" t="s">
        <v>64</v>
      </c>
      <c r="F130" s="5">
        <v>309.12</v>
      </c>
    </row>
    <row r="131" spans="1:6">
      <c r="A131" s="5"/>
      <c r="B131" s="5" t="s">
        <v>22</v>
      </c>
      <c r="C131" s="5" t="s">
        <v>92</v>
      </c>
      <c r="D131" s="5" t="s">
        <v>8</v>
      </c>
      <c r="E131" s="5" t="s">
        <v>22</v>
      </c>
      <c r="F131" s="5">
        <v>2.6</v>
      </c>
    </row>
    <row r="132" spans="1:6">
      <c r="A132" s="5"/>
      <c r="B132" s="5"/>
      <c r="C132" s="5"/>
      <c r="D132" s="5"/>
      <c r="E132" s="5"/>
      <c r="F132" s="5" t="s">
        <v>24</v>
      </c>
    </row>
    <row r="133" spans="1:6">
      <c r="A133" s="5"/>
      <c r="B133" s="5"/>
      <c r="C133" s="5" t="s">
        <v>66</v>
      </c>
      <c r="D133" s="5"/>
      <c r="E133" s="5"/>
      <c r="F133" s="5">
        <v>905.5</v>
      </c>
    </row>
    <row r="134" spans="1:6">
      <c r="A134" s="5"/>
      <c r="B134" s="5"/>
      <c r="C134" s="5"/>
      <c r="D134" s="5"/>
      <c r="E134" s="5"/>
      <c r="F134" s="5" t="s">
        <v>24</v>
      </c>
    </row>
    <row r="135" spans="1:6">
      <c r="A135" s="5"/>
      <c r="B135" s="5"/>
      <c r="C135" s="5" t="s">
        <v>67</v>
      </c>
      <c r="D135" s="5"/>
      <c r="E135" s="5"/>
      <c r="F135" s="5">
        <v>90.55</v>
      </c>
    </row>
    <row r="136" spans="1:6">
      <c r="A136" s="1"/>
      <c r="B136" s="1"/>
      <c r="C136" s="1"/>
      <c r="D136" s="1"/>
      <c r="E136" s="1"/>
      <c r="F136" s="1"/>
    </row>
    <row r="137" spans="1:6">
      <c r="A137" s="1"/>
      <c r="B137" s="1"/>
      <c r="C137" s="1"/>
      <c r="D137" s="1"/>
      <c r="E137" s="1"/>
      <c r="F137" s="1"/>
    </row>
    <row r="138" spans="1:6">
      <c r="A138" s="5"/>
      <c r="B138" s="5"/>
      <c r="C138" s="5" t="s">
        <v>93</v>
      </c>
      <c r="D138" s="5"/>
      <c r="E138" s="5"/>
      <c r="F138" s="5"/>
    </row>
    <row r="139" spans="1:6">
      <c r="A139" s="5"/>
      <c r="B139" s="5"/>
      <c r="C139" s="5" t="s">
        <v>94</v>
      </c>
      <c r="D139" s="5"/>
      <c r="E139" s="5"/>
      <c r="F139" s="5"/>
    </row>
    <row r="140" spans="1:6">
      <c r="A140" s="5"/>
      <c r="B140" s="5"/>
      <c r="C140" s="5" t="s">
        <v>95</v>
      </c>
      <c r="D140" s="5"/>
      <c r="E140" s="5"/>
      <c r="F140" s="5"/>
    </row>
    <row r="141" spans="1:6">
      <c r="A141" s="5"/>
      <c r="B141" s="5"/>
      <c r="C141" s="5"/>
      <c r="D141" s="5"/>
      <c r="E141" s="5"/>
      <c r="F141" s="5"/>
    </row>
    <row r="142" spans="1:6">
      <c r="A142" s="5">
        <v>1.33</v>
      </c>
      <c r="B142" s="5" t="s">
        <v>96</v>
      </c>
      <c r="C142" s="5" t="s">
        <v>97</v>
      </c>
      <c r="D142" s="5">
        <v>232</v>
      </c>
      <c r="E142" s="5" t="s">
        <v>96</v>
      </c>
      <c r="F142" s="5">
        <v>308.56</v>
      </c>
    </row>
    <row r="143" spans="1:6">
      <c r="A143" s="5">
        <v>0.7</v>
      </c>
      <c r="B143" s="5" t="s">
        <v>98</v>
      </c>
      <c r="C143" s="5" t="s">
        <v>91</v>
      </c>
      <c r="D143" s="5">
        <v>548.1</v>
      </c>
      <c r="E143" s="5" t="s">
        <v>98</v>
      </c>
      <c r="F143" s="5">
        <v>383.67</v>
      </c>
    </row>
    <row r="144" spans="1:6">
      <c r="A144" s="5">
        <v>10</v>
      </c>
      <c r="B144" s="5" t="s">
        <v>10</v>
      </c>
      <c r="C144" s="5" t="s">
        <v>378</v>
      </c>
      <c r="D144" s="5">
        <v>6.5</v>
      </c>
      <c r="E144" s="5" t="s">
        <v>10</v>
      </c>
      <c r="F144" s="5">
        <v>65</v>
      </c>
    </row>
    <row r="145" spans="1:6">
      <c r="A145" s="5"/>
      <c r="B145" s="5"/>
      <c r="C145" s="5" t="s">
        <v>99</v>
      </c>
      <c r="D145" s="5" t="s">
        <v>100</v>
      </c>
      <c r="E145" s="5"/>
      <c r="F145" s="5">
        <v>1.5</v>
      </c>
    </row>
    <row r="146" spans="1:6">
      <c r="A146" s="5"/>
      <c r="B146" s="5"/>
      <c r="C146" s="5" t="s">
        <v>66</v>
      </c>
      <c r="D146" s="5"/>
      <c r="E146" s="5"/>
      <c r="F146" s="5">
        <v>758.73</v>
      </c>
    </row>
    <row r="147" spans="1:6">
      <c r="A147" s="5"/>
      <c r="B147" s="5"/>
      <c r="C147" s="5"/>
      <c r="D147" s="5"/>
      <c r="E147" s="5"/>
      <c r="F147" s="5"/>
    </row>
    <row r="148" spans="1:6">
      <c r="A148" s="5"/>
      <c r="B148" s="5"/>
      <c r="C148" s="5" t="s">
        <v>67</v>
      </c>
      <c r="D148" s="5"/>
      <c r="E148" s="5"/>
      <c r="F148" s="5">
        <v>75.87</v>
      </c>
    </row>
    <row r="149" spans="1:6">
      <c r="A149" s="5"/>
      <c r="B149" s="5"/>
      <c r="C149" s="5"/>
      <c r="D149" s="5"/>
      <c r="E149" s="5"/>
      <c r="F149" s="5"/>
    </row>
    <row r="150" spans="1:6">
      <c r="A150" s="1"/>
      <c r="B150" s="1"/>
      <c r="C150" s="1"/>
      <c r="D150" s="1"/>
      <c r="E150" s="1"/>
      <c r="F150" s="1"/>
    </row>
    <row r="151" spans="1:6">
      <c r="A151" s="5"/>
      <c r="B151" s="5"/>
      <c r="C151" s="5" t="s">
        <v>93</v>
      </c>
      <c r="D151" s="5"/>
      <c r="E151" s="5"/>
      <c r="F151" s="5"/>
    </row>
    <row r="152" spans="1:6">
      <c r="A152" s="5"/>
      <c r="B152" s="5"/>
      <c r="C152" s="5" t="s">
        <v>101</v>
      </c>
      <c r="D152" s="5"/>
      <c r="E152" s="5"/>
      <c r="F152" s="5"/>
    </row>
    <row r="153" spans="1:6">
      <c r="A153" s="5"/>
      <c r="B153" s="5"/>
      <c r="C153" s="5" t="s">
        <v>95</v>
      </c>
      <c r="D153" s="5"/>
      <c r="E153" s="5"/>
      <c r="F153" s="5"/>
    </row>
    <row r="154" spans="1:6">
      <c r="A154" s="5"/>
      <c r="B154" s="5"/>
      <c r="C154" s="5"/>
      <c r="D154" s="5"/>
      <c r="E154" s="5"/>
      <c r="F154" s="5"/>
    </row>
    <row r="155" spans="1:6">
      <c r="A155" s="5">
        <v>1.1100000000000001</v>
      </c>
      <c r="B155" s="5" t="s">
        <v>96</v>
      </c>
      <c r="C155" s="5" t="s">
        <v>97</v>
      </c>
      <c r="D155" s="5">
        <v>221</v>
      </c>
      <c r="E155" s="5" t="s">
        <v>96</v>
      </c>
      <c r="F155" s="5">
        <v>245.31</v>
      </c>
    </row>
    <row r="156" spans="1:6">
      <c r="A156" s="5">
        <v>0.7</v>
      </c>
      <c r="B156" s="5" t="s">
        <v>98</v>
      </c>
      <c r="C156" s="5" t="s">
        <v>91</v>
      </c>
      <c r="D156" s="5">
        <v>548.1</v>
      </c>
      <c r="E156" s="5" t="s">
        <v>98</v>
      </c>
      <c r="F156" s="5">
        <v>383.67</v>
      </c>
    </row>
    <row r="157" spans="1:6">
      <c r="A157" s="5">
        <v>10</v>
      </c>
      <c r="B157" s="5" t="s">
        <v>10</v>
      </c>
      <c r="C157" s="5" t="s">
        <v>379</v>
      </c>
      <c r="D157" s="5">
        <v>6</v>
      </c>
      <c r="E157" s="5" t="s">
        <v>10</v>
      </c>
      <c r="F157" s="5">
        <v>60</v>
      </c>
    </row>
    <row r="158" spans="1:6">
      <c r="A158" s="5"/>
      <c r="B158" s="5"/>
      <c r="C158" s="5" t="s">
        <v>99</v>
      </c>
      <c r="D158" s="5" t="s">
        <v>100</v>
      </c>
      <c r="E158" s="5"/>
      <c r="F158" s="5">
        <v>1.9</v>
      </c>
    </row>
    <row r="159" spans="1:6">
      <c r="A159" s="5"/>
      <c r="B159" s="5"/>
      <c r="C159" s="5" t="s">
        <v>66</v>
      </c>
      <c r="D159" s="5"/>
      <c r="E159" s="5"/>
      <c r="F159" s="5">
        <v>690.88</v>
      </c>
    </row>
    <row r="160" spans="1:6">
      <c r="A160" s="5"/>
      <c r="B160" s="5"/>
      <c r="C160" s="5"/>
      <c r="D160" s="5"/>
      <c r="E160" s="5"/>
      <c r="F160" s="5"/>
    </row>
    <row r="161" spans="1:6">
      <c r="A161" s="5"/>
      <c r="B161" s="5"/>
      <c r="C161" s="5" t="s">
        <v>67</v>
      </c>
      <c r="D161" s="5"/>
      <c r="E161" s="5"/>
      <c r="F161" s="5">
        <v>69.09</v>
      </c>
    </row>
    <row r="162" spans="1:6">
      <c r="A162" s="5"/>
      <c r="B162" s="5"/>
      <c r="C162" s="5"/>
      <c r="D162" s="5"/>
      <c r="E162" s="5"/>
      <c r="F162" s="5"/>
    </row>
    <row r="163" spans="1:6">
      <c r="A163" s="1"/>
      <c r="B163" s="1"/>
      <c r="C163" s="1"/>
      <c r="D163" s="1"/>
      <c r="E163" s="1"/>
      <c r="F163" s="1"/>
    </row>
    <row r="164" spans="1:6">
      <c r="A164" s="1"/>
      <c r="B164" s="1"/>
      <c r="C164" s="1"/>
      <c r="D164" s="1"/>
      <c r="E164" s="1"/>
      <c r="F164" s="1"/>
    </row>
    <row r="165" spans="1:6">
      <c r="A165" s="5"/>
      <c r="B165" s="5" t="s">
        <v>102</v>
      </c>
      <c r="C165" s="5" t="s">
        <v>103</v>
      </c>
      <c r="D165" s="5"/>
      <c r="E165" s="5"/>
      <c r="F165" s="5"/>
    </row>
    <row r="166" spans="1:6">
      <c r="A166" s="5"/>
      <c r="B166" s="5"/>
      <c r="C166" s="5" t="s">
        <v>104</v>
      </c>
      <c r="D166" s="5"/>
      <c r="E166" s="5"/>
      <c r="F166" s="5"/>
    </row>
    <row r="167" spans="1:6">
      <c r="A167" s="5" t="s">
        <v>8</v>
      </c>
      <c r="B167" s="5"/>
      <c r="C167" s="5" t="s">
        <v>105</v>
      </c>
      <c r="D167" s="5"/>
      <c r="E167" s="5"/>
      <c r="F167" s="5"/>
    </row>
    <row r="168" spans="1:6">
      <c r="A168" s="5" t="s">
        <v>106</v>
      </c>
      <c r="B168" s="5"/>
      <c r="C168" s="5" t="s">
        <v>107</v>
      </c>
      <c r="D168" s="5"/>
      <c r="E168" s="5"/>
      <c r="F168" s="5">
        <v>1203</v>
      </c>
    </row>
    <row r="169" spans="1:6">
      <c r="A169" s="5" t="s">
        <v>108</v>
      </c>
      <c r="B169" s="5"/>
      <c r="C169" s="5" t="s">
        <v>109</v>
      </c>
      <c r="D169" s="5"/>
      <c r="E169" s="5"/>
      <c r="F169" s="5">
        <v>1207</v>
      </c>
    </row>
    <row r="170" spans="1:6">
      <c r="A170" s="5" t="s">
        <v>110</v>
      </c>
      <c r="B170" s="5"/>
      <c r="C170" s="5" t="s">
        <v>111</v>
      </c>
      <c r="D170" s="5"/>
      <c r="E170" s="5"/>
      <c r="F170" s="5">
        <v>1235</v>
      </c>
    </row>
    <row r="171" spans="1:6">
      <c r="A171" s="8">
        <v>65</v>
      </c>
      <c r="B171" s="5"/>
      <c r="C171" s="5" t="s">
        <v>112</v>
      </c>
      <c r="D171" s="5"/>
      <c r="E171" s="5"/>
      <c r="F171" s="5">
        <v>1261</v>
      </c>
    </row>
    <row r="172" spans="1:6">
      <c r="A172" s="8">
        <v>66</v>
      </c>
      <c r="B172" s="5"/>
      <c r="C172" s="5" t="s">
        <v>113</v>
      </c>
      <c r="D172" s="5"/>
      <c r="E172" s="5"/>
      <c r="F172" s="5">
        <v>2232</v>
      </c>
    </row>
    <row r="173" spans="1:6">
      <c r="A173" s="8">
        <v>67</v>
      </c>
      <c r="B173" s="5"/>
      <c r="C173" s="5" t="s">
        <v>114</v>
      </c>
      <c r="D173" s="5"/>
      <c r="E173" s="5"/>
      <c r="F173" s="5">
        <v>612</v>
      </c>
    </row>
    <row r="174" spans="1:6">
      <c r="A174" s="8">
        <v>68</v>
      </c>
      <c r="B174" s="5"/>
      <c r="C174" s="5" t="s">
        <v>115</v>
      </c>
      <c r="D174" s="5"/>
      <c r="E174" s="5"/>
      <c r="F174" s="5">
        <v>842</v>
      </c>
    </row>
    <row r="175" spans="1:6">
      <c r="A175" s="8">
        <v>69</v>
      </c>
      <c r="B175" s="5"/>
      <c r="C175" s="5" t="s">
        <v>116</v>
      </c>
      <c r="D175" s="5"/>
      <c r="E175" s="5"/>
      <c r="F175" s="5">
        <v>128</v>
      </c>
    </row>
    <row r="176" spans="1:6">
      <c r="A176" s="8" t="s">
        <v>117</v>
      </c>
      <c r="B176" s="5"/>
      <c r="C176" s="5" t="s">
        <v>118</v>
      </c>
      <c r="D176" s="5"/>
      <c r="E176" s="5"/>
      <c r="F176" s="5">
        <v>432</v>
      </c>
    </row>
    <row r="177" spans="1:6">
      <c r="A177" s="8" t="s">
        <v>119</v>
      </c>
      <c r="B177" s="5"/>
      <c r="C177" s="5" t="s">
        <v>120</v>
      </c>
      <c r="D177" s="5"/>
      <c r="E177" s="5"/>
      <c r="F177" s="5"/>
    </row>
    <row r="178" spans="1:6">
      <c r="A178" s="8" t="s">
        <v>121</v>
      </c>
      <c r="B178" s="5"/>
      <c r="C178" s="5" t="s">
        <v>122</v>
      </c>
      <c r="D178" s="5"/>
      <c r="E178" s="5"/>
      <c r="F178" s="5">
        <v>12</v>
      </c>
    </row>
    <row r="179" spans="1:6">
      <c r="A179" s="8" t="s">
        <v>123</v>
      </c>
      <c r="B179" s="5"/>
      <c r="C179" s="5" t="s">
        <v>124</v>
      </c>
      <c r="D179" s="5"/>
      <c r="E179" s="5"/>
      <c r="F179" s="5">
        <v>10</v>
      </c>
    </row>
    <row r="180" spans="1:6">
      <c r="A180" s="8">
        <v>71</v>
      </c>
      <c r="B180" s="5"/>
      <c r="C180" s="5" t="s">
        <v>125</v>
      </c>
      <c r="D180" s="5"/>
      <c r="E180" s="5"/>
      <c r="F180" s="5">
        <v>562</v>
      </c>
    </row>
    <row r="181" spans="1:6">
      <c r="A181" s="8">
        <v>72</v>
      </c>
      <c r="B181" s="5"/>
      <c r="C181" s="5" t="s">
        <v>126</v>
      </c>
      <c r="D181" s="5"/>
      <c r="E181" s="5"/>
      <c r="F181" s="5">
        <v>33.9</v>
      </c>
    </row>
    <row r="182" spans="1:6">
      <c r="A182" s="8" t="s">
        <v>127</v>
      </c>
      <c r="B182" s="5"/>
      <c r="C182" s="5" t="s">
        <v>128</v>
      </c>
      <c r="D182" s="5"/>
      <c r="E182" s="5"/>
      <c r="F182" s="5">
        <v>3909</v>
      </c>
    </row>
    <row r="183" spans="1:6">
      <c r="A183" s="8" t="s">
        <v>129</v>
      </c>
      <c r="B183" s="5"/>
      <c r="C183" s="5" t="s">
        <v>130</v>
      </c>
      <c r="D183" s="5"/>
      <c r="E183" s="5"/>
      <c r="F183" s="5">
        <v>3149</v>
      </c>
    </row>
    <row r="184" spans="1:6">
      <c r="A184" s="8">
        <v>74</v>
      </c>
      <c r="B184" s="5"/>
      <c r="C184" s="5" t="s">
        <v>131</v>
      </c>
      <c r="D184" s="5"/>
      <c r="E184" s="5"/>
      <c r="F184" s="5">
        <v>404</v>
      </c>
    </row>
    <row r="185" spans="1:6">
      <c r="A185" s="8" t="s">
        <v>132</v>
      </c>
      <c r="B185" s="5"/>
      <c r="C185" s="5" t="s">
        <v>133</v>
      </c>
      <c r="D185" s="5"/>
      <c r="E185" s="5"/>
      <c r="F185" s="5">
        <v>1185</v>
      </c>
    </row>
    <row r="186" spans="1:6">
      <c r="A186" s="8" t="s">
        <v>134</v>
      </c>
      <c r="B186" s="5"/>
      <c r="C186" s="5" t="s">
        <v>135</v>
      </c>
      <c r="D186" s="5"/>
      <c r="E186" s="5"/>
      <c r="F186" s="5"/>
    </row>
    <row r="187" spans="1:6">
      <c r="A187" s="8">
        <v>112</v>
      </c>
      <c r="B187" s="5"/>
      <c r="C187" s="5" t="s">
        <v>136</v>
      </c>
      <c r="D187" s="5"/>
      <c r="E187" s="5"/>
      <c r="F187" s="5">
        <v>1789.81</v>
      </c>
    </row>
    <row r="188" spans="1:6">
      <c r="A188" s="8">
        <v>76</v>
      </c>
      <c r="B188" s="5"/>
      <c r="C188" s="5" t="s">
        <v>137</v>
      </c>
      <c r="D188" s="5"/>
      <c r="E188" s="5"/>
      <c r="F188" s="5">
        <v>0</v>
      </c>
    </row>
    <row r="189" spans="1:6">
      <c r="A189" s="8">
        <v>77</v>
      </c>
      <c r="B189" s="5"/>
      <c r="C189" s="5" t="s">
        <v>138</v>
      </c>
      <c r="D189" s="5"/>
      <c r="E189" s="5"/>
      <c r="F189" s="5">
        <v>156.4</v>
      </c>
    </row>
    <row r="190" spans="1:6">
      <c r="A190" s="6">
        <v>77.099999999999994</v>
      </c>
      <c r="B190" s="5"/>
      <c r="C190" s="5" t="s">
        <v>139</v>
      </c>
      <c r="D190" s="5"/>
      <c r="E190" s="5"/>
      <c r="F190" s="5">
        <v>202.6</v>
      </c>
    </row>
    <row r="191" spans="1:6">
      <c r="A191" s="6">
        <v>77.2</v>
      </c>
      <c r="B191" s="5"/>
      <c r="C191" s="5" t="s">
        <v>140</v>
      </c>
      <c r="D191" s="5"/>
      <c r="E191" s="5"/>
      <c r="F191" s="5">
        <v>500</v>
      </c>
    </row>
    <row r="192" spans="1:6">
      <c r="A192" s="6">
        <v>77.3</v>
      </c>
      <c r="B192" s="5"/>
      <c r="C192" s="5" t="s">
        <v>141</v>
      </c>
      <c r="D192" s="5"/>
      <c r="E192" s="5"/>
      <c r="F192" s="5">
        <v>76</v>
      </c>
    </row>
    <row r="193" spans="1:6">
      <c r="A193" s="8">
        <v>78</v>
      </c>
      <c r="B193" s="5"/>
      <c r="C193" s="5" t="s">
        <v>142</v>
      </c>
      <c r="D193" s="5"/>
      <c r="E193" s="5"/>
      <c r="F193" s="5">
        <v>2198</v>
      </c>
    </row>
    <row r="194" spans="1:6">
      <c r="A194" s="8">
        <v>80</v>
      </c>
      <c r="B194" s="5"/>
      <c r="C194" s="5" t="s">
        <v>143</v>
      </c>
      <c r="D194" s="5"/>
      <c r="E194" s="5"/>
      <c r="F194" s="5">
        <v>660</v>
      </c>
    </row>
    <row r="195" spans="1:6">
      <c r="A195" s="8">
        <v>81</v>
      </c>
      <c r="B195" s="5"/>
      <c r="C195" s="5" t="s">
        <v>144</v>
      </c>
      <c r="D195" s="5"/>
      <c r="E195" s="5"/>
      <c r="F195" s="5">
        <v>2141.08</v>
      </c>
    </row>
    <row r="196" spans="1:6">
      <c r="A196" s="8">
        <v>82</v>
      </c>
      <c r="B196" s="5"/>
      <c r="C196" s="5" t="s">
        <v>145</v>
      </c>
      <c r="D196" s="5"/>
      <c r="E196" s="5"/>
      <c r="F196" s="5">
        <v>2369</v>
      </c>
    </row>
    <row r="197" spans="1:6">
      <c r="A197" s="8">
        <v>87</v>
      </c>
      <c r="B197" s="5"/>
      <c r="C197" s="5" t="s">
        <v>146</v>
      </c>
      <c r="D197" s="5"/>
      <c r="E197" s="5"/>
      <c r="F197" s="5">
        <v>2437</v>
      </c>
    </row>
    <row r="198" spans="1:6">
      <c r="A198" s="5"/>
      <c r="B198" s="5"/>
      <c r="C198" s="3" t="s">
        <v>147</v>
      </c>
      <c r="D198" s="5"/>
      <c r="E198" s="5"/>
      <c r="F198" s="5">
        <v>1640.81</v>
      </c>
    </row>
    <row r="199" spans="1:6">
      <c r="A199" s="5"/>
      <c r="B199" s="5"/>
      <c r="C199" s="5" t="s">
        <v>148</v>
      </c>
      <c r="D199" s="5"/>
      <c r="E199" s="5"/>
      <c r="F199" s="5">
        <v>137</v>
      </c>
    </row>
    <row r="200" spans="1:6">
      <c r="A200" s="1"/>
      <c r="B200" s="1"/>
      <c r="C200" s="1"/>
      <c r="D200" s="1"/>
      <c r="E200" s="1"/>
      <c r="F200" s="1"/>
    </row>
    <row r="201" spans="1:6">
      <c r="A201" s="5"/>
      <c r="B201" s="5"/>
      <c r="C201" s="5"/>
      <c r="D201" s="5"/>
      <c r="E201" s="5"/>
      <c r="F201" s="5"/>
    </row>
    <row r="202" spans="1:6">
      <c r="A202" s="5"/>
      <c r="B202" s="5"/>
      <c r="C202" s="5" t="s">
        <v>380</v>
      </c>
      <c r="D202" s="5"/>
      <c r="E202" s="5"/>
      <c r="F202" s="5"/>
    </row>
    <row r="203" spans="1:6">
      <c r="A203" s="5"/>
      <c r="B203" s="5"/>
      <c r="C203" s="5"/>
      <c r="D203" s="5"/>
      <c r="E203" s="5"/>
      <c r="F203" s="5"/>
    </row>
    <row r="204" spans="1:6" ht="98.25" customHeight="1">
      <c r="A204" s="73" t="s">
        <v>381</v>
      </c>
      <c r="B204" s="74"/>
      <c r="C204" s="74"/>
      <c r="D204" s="74"/>
      <c r="E204" s="74"/>
      <c r="F204" s="75"/>
    </row>
    <row r="205" spans="1:6">
      <c r="A205" s="5">
        <v>90</v>
      </c>
      <c r="B205" s="5" t="s">
        <v>12</v>
      </c>
      <c r="C205" s="5" t="s">
        <v>256</v>
      </c>
      <c r="D205" s="5">
        <v>13.4</v>
      </c>
      <c r="E205" s="5" t="s">
        <v>149</v>
      </c>
      <c r="F205" s="5">
        <v>1206</v>
      </c>
    </row>
    <row r="206" spans="1:6">
      <c r="A206" s="5">
        <v>45</v>
      </c>
      <c r="B206" s="5" t="s">
        <v>12</v>
      </c>
      <c r="C206" s="5" t="s">
        <v>257</v>
      </c>
      <c r="D206" s="5">
        <v>17.100000000000001</v>
      </c>
      <c r="E206" s="5" t="s">
        <v>150</v>
      </c>
      <c r="F206" s="5">
        <v>769.5</v>
      </c>
    </row>
    <row r="207" spans="1:6">
      <c r="A207" s="5">
        <v>20</v>
      </c>
      <c r="B207" s="5" t="s">
        <v>11</v>
      </c>
      <c r="C207" s="5" t="s">
        <v>382</v>
      </c>
      <c r="D207" s="5">
        <v>2.7</v>
      </c>
      <c r="E207" s="5" t="s">
        <v>11</v>
      </c>
      <c r="F207" s="5">
        <v>54</v>
      </c>
    </row>
    <row r="208" spans="1:6">
      <c r="A208" s="5">
        <v>150</v>
      </c>
      <c r="B208" s="5" t="s">
        <v>11</v>
      </c>
      <c r="C208" s="5" t="s">
        <v>383</v>
      </c>
      <c r="D208" s="5">
        <v>285</v>
      </c>
      <c r="E208" s="5" t="s">
        <v>384</v>
      </c>
      <c r="F208" s="5">
        <v>42.75</v>
      </c>
    </row>
    <row r="209" spans="1:6">
      <c r="A209" s="5">
        <v>10</v>
      </c>
      <c r="B209" s="5" t="s">
        <v>11</v>
      </c>
      <c r="C209" s="5" t="s">
        <v>385</v>
      </c>
      <c r="D209" s="5">
        <v>1.1399999999999999</v>
      </c>
      <c r="E209" s="5" t="s">
        <v>11</v>
      </c>
      <c r="F209" s="5">
        <v>11.4</v>
      </c>
    </row>
    <row r="210" spans="1:6">
      <c r="A210" s="5">
        <v>10</v>
      </c>
      <c r="B210" s="5" t="s">
        <v>11</v>
      </c>
      <c r="C210" s="5" t="s">
        <v>386</v>
      </c>
      <c r="D210" s="5">
        <v>36.799999999999997</v>
      </c>
      <c r="E210" s="5" t="s">
        <v>387</v>
      </c>
      <c r="F210" s="5">
        <v>30.67</v>
      </c>
    </row>
    <row r="211" spans="1:6">
      <c r="A211" s="7">
        <v>1.4999999999999999E-2</v>
      </c>
      <c r="B211" s="5" t="s">
        <v>10</v>
      </c>
      <c r="C211" s="5" t="s">
        <v>388</v>
      </c>
      <c r="D211" s="5">
        <v>563</v>
      </c>
      <c r="E211" s="5" t="s">
        <v>10</v>
      </c>
      <c r="F211" s="5">
        <v>8.4499999999999993</v>
      </c>
    </row>
    <row r="212" spans="1:6">
      <c r="A212" s="5">
        <v>10</v>
      </c>
      <c r="B212" s="5" t="s">
        <v>11</v>
      </c>
      <c r="C212" s="5" t="s">
        <v>389</v>
      </c>
      <c r="D212" s="5">
        <v>15.74</v>
      </c>
      <c r="E212" s="5" t="s">
        <v>11</v>
      </c>
      <c r="F212" s="5">
        <v>157.4</v>
      </c>
    </row>
    <row r="213" spans="1:6">
      <c r="A213" s="5">
        <v>10</v>
      </c>
      <c r="B213" s="5" t="s">
        <v>11</v>
      </c>
      <c r="C213" s="5" t="s">
        <v>390</v>
      </c>
      <c r="D213" s="5">
        <v>13.5</v>
      </c>
      <c r="E213" s="5" t="s">
        <v>11</v>
      </c>
      <c r="F213" s="5">
        <v>135</v>
      </c>
    </row>
    <row r="214" spans="1:6">
      <c r="A214" s="5">
        <v>1</v>
      </c>
      <c r="B214" s="5" t="s">
        <v>391</v>
      </c>
      <c r="C214" s="5" t="s">
        <v>392</v>
      </c>
      <c r="D214" s="5">
        <v>67.599999999999994</v>
      </c>
      <c r="E214" s="5" t="s">
        <v>391</v>
      </c>
      <c r="F214" s="5">
        <v>67.599999999999994</v>
      </c>
    </row>
    <row r="215" spans="1:6">
      <c r="A215" s="5">
        <v>72</v>
      </c>
      <c r="B215" s="5" t="s">
        <v>11</v>
      </c>
      <c r="C215" s="5" t="s">
        <v>393</v>
      </c>
      <c r="D215" s="5">
        <v>47.7</v>
      </c>
      <c r="E215" s="5" t="s">
        <v>391</v>
      </c>
      <c r="F215" s="5">
        <v>23.85</v>
      </c>
    </row>
    <row r="216" spans="1:6">
      <c r="A216" s="18">
        <v>0.16666666666666666</v>
      </c>
      <c r="B216" s="5" t="s">
        <v>151</v>
      </c>
      <c r="C216" s="5" t="s">
        <v>152</v>
      </c>
      <c r="D216" s="5">
        <v>287.5</v>
      </c>
      <c r="E216" s="5" t="s">
        <v>151</v>
      </c>
      <c r="F216" s="5">
        <v>47.92</v>
      </c>
    </row>
    <row r="217" spans="1:6">
      <c r="A217" s="5">
        <v>10</v>
      </c>
      <c r="B217" s="5" t="s">
        <v>11</v>
      </c>
      <c r="C217" s="5" t="s">
        <v>394</v>
      </c>
      <c r="D217" s="5">
        <v>13.7</v>
      </c>
      <c r="E217" s="5" t="s">
        <v>11</v>
      </c>
      <c r="F217" s="5">
        <v>137</v>
      </c>
    </row>
    <row r="218" spans="1:6">
      <c r="A218" s="5">
        <v>1</v>
      </c>
      <c r="B218" s="5" t="s">
        <v>11</v>
      </c>
      <c r="C218" s="5" t="s">
        <v>395</v>
      </c>
      <c r="D218" s="5">
        <v>16.399999999999999</v>
      </c>
      <c r="E218" s="5" t="s">
        <v>11</v>
      </c>
      <c r="F218" s="5">
        <v>16.399999999999999</v>
      </c>
    </row>
    <row r="219" spans="1:6">
      <c r="A219" s="5">
        <v>0.1</v>
      </c>
      <c r="B219" s="5" t="s">
        <v>10</v>
      </c>
      <c r="C219" s="5" t="s">
        <v>396</v>
      </c>
      <c r="D219" s="5">
        <v>563</v>
      </c>
      <c r="E219" s="5" t="s">
        <v>10</v>
      </c>
      <c r="F219" s="5">
        <v>56.3</v>
      </c>
    </row>
    <row r="220" spans="1:6">
      <c r="A220" s="5">
        <v>45</v>
      </c>
      <c r="B220" s="5" t="s">
        <v>12</v>
      </c>
      <c r="C220" s="5" t="s">
        <v>397</v>
      </c>
      <c r="D220" s="5">
        <v>13.4</v>
      </c>
      <c r="E220" s="5" t="s">
        <v>153</v>
      </c>
      <c r="F220" s="5">
        <v>603</v>
      </c>
    </row>
    <row r="221" spans="1:6">
      <c r="A221" s="18">
        <v>0.5</v>
      </c>
      <c r="B221" s="5" t="s">
        <v>398</v>
      </c>
      <c r="C221" s="5" t="s">
        <v>399</v>
      </c>
      <c r="D221" s="5">
        <v>221</v>
      </c>
      <c r="E221" s="5" t="s">
        <v>398</v>
      </c>
      <c r="F221" s="5">
        <v>110.5</v>
      </c>
    </row>
    <row r="222" spans="1:6">
      <c r="A222" s="5">
        <v>10</v>
      </c>
      <c r="B222" s="5" t="s">
        <v>400</v>
      </c>
      <c r="C222" s="5" t="s">
        <v>154</v>
      </c>
      <c r="D222" s="5"/>
      <c r="E222" s="5" t="s">
        <v>100</v>
      </c>
      <c r="F222" s="5">
        <v>3369.33</v>
      </c>
    </row>
    <row r="223" spans="1:6">
      <c r="A223" s="5" t="s">
        <v>100</v>
      </c>
      <c r="B223" s="5"/>
      <c r="C223" s="5" t="s">
        <v>401</v>
      </c>
      <c r="D223" s="5"/>
      <c r="E223" s="5" t="s">
        <v>100</v>
      </c>
      <c r="F223" s="5">
        <v>22.93</v>
      </c>
    </row>
    <row r="224" spans="1:6">
      <c r="A224" s="5"/>
      <c r="B224" s="5"/>
      <c r="C224" s="5" t="s">
        <v>156</v>
      </c>
      <c r="D224" s="5"/>
      <c r="E224" s="5"/>
      <c r="F224" s="5">
        <v>6870</v>
      </c>
    </row>
    <row r="225" spans="1:6">
      <c r="A225" s="5"/>
      <c r="B225" s="5"/>
      <c r="C225" s="5" t="s">
        <v>157</v>
      </c>
      <c r="D225" s="5"/>
      <c r="E225" s="5"/>
      <c r="F225" s="5">
        <v>687</v>
      </c>
    </row>
    <row r="226" spans="1:6">
      <c r="A226" s="1"/>
      <c r="B226" s="1"/>
      <c r="C226" s="1"/>
      <c r="D226" s="1"/>
      <c r="E226" s="1"/>
      <c r="F226" s="1"/>
    </row>
    <row r="227" spans="1:6">
      <c r="A227" s="5"/>
      <c r="B227" s="5"/>
      <c r="C227" s="5"/>
      <c r="D227" s="5"/>
      <c r="E227" s="5"/>
      <c r="F227" s="5"/>
    </row>
    <row r="228" spans="1:6">
      <c r="A228" s="5"/>
      <c r="B228" s="5"/>
      <c r="C228" s="5" t="s">
        <v>161</v>
      </c>
      <c r="D228" s="5"/>
      <c r="E228" s="5"/>
      <c r="F228" s="5"/>
    </row>
    <row r="229" spans="1:6">
      <c r="A229" s="5"/>
      <c r="B229" s="5"/>
      <c r="C229" s="5"/>
      <c r="D229" s="5"/>
      <c r="E229" s="5"/>
      <c r="F229" s="5"/>
    </row>
    <row r="230" spans="1:6">
      <c r="A230" s="5">
        <v>1</v>
      </c>
      <c r="B230" s="5" t="s">
        <v>11</v>
      </c>
      <c r="C230" s="5" t="s">
        <v>402</v>
      </c>
      <c r="D230" s="5">
        <v>800</v>
      </c>
      <c r="E230" s="5" t="s">
        <v>11</v>
      </c>
      <c r="F230" s="5">
        <v>800</v>
      </c>
    </row>
    <row r="231" spans="1:6">
      <c r="A231" s="5">
        <v>1</v>
      </c>
      <c r="B231" s="5" t="s">
        <v>11</v>
      </c>
      <c r="C231" s="5" t="s">
        <v>154</v>
      </c>
      <c r="D231" s="5">
        <v>1618</v>
      </c>
      <c r="E231" s="5" t="s">
        <v>11</v>
      </c>
      <c r="F231" s="5">
        <v>1618</v>
      </c>
    </row>
    <row r="232" spans="1:6">
      <c r="A232" s="5"/>
      <c r="B232" s="5"/>
      <c r="C232" s="5" t="s">
        <v>155</v>
      </c>
      <c r="D232" s="5"/>
      <c r="E232" s="5"/>
      <c r="F232" s="5">
        <v>2</v>
      </c>
    </row>
    <row r="233" spans="1:6">
      <c r="A233" s="5"/>
      <c r="B233" s="5"/>
      <c r="C233" s="5" t="s">
        <v>162</v>
      </c>
      <c r="D233" s="5"/>
      <c r="E233" s="5"/>
      <c r="F233" s="5">
        <v>2420</v>
      </c>
    </row>
    <row r="234" spans="1:6">
      <c r="A234" s="5" t="s">
        <v>163</v>
      </c>
      <c r="B234" s="5"/>
      <c r="C234" s="5"/>
      <c r="D234" s="5"/>
      <c r="E234" s="1"/>
      <c r="F234" s="1"/>
    </row>
    <row r="235" spans="1:6">
      <c r="A235" s="5" t="s">
        <v>164</v>
      </c>
      <c r="B235" s="5"/>
      <c r="C235" s="5" t="s">
        <v>165</v>
      </c>
      <c r="D235" s="5">
        <v>130</v>
      </c>
      <c r="E235" s="1"/>
      <c r="F235" s="1"/>
    </row>
    <row r="236" spans="1:6">
      <c r="A236" s="5"/>
      <c r="B236" s="5"/>
      <c r="C236" s="5"/>
      <c r="D236" s="5"/>
      <c r="E236" s="1"/>
      <c r="F236" s="1"/>
    </row>
    <row r="237" spans="1:6">
      <c r="A237" s="5" t="s">
        <v>166</v>
      </c>
      <c r="B237" s="5"/>
      <c r="C237" s="5" t="s">
        <v>165</v>
      </c>
      <c r="D237" s="5">
        <v>170</v>
      </c>
      <c r="E237" s="1"/>
      <c r="F237" s="1"/>
    </row>
    <row r="238" spans="1:6">
      <c r="A238" s="1"/>
      <c r="B238" s="1"/>
      <c r="C238" s="1"/>
      <c r="D238" s="1"/>
      <c r="E238" s="1"/>
      <c r="F238" s="1"/>
    </row>
    <row r="239" spans="1:6">
      <c r="A239" s="5"/>
      <c r="B239" s="5"/>
      <c r="C239" s="5" t="s">
        <v>167</v>
      </c>
      <c r="D239" s="5"/>
      <c r="E239" s="5"/>
      <c r="F239" s="5"/>
    </row>
    <row r="240" spans="1:6">
      <c r="A240" s="5">
        <v>1</v>
      </c>
      <c r="B240" s="5" t="s">
        <v>11</v>
      </c>
      <c r="C240" s="5" t="s">
        <v>403</v>
      </c>
      <c r="D240" s="5">
        <v>1119</v>
      </c>
      <c r="E240" s="5" t="s">
        <v>11</v>
      </c>
      <c r="F240" s="5">
        <v>1119</v>
      </c>
    </row>
    <row r="241" spans="1:6">
      <c r="A241" s="5">
        <v>1</v>
      </c>
      <c r="B241" s="5" t="s">
        <v>11</v>
      </c>
      <c r="C241" s="5" t="s">
        <v>404</v>
      </c>
      <c r="D241" s="5">
        <v>152.30000000000001</v>
      </c>
      <c r="E241" s="5" t="s">
        <v>11</v>
      </c>
      <c r="F241" s="5">
        <v>152.30000000000001</v>
      </c>
    </row>
    <row r="242" spans="1:6">
      <c r="A242" s="5"/>
      <c r="B242" s="5"/>
      <c r="C242" s="5" t="s">
        <v>160</v>
      </c>
      <c r="D242" s="5"/>
      <c r="E242" s="5"/>
      <c r="F242" s="5">
        <v>1272</v>
      </c>
    </row>
    <row r="243" spans="1:6">
      <c r="A243" s="1"/>
      <c r="B243" s="1"/>
      <c r="C243" s="1"/>
      <c r="D243" s="1"/>
      <c r="E243" s="1"/>
      <c r="F243" s="1"/>
    </row>
    <row r="244" spans="1:6">
      <c r="A244" s="8">
        <v>52</v>
      </c>
      <c r="B244" s="5" t="s">
        <v>30</v>
      </c>
      <c r="C244" s="5" t="s">
        <v>168</v>
      </c>
      <c r="D244" s="5"/>
      <c r="E244" s="5"/>
      <c r="F244" s="5"/>
    </row>
    <row r="245" spans="1:6">
      <c r="A245" s="5"/>
      <c r="B245" s="5"/>
      <c r="C245" s="5" t="s">
        <v>169</v>
      </c>
      <c r="D245" s="5"/>
      <c r="E245" s="5"/>
      <c r="F245" s="5"/>
    </row>
    <row r="246" spans="1:6">
      <c r="A246" s="5"/>
      <c r="B246" s="5"/>
      <c r="C246" s="5" t="s">
        <v>170</v>
      </c>
      <c r="D246" s="5"/>
      <c r="E246" s="5"/>
      <c r="F246" s="5"/>
    </row>
    <row r="247" spans="1:6">
      <c r="A247" s="5"/>
      <c r="B247" s="5"/>
      <c r="C247" s="5" t="s">
        <v>171</v>
      </c>
      <c r="D247" s="5"/>
      <c r="E247" s="5"/>
      <c r="F247" s="5"/>
    </row>
    <row r="248" spans="1:6">
      <c r="A248" s="5"/>
      <c r="B248" s="5"/>
      <c r="C248" s="5" t="s">
        <v>172</v>
      </c>
      <c r="D248" s="5"/>
      <c r="E248" s="5"/>
      <c r="F248" s="5"/>
    </row>
    <row r="249" spans="1:6">
      <c r="A249" s="5"/>
      <c r="B249" s="5"/>
      <c r="C249" s="5" t="s">
        <v>173</v>
      </c>
      <c r="D249" s="5"/>
      <c r="E249" s="5"/>
      <c r="F249" s="5"/>
    </row>
    <row r="250" spans="1:6">
      <c r="A250" s="5"/>
      <c r="B250" s="5"/>
      <c r="C250" s="5" t="s">
        <v>174</v>
      </c>
      <c r="D250" s="5"/>
      <c r="E250" s="5"/>
      <c r="F250" s="5"/>
    </row>
    <row r="251" spans="1:6">
      <c r="A251" s="5"/>
      <c r="B251" s="5"/>
      <c r="C251" s="5" t="s">
        <v>175</v>
      </c>
      <c r="D251" s="5"/>
      <c r="E251" s="5"/>
      <c r="F251" s="5"/>
    </row>
    <row r="252" spans="1:6">
      <c r="A252" s="5"/>
      <c r="B252" s="5"/>
      <c r="C252" s="5" t="s">
        <v>46</v>
      </c>
      <c r="D252" s="5" t="s">
        <v>46</v>
      </c>
      <c r="E252" s="5"/>
      <c r="F252" s="5"/>
    </row>
    <row r="253" spans="1:6">
      <c r="A253" s="5"/>
      <c r="B253" s="5" t="s">
        <v>30</v>
      </c>
      <c r="C253" s="5" t="s">
        <v>176</v>
      </c>
      <c r="D253" s="5"/>
      <c r="E253" s="5"/>
      <c r="F253" s="5"/>
    </row>
    <row r="254" spans="1:6">
      <c r="A254" s="5"/>
      <c r="B254" s="5"/>
      <c r="C254" s="5" t="s">
        <v>177</v>
      </c>
      <c r="D254" s="5"/>
      <c r="E254" s="5"/>
      <c r="F254" s="5"/>
    </row>
    <row r="255" spans="1:6">
      <c r="A255" s="5"/>
      <c r="B255" s="5" t="s">
        <v>178</v>
      </c>
      <c r="C255" s="5" t="s">
        <v>179</v>
      </c>
      <c r="D255" s="5"/>
      <c r="E255" s="5"/>
      <c r="F255" s="5"/>
    </row>
    <row r="256" spans="1:6">
      <c r="A256" s="5"/>
      <c r="B256" s="5"/>
      <c r="C256" s="5" t="s">
        <v>24</v>
      </c>
      <c r="D256" s="5"/>
      <c r="E256" s="5"/>
      <c r="F256" s="5"/>
    </row>
    <row r="257" spans="1:6">
      <c r="A257" s="5">
        <v>1</v>
      </c>
      <c r="B257" s="5" t="s">
        <v>12</v>
      </c>
      <c r="C257" s="5" t="s">
        <v>180</v>
      </c>
      <c r="D257" s="5">
        <v>26</v>
      </c>
      <c r="E257" s="5" t="s">
        <v>12</v>
      </c>
      <c r="F257" s="5">
        <v>26</v>
      </c>
    </row>
    <row r="258" spans="1:6">
      <c r="A258" s="5">
        <v>1</v>
      </c>
      <c r="B258" s="5" t="s">
        <v>22</v>
      </c>
      <c r="C258" s="5" t="s">
        <v>181</v>
      </c>
      <c r="D258" s="5">
        <v>18.2</v>
      </c>
      <c r="E258" s="5" t="s">
        <v>22</v>
      </c>
      <c r="F258" s="5">
        <v>18.2</v>
      </c>
    </row>
    <row r="259" spans="1:6">
      <c r="A259" s="5">
        <v>1</v>
      </c>
      <c r="B259" s="5" t="s">
        <v>12</v>
      </c>
      <c r="C259" s="5" t="s">
        <v>182</v>
      </c>
      <c r="D259" s="5">
        <v>126.83</v>
      </c>
      <c r="E259" s="5" t="s">
        <v>12</v>
      </c>
      <c r="F259" s="5">
        <v>126.83</v>
      </c>
    </row>
    <row r="260" spans="1:6">
      <c r="A260" s="5"/>
      <c r="B260" s="5"/>
      <c r="C260" s="5"/>
      <c r="D260" s="5" t="s">
        <v>8</v>
      </c>
      <c r="E260" s="5"/>
      <c r="F260" s="5" t="s">
        <v>24</v>
      </c>
    </row>
    <row r="261" spans="1:6">
      <c r="A261" s="5"/>
      <c r="B261" s="5"/>
      <c r="C261" s="5" t="s">
        <v>183</v>
      </c>
      <c r="D261" s="5"/>
      <c r="E261" s="5"/>
      <c r="F261" s="5">
        <v>171.03</v>
      </c>
    </row>
    <row r="262" spans="1:6">
      <c r="A262" s="5"/>
      <c r="B262" s="5"/>
      <c r="C262" s="5" t="s">
        <v>8</v>
      </c>
      <c r="D262" s="5" t="s">
        <v>8</v>
      </c>
      <c r="E262" s="5"/>
      <c r="F262" s="5" t="s">
        <v>46</v>
      </c>
    </row>
    <row r="263" spans="1:6">
      <c r="A263" s="5"/>
      <c r="B263" s="5" t="s">
        <v>184</v>
      </c>
      <c r="C263" s="5" t="s">
        <v>185</v>
      </c>
      <c r="D263" s="5"/>
      <c r="E263" s="5"/>
      <c r="F263" s="5"/>
    </row>
    <row r="264" spans="1:6">
      <c r="A264" s="5"/>
      <c r="B264" s="5"/>
      <c r="C264" s="5" t="s">
        <v>24</v>
      </c>
      <c r="D264" s="5"/>
      <c r="E264" s="5"/>
      <c r="F264" s="5"/>
    </row>
    <row r="265" spans="1:6">
      <c r="A265" s="5">
        <v>1</v>
      </c>
      <c r="B265" s="5" t="s">
        <v>12</v>
      </c>
      <c r="C265" s="5" t="s">
        <v>186</v>
      </c>
      <c r="D265" s="5">
        <v>35</v>
      </c>
      <c r="E265" s="5" t="s">
        <v>12</v>
      </c>
      <c r="F265" s="5">
        <v>35</v>
      </c>
    </row>
    <row r="266" spans="1:6">
      <c r="A266" s="5">
        <v>1</v>
      </c>
      <c r="B266" s="5" t="s">
        <v>22</v>
      </c>
      <c r="C266" s="5" t="s">
        <v>187</v>
      </c>
      <c r="D266" s="5">
        <v>14</v>
      </c>
      <c r="E266" s="5" t="s">
        <v>22</v>
      </c>
      <c r="F266" s="5">
        <v>14</v>
      </c>
    </row>
    <row r="267" spans="1:6">
      <c r="A267" s="5">
        <v>1</v>
      </c>
      <c r="B267" s="5" t="s">
        <v>12</v>
      </c>
      <c r="C267" s="5" t="s">
        <v>182</v>
      </c>
      <c r="D267" s="5">
        <v>126.81</v>
      </c>
      <c r="E267" s="5" t="s">
        <v>12</v>
      </c>
      <c r="F267" s="5">
        <v>126.81</v>
      </c>
    </row>
    <row r="268" spans="1:6">
      <c r="A268" s="5"/>
      <c r="B268" s="5"/>
      <c r="C268" s="5"/>
      <c r="D268" s="5" t="s">
        <v>8</v>
      </c>
      <c r="E268" s="5"/>
      <c r="F268" s="5" t="s">
        <v>24</v>
      </c>
    </row>
    <row r="269" spans="1:6">
      <c r="A269" s="5"/>
      <c r="B269" s="5"/>
      <c r="C269" s="5" t="s">
        <v>183</v>
      </c>
      <c r="D269" s="5"/>
      <c r="E269" s="5"/>
      <c r="F269" s="5">
        <v>175.81</v>
      </c>
    </row>
    <row r="270" spans="1:6">
      <c r="A270" s="5"/>
      <c r="B270" s="5"/>
      <c r="C270" s="5"/>
      <c r="D270" s="5" t="s">
        <v>8</v>
      </c>
      <c r="E270" s="5"/>
      <c r="F270" s="5" t="s">
        <v>46</v>
      </c>
    </row>
    <row r="271" spans="1:6">
      <c r="A271" s="5"/>
      <c r="B271" s="5" t="s">
        <v>188</v>
      </c>
      <c r="C271" s="5" t="s">
        <v>189</v>
      </c>
      <c r="D271" s="5"/>
      <c r="E271" s="5"/>
      <c r="F271" s="5"/>
    </row>
    <row r="272" spans="1:6">
      <c r="A272" s="5"/>
      <c r="B272" s="5"/>
      <c r="C272" s="5" t="s">
        <v>24</v>
      </c>
      <c r="D272" s="5"/>
      <c r="E272" s="5"/>
      <c r="F272" s="5"/>
    </row>
    <row r="273" spans="1:6">
      <c r="A273" s="5">
        <v>1</v>
      </c>
      <c r="B273" s="5" t="s">
        <v>12</v>
      </c>
      <c r="C273" s="5" t="s">
        <v>190</v>
      </c>
      <c r="D273" s="5">
        <v>52</v>
      </c>
      <c r="E273" s="5" t="s">
        <v>12</v>
      </c>
      <c r="F273" s="5">
        <v>52</v>
      </c>
    </row>
    <row r="274" spans="1:6">
      <c r="A274" s="5">
        <v>1</v>
      </c>
      <c r="B274" s="5" t="s">
        <v>22</v>
      </c>
      <c r="C274" s="5" t="s">
        <v>191</v>
      </c>
      <c r="D274" s="5">
        <v>10.4</v>
      </c>
      <c r="E274" s="5" t="s">
        <v>22</v>
      </c>
      <c r="F274" s="5">
        <v>10.4</v>
      </c>
    </row>
    <row r="275" spans="1:6">
      <c r="A275" s="5">
        <v>1</v>
      </c>
      <c r="B275" s="5" t="s">
        <v>12</v>
      </c>
      <c r="C275" s="5" t="s">
        <v>182</v>
      </c>
      <c r="D275" s="5">
        <v>129.74</v>
      </c>
      <c r="E275" s="5" t="s">
        <v>12</v>
      </c>
      <c r="F275" s="5">
        <v>129.74</v>
      </c>
    </row>
    <row r="276" spans="1:6">
      <c r="A276" s="5"/>
      <c r="B276" s="5"/>
      <c r="C276" s="5"/>
      <c r="D276" s="5" t="s">
        <v>8</v>
      </c>
      <c r="E276" s="5"/>
      <c r="F276" s="5" t="s">
        <v>24</v>
      </c>
    </row>
    <row r="277" spans="1:6">
      <c r="A277" s="5"/>
      <c r="B277" s="5"/>
      <c r="C277" s="5" t="s">
        <v>183</v>
      </c>
      <c r="D277" s="5"/>
      <c r="E277" s="5"/>
      <c r="F277" s="5">
        <v>192.14</v>
      </c>
    </row>
    <row r="278" spans="1:6">
      <c r="A278" s="5"/>
      <c r="B278" s="5"/>
      <c r="C278" s="5"/>
      <c r="D278" s="5" t="s">
        <v>8</v>
      </c>
      <c r="E278" s="5"/>
      <c r="F278" s="5" t="s">
        <v>46</v>
      </c>
    </row>
    <row r="279" spans="1:6">
      <c r="A279" s="5"/>
      <c r="B279" s="5"/>
      <c r="C279" s="5"/>
      <c r="D279" s="5"/>
      <c r="E279" s="5"/>
      <c r="F279" s="5"/>
    </row>
    <row r="280" spans="1:6">
      <c r="A280" s="5"/>
      <c r="B280" s="5" t="s">
        <v>188</v>
      </c>
      <c r="C280" s="5" t="s">
        <v>192</v>
      </c>
      <c r="D280" s="5"/>
      <c r="E280" s="5"/>
      <c r="F280" s="5"/>
    </row>
    <row r="281" spans="1:6">
      <c r="A281" s="5"/>
      <c r="B281" s="5"/>
      <c r="C281" s="5" t="s">
        <v>24</v>
      </c>
      <c r="D281" s="5"/>
      <c r="E281" s="5"/>
      <c r="F281" s="5"/>
    </row>
    <row r="282" spans="1:6">
      <c r="A282" s="5">
        <v>1</v>
      </c>
      <c r="B282" s="5" t="s">
        <v>12</v>
      </c>
      <c r="C282" s="5" t="s">
        <v>193</v>
      </c>
      <c r="D282" s="5">
        <v>82</v>
      </c>
      <c r="E282" s="5" t="s">
        <v>12</v>
      </c>
      <c r="F282" s="5">
        <v>82</v>
      </c>
    </row>
    <row r="283" spans="1:6">
      <c r="A283" s="5">
        <v>1</v>
      </c>
      <c r="B283" s="5" t="s">
        <v>22</v>
      </c>
      <c r="C283" s="5" t="s">
        <v>191</v>
      </c>
      <c r="D283" s="5">
        <v>16.399999999999999</v>
      </c>
      <c r="E283" s="5" t="s">
        <v>22</v>
      </c>
      <c r="F283" s="5">
        <v>16.399999999999999</v>
      </c>
    </row>
    <row r="284" spans="1:6">
      <c r="A284" s="5">
        <v>1</v>
      </c>
      <c r="B284" s="5" t="s">
        <v>12</v>
      </c>
      <c r="C284" s="5" t="s">
        <v>182</v>
      </c>
      <c r="D284" s="5">
        <v>129.74</v>
      </c>
      <c r="E284" s="5" t="s">
        <v>12</v>
      </c>
      <c r="F284" s="5">
        <v>129.74</v>
      </c>
    </row>
    <row r="285" spans="1:6">
      <c r="A285" s="5"/>
      <c r="B285" s="5"/>
      <c r="C285" s="5"/>
      <c r="D285" s="5" t="s">
        <v>8</v>
      </c>
      <c r="E285" s="5"/>
      <c r="F285" s="5" t="s">
        <v>24</v>
      </c>
    </row>
    <row r="286" spans="1:6">
      <c r="A286" s="5"/>
      <c r="B286" s="5"/>
      <c r="C286" s="5" t="s">
        <v>183</v>
      </c>
      <c r="D286" s="5"/>
      <c r="E286" s="5"/>
      <c r="F286" s="5">
        <v>228.14</v>
      </c>
    </row>
    <row r="287" spans="1:6">
      <c r="A287" s="5"/>
      <c r="B287" s="5"/>
      <c r="C287" s="5"/>
      <c r="D287" s="5" t="s">
        <v>8</v>
      </c>
      <c r="E287" s="5"/>
      <c r="F287" s="5" t="s">
        <v>46</v>
      </c>
    </row>
    <row r="288" spans="1:6">
      <c r="A288" s="5"/>
      <c r="B288" s="5"/>
      <c r="C288" s="5" t="s">
        <v>405</v>
      </c>
      <c r="D288" s="5"/>
      <c r="E288" s="5"/>
      <c r="F288" s="5"/>
    </row>
    <row r="289" spans="1:6">
      <c r="A289" s="5"/>
      <c r="B289" s="5"/>
      <c r="C289" s="5" t="s">
        <v>406</v>
      </c>
      <c r="D289" s="5"/>
      <c r="E289" s="5"/>
      <c r="F289" s="5"/>
    </row>
    <row r="290" spans="1:6">
      <c r="A290" s="5"/>
      <c r="B290" s="5"/>
      <c r="C290" s="5" t="s">
        <v>407</v>
      </c>
      <c r="D290" s="5"/>
      <c r="E290" s="5"/>
      <c r="F290" s="5"/>
    </row>
    <row r="291" spans="1:6">
      <c r="A291" s="5">
        <v>0.1</v>
      </c>
      <c r="B291" s="5" t="s">
        <v>2</v>
      </c>
      <c r="C291" s="5" t="s">
        <v>408</v>
      </c>
      <c r="D291" s="5">
        <v>604.79999999999995</v>
      </c>
      <c r="E291" s="5" t="s">
        <v>165</v>
      </c>
      <c r="F291" s="5">
        <v>60.48</v>
      </c>
    </row>
    <row r="292" spans="1:6">
      <c r="A292" s="5">
        <v>0.1</v>
      </c>
      <c r="B292" s="5" t="s">
        <v>409</v>
      </c>
      <c r="C292" s="5" t="s">
        <v>410</v>
      </c>
      <c r="D292" s="5">
        <v>447.3</v>
      </c>
      <c r="E292" s="5" t="s">
        <v>165</v>
      </c>
      <c r="F292" s="5">
        <v>44.73</v>
      </c>
    </row>
    <row r="293" spans="1:6">
      <c r="A293" s="5">
        <v>10</v>
      </c>
      <c r="B293" s="5" t="s">
        <v>411</v>
      </c>
      <c r="C293" s="5" t="s">
        <v>412</v>
      </c>
      <c r="D293" s="5">
        <v>18</v>
      </c>
      <c r="E293" s="5" t="s">
        <v>413</v>
      </c>
      <c r="F293" s="5">
        <v>1.8</v>
      </c>
    </row>
    <row r="294" spans="1:6">
      <c r="A294" s="5">
        <v>0.25</v>
      </c>
      <c r="B294" s="5" t="s">
        <v>2</v>
      </c>
      <c r="C294" s="5" t="s">
        <v>414</v>
      </c>
      <c r="D294" s="5">
        <v>3.5</v>
      </c>
      <c r="E294" s="5" t="s">
        <v>165</v>
      </c>
      <c r="F294" s="5">
        <v>1</v>
      </c>
    </row>
    <row r="295" spans="1:6">
      <c r="A295" s="5"/>
      <c r="B295" s="5"/>
      <c r="C295" s="5"/>
      <c r="D295" s="5" t="s">
        <v>415</v>
      </c>
      <c r="E295" s="5"/>
      <c r="F295" s="5">
        <v>108.01</v>
      </c>
    </row>
    <row r="296" spans="1:6">
      <c r="A296" s="5"/>
      <c r="B296" s="5"/>
      <c r="C296" s="5"/>
      <c r="D296" s="5"/>
      <c r="E296" s="5"/>
      <c r="F296" s="5"/>
    </row>
    <row r="297" spans="1:6">
      <c r="A297" s="5"/>
      <c r="B297" s="5"/>
      <c r="C297" s="5" t="s">
        <v>416</v>
      </c>
      <c r="D297" s="5" t="s">
        <v>417</v>
      </c>
      <c r="E297" s="5" t="s">
        <v>417</v>
      </c>
      <c r="F297" s="5" t="s">
        <v>418</v>
      </c>
    </row>
    <row r="298" spans="1:6">
      <c r="A298" s="5"/>
      <c r="B298" s="5"/>
      <c r="C298" s="5"/>
      <c r="D298" s="5">
        <v>331</v>
      </c>
      <c r="E298" s="5">
        <v>331</v>
      </c>
      <c r="F298" s="5">
        <v>283</v>
      </c>
    </row>
    <row r="299" spans="1:6">
      <c r="A299" s="5"/>
      <c r="B299" s="5"/>
      <c r="C299" s="5" t="s">
        <v>419</v>
      </c>
      <c r="D299" s="5">
        <v>108.01</v>
      </c>
      <c r="E299" s="5">
        <v>108.01</v>
      </c>
      <c r="F299" s="5">
        <v>108.01</v>
      </c>
    </row>
    <row r="300" spans="1:6">
      <c r="A300" s="5"/>
      <c r="B300" s="5"/>
      <c r="C300" s="5" t="s">
        <v>420</v>
      </c>
      <c r="D300" s="5">
        <v>439.01</v>
      </c>
      <c r="E300" s="5">
        <v>439.01</v>
      </c>
      <c r="F300" s="5">
        <v>391.01</v>
      </c>
    </row>
    <row r="301" spans="1:6">
      <c r="A301" s="5"/>
      <c r="B301" s="5"/>
      <c r="C301" s="5"/>
      <c r="D301" s="5">
        <v>440</v>
      </c>
      <c r="E301" s="5">
        <v>440</v>
      </c>
      <c r="F301" s="5">
        <v>392</v>
      </c>
    </row>
    <row r="302" spans="1:6">
      <c r="A302" s="1"/>
      <c r="B302" s="1"/>
      <c r="C302" s="1"/>
      <c r="D302" s="1"/>
      <c r="E302" s="1"/>
      <c r="F302" s="1"/>
    </row>
    <row r="303" spans="1:6">
      <c r="A303" s="1"/>
      <c r="B303" s="1"/>
      <c r="C303" s="1"/>
      <c r="D303" s="1"/>
      <c r="E303" s="1"/>
      <c r="F303" s="1"/>
    </row>
    <row r="304" spans="1:6">
      <c r="A304" s="5"/>
      <c r="B304" s="5"/>
      <c r="C304" s="5" t="s">
        <v>194</v>
      </c>
      <c r="D304" s="5"/>
      <c r="E304" s="5" t="s">
        <v>195</v>
      </c>
      <c r="F304" s="5"/>
    </row>
    <row r="305" spans="1:6">
      <c r="A305" s="5"/>
      <c r="B305" s="5"/>
      <c r="C305" s="5"/>
      <c r="D305" s="5"/>
      <c r="E305" s="5"/>
      <c r="F305" s="5"/>
    </row>
    <row r="306" spans="1:6">
      <c r="A306" s="5"/>
      <c r="B306" s="5"/>
      <c r="C306" s="5"/>
      <c r="D306" s="5"/>
      <c r="E306" s="5"/>
      <c r="F306" s="5"/>
    </row>
    <row r="307" spans="1:6">
      <c r="A307" s="5">
        <v>10</v>
      </c>
      <c r="B307" s="5" t="s">
        <v>60</v>
      </c>
      <c r="C307" s="5" t="s">
        <v>196</v>
      </c>
      <c r="D307" s="5">
        <v>421.3</v>
      </c>
      <c r="E307" s="5" t="s">
        <v>60</v>
      </c>
      <c r="F307" s="5">
        <v>4213</v>
      </c>
    </row>
    <row r="308" spans="1:6">
      <c r="A308" s="5">
        <v>0.21</v>
      </c>
      <c r="B308" s="5" t="s">
        <v>19</v>
      </c>
      <c r="C308" s="5" t="s">
        <v>59</v>
      </c>
      <c r="D308" s="5">
        <v>4391.49</v>
      </c>
      <c r="E308" s="5" t="s">
        <v>19</v>
      </c>
      <c r="F308" s="5">
        <v>922.21</v>
      </c>
    </row>
    <row r="309" spans="1:6">
      <c r="A309" s="5">
        <v>1.1000000000000001</v>
      </c>
      <c r="B309" s="5" t="s">
        <v>64</v>
      </c>
      <c r="C309" s="5" t="s">
        <v>65</v>
      </c>
      <c r="D309" s="5">
        <v>684.6</v>
      </c>
      <c r="E309" s="5" t="s">
        <v>64</v>
      </c>
      <c r="F309" s="5">
        <v>753.06</v>
      </c>
    </row>
    <row r="310" spans="1:6">
      <c r="A310" s="5">
        <v>1.1000000000000001</v>
      </c>
      <c r="B310" s="5" t="s">
        <v>64</v>
      </c>
      <c r="C310" s="5" t="s">
        <v>42</v>
      </c>
      <c r="D310" s="5">
        <v>639.45000000000005</v>
      </c>
      <c r="E310" s="5" t="s">
        <v>64</v>
      </c>
      <c r="F310" s="5">
        <v>703.4</v>
      </c>
    </row>
    <row r="311" spans="1:6">
      <c r="A311" s="5">
        <v>2.2000000000000002</v>
      </c>
      <c r="B311" s="5" t="s">
        <v>64</v>
      </c>
      <c r="C311" s="5" t="s">
        <v>43</v>
      </c>
      <c r="D311" s="5">
        <v>447.3</v>
      </c>
      <c r="E311" s="5" t="s">
        <v>64</v>
      </c>
      <c r="F311" s="5">
        <v>984.06</v>
      </c>
    </row>
    <row r="312" spans="1:6">
      <c r="A312" s="5">
        <v>2.2000000000000002</v>
      </c>
      <c r="B312" s="5" t="s">
        <v>64</v>
      </c>
      <c r="C312" s="5" t="s">
        <v>44</v>
      </c>
      <c r="D312" s="5">
        <v>386.4</v>
      </c>
      <c r="E312" s="5" t="s">
        <v>64</v>
      </c>
      <c r="F312" s="5">
        <v>850.08</v>
      </c>
    </row>
    <row r="313" spans="1:6">
      <c r="A313" s="7">
        <v>20</v>
      </c>
      <c r="B313" s="5" t="s">
        <v>62</v>
      </c>
      <c r="C313" s="5" t="s">
        <v>197</v>
      </c>
      <c r="D313" s="5">
        <v>5750</v>
      </c>
      <c r="E313" s="5" t="s">
        <v>198</v>
      </c>
      <c r="F313" s="5">
        <v>115</v>
      </c>
    </row>
    <row r="314" spans="1:6">
      <c r="A314" s="7">
        <v>2</v>
      </c>
      <c r="B314" s="5" t="s">
        <v>62</v>
      </c>
      <c r="C314" s="5" t="s">
        <v>199</v>
      </c>
      <c r="D314" s="5">
        <v>36.1</v>
      </c>
      <c r="E314" s="5" t="s">
        <v>62</v>
      </c>
      <c r="F314" s="5">
        <v>72.2</v>
      </c>
    </row>
    <row r="315" spans="1:6">
      <c r="A315" s="5">
        <v>1.6</v>
      </c>
      <c r="B315" s="5" t="s">
        <v>64</v>
      </c>
      <c r="C315" s="5" t="s">
        <v>42</v>
      </c>
      <c r="D315" s="5">
        <v>639.45000000000005</v>
      </c>
      <c r="E315" s="5" t="s">
        <v>64</v>
      </c>
      <c r="F315" s="5">
        <v>1023.12</v>
      </c>
    </row>
    <row r="316" spans="1:6">
      <c r="A316" s="5">
        <v>0.5</v>
      </c>
      <c r="B316" s="5" t="s">
        <v>64</v>
      </c>
      <c r="C316" s="5" t="s">
        <v>43</v>
      </c>
      <c r="D316" s="5">
        <v>447.3</v>
      </c>
      <c r="E316" s="5" t="s">
        <v>64</v>
      </c>
      <c r="F316" s="5">
        <v>223.65</v>
      </c>
    </row>
    <row r="317" spans="1:6">
      <c r="A317" s="5">
        <v>1.1000000000000001</v>
      </c>
      <c r="B317" s="5" t="s">
        <v>64</v>
      </c>
      <c r="C317" s="5" t="s">
        <v>44</v>
      </c>
      <c r="D317" s="5">
        <v>386.4</v>
      </c>
      <c r="E317" s="5" t="s">
        <v>64</v>
      </c>
      <c r="F317" s="5">
        <v>425.04</v>
      </c>
    </row>
    <row r="318" spans="1:6">
      <c r="A318" s="5"/>
      <c r="B318" s="5" t="s">
        <v>22</v>
      </c>
      <c r="C318" s="5" t="s">
        <v>23</v>
      </c>
      <c r="D318" s="5"/>
      <c r="E318" s="5" t="s">
        <v>22</v>
      </c>
      <c r="F318" s="5">
        <v>0</v>
      </c>
    </row>
    <row r="319" spans="1:6">
      <c r="A319" s="5"/>
      <c r="B319" s="5"/>
      <c r="C319" s="5"/>
      <c r="D319" s="5"/>
      <c r="E319" s="5"/>
      <c r="F319" s="5"/>
    </row>
    <row r="320" spans="1:6">
      <c r="A320" s="5"/>
      <c r="B320" s="5"/>
      <c r="C320" s="5" t="s">
        <v>66</v>
      </c>
      <c r="D320" s="5"/>
      <c r="E320" s="5"/>
      <c r="F320" s="5">
        <v>10284.82</v>
      </c>
    </row>
    <row r="321" spans="1:6">
      <c r="A321" s="5"/>
      <c r="B321" s="5"/>
      <c r="C321" s="5"/>
      <c r="D321" s="5"/>
      <c r="E321" s="5"/>
      <c r="F321" s="5" t="s">
        <v>24</v>
      </c>
    </row>
    <row r="322" spans="1:6">
      <c r="A322" s="5"/>
      <c r="B322" s="5"/>
      <c r="C322" s="5" t="s">
        <v>67</v>
      </c>
      <c r="D322" s="5"/>
      <c r="E322" s="5"/>
      <c r="F322" s="5">
        <v>1028.48</v>
      </c>
    </row>
    <row r="323" spans="1:6">
      <c r="A323" s="5"/>
      <c r="B323" s="5"/>
      <c r="C323" s="5"/>
      <c r="D323" s="5"/>
      <c r="E323" s="5"/>
      <c r="F323" s="5"/>
    </row>
    <row r="324" spans="1:6">
      <c r="A324" s="6">
        <v>29.4</v>
      </c>
      <c r="B324" s="5" t="s">
        <v>30</v>
      </c>
      <c r="C324" s="5" t="s">
        <v>200</v>
      </c>
      <c r="D324" s="5"/>
      <c r="E324" s="5"/>
      <c r="F324" s="5"/>
    </row>
    <row r="325" spans="1:6">
      <c r="A325" s="5"/>
      <c r="B325" s="5"/>
      <c r="C325" s="5" t="s">
        <v>201</v>
      </c>
      <c r="D325" s="5"/>
      <c r="E325" s="5"/>
      <c r="F325" s="5"/>
    </row>
    <row r="326" spans="1:6">
      <c r="A326" s="5"/>
      <c r="B326" s="5"/>
      <c r="C326" s="5" t="s">
        <v>24</v>
      </c>
      <c r="D326" s="5"/>
      <c r="E326" s="5"/>
      <c r="F326" s="5"/>
    </row>
    <row r="327" spans="1:6">
      <c r="A327" s="5">
        <v>1.86</v>
      </c>
      <c r="B327" s="5" t="s">
        <v>60</v>
      </c>
      <c r="C327" s="5" t="s">
        <v>202</v>
      </c>
      <c r="D327" s="5">
        <v>385</v>
      </c>
      <c r="E327" s="5" t="s">
        <v>60</v>
      </c>
      <c r="F327" s="5">
        <v>716.1</v>
      </c>
    </row>
    <row r="328" spans="1:6">
      <c r="A328" s="5">
        <v>0.4</v>
      </c>
      <c r="B328" s="5" t="s">
        <v>62</v>
      </c>
      <c r="C328" s="5" t="s">
        <v>203</v>
      </c>
      <c r="D328" s="5">
        <v>36.1</v>
      </c>
      <c r="E328" s="5" t="s">
        <v>62</v>
      </c>
      <c r="F328" s="5">
        <v>14.44</v>
      </c>
    </row>
    <row r="329" spans="1:6">
      <c r="A329" s="5">
        <v>0.02</v>
      </c>
      <c r="B329" s="5" t="s">
        <v>19</v>
      </c>
      <c r="C329" s="5" t="s">
        <v>204</v>
      </c>
      <c r="D329" s="5">
        <v>5771.49</v>
      </c>
      <c r="E329" s="5" t="s">
        <v>19</v>
      </c>
      <c r="F329" s="5">
        <v>115.43</v>
      </c>
    </row>
    <row r="330" spans="1:6">
      <c r="A330" s="5">
        <v>1</v>
      </c>
      <c r="B330" s="5" t="s">
        <v>64</v>
      </c>
      <c r="C330" s="5" t="s">
        <v>65</v>
      </c>
      <c r="D330" s="5">
        <v>684.6</v>
      </c>
      <c r="E330" s="5" t="s">
        <v>64</v>
      </c>
      <c r="F330" s="5">
        <v>684.6</v>
      </c>
    </row>
    <row r="331" spans="1:6">
      <c r="A331" s="5">
        <v>1</v>
      </c>
      <c r="B331" s="5" t="s">
        <v>64</v>
      </c>
      <c r="C331" s="5" t="s">
        <v>205</v>
      </c>
      <c r="D331" s="5">
        <v>447.3</v>
      </c>
      <c r="E331" s="5" t="s">
        <v>64</v>
      </c>
      <c r="F331" s="5">
        <v>447.3</v>
      </c>
    </row>
    <row r="332" spans="1:6">
      <c r="A332" s="5"/>
      <c r="B332" s="5" t="s">
        <v>22</v>
      </c>
      <c r="C332" s="5" t="s">
        <v>23</v>
      </c>
      <c r="D332" s="5"/>
      <c r="E332" s="5" t="s">
        <v>22</v>
      </c>
      <c r="F332" s="5"/>
    </row>
    <row r="333" spans="1:6">
      <c r="A333" s="5"/>
      <c r="B333" s="5"/>
      <c r="C333" s="5"/>
      <c r="D333" s="5"/>
      <c r="E333" s="5"/>
      <c r="F333" s="5" t="s">
        <v>24</v>
      </c>
    </row>
    <row r="334" spans="1:6">
      <c r="A334" s="5"/>
      <c r="B334" s="5"/>
      <c r="C334" s="5" t="s">
        <v>206</v>
      </c>
      <c r="D334" s="5"/>
      <c r="E334" s="5"/>
      <c r="F334" s="5">
        <v>1977.87</v>
      </c>
    </row>
    <row r="335" spans="1:6">
      <c r="A335" s="5"/>
      <c r="B335" s="5"/>
      <c r="C335" s="5"/>
      <c r="D335" s="5"/>
      <c r="E335" s="5"/>
      <c r="F335" s="5" t="s">
        <v>24</v>
      </c>
    </row>
    <row r="336" spans="1:6">
      <c r="A336" s="5"/>
      <c r="B336" s="5"/>
      <c r="C336" s="5" t="s">
        <v>67</v>
      </c>
      <c r="D336" s="5"/>
      <c r="E336" s="5"/>
      <c r="F336" s="5">
        <v>1063.3699999999999</v>
      </c>
    </row>
    <row r="337" spans="1:6">
      <c r="A337" s="5"/>
      <c r="B337" s="5"/>
      <c r="C337" s="5"/>
      <c r="D337" s="5"/>
      <c r="E337" s="5"/>
      <c r="F337" s="5" t="s">
        <v>46</v>
      </c>
    </row>
    <row r="338" spans="1:6">
      <c r="A338" s="1"/>
      <c r="B338" s="1"/>
      <c r="C338" s="1"/>
      <c r="D338" s="1"/>
      <c r="E338" s="1"/>
      <c r="F338" s="1"/>
    </row>
    <row r="339" spans="1:6">
      <c r="A339" s="6">
        <v>29.5</v>
      </c>
      <c r="B339" s="5" t="s">
        <v>30</v>
      </c>
      <c r="C339" s="5" t="s">
        <v>207</v>
      </c>
      <c r="D339" s="5"/>
      <c r="E339" s="5"/>
      <c r="F339" s="5"/>
    </row>
    <row r="340" spans="1:6">
      <c r="A340" s="5"/>
      <c r="B340" s="5"/>
      <c r="C340" s="5" t="s">
        <v>208</v>
      </c>
      <c r="D340" s="5"/>
      <c r="E340" s="5"/>
      <c r="F340" s="5"/>
    </row>
    <row r="341" spans="1:6">
      <c r="A341" s="5"/>
      <c r="B341" s="5"/>
      <c r="C341" s="5" t="s">
        <v>209</v>
      </c>
      <c r="D341" s="5"/>
      <c r="E341" s="5"/>
      <c r="F341" s="5"/>
    </row>
    <row r="342" spans="1:6">
      <c r="A342" s="5"/>
      <c r="B342" s="5"/>
      <c r="C342" s="5" t="s">
        <v>24</v>
      </c>
      <c r="D342" s="5" t="s">
        <v>24</v>
      </c>
      <c r="E342" s="5"/>
      <c r="F342" s="5"/>
    </row>
    <row r="343" spans="1:6">
      <c r="A343" s="5">
        <v>10</v>
      </c>
      <c r="B343" s="5" t="s">
        <v>60</v>
      </c>
      <c r="C343" s="5" t="s">
        <v>210</v>
      </c>
      <c r="D343" s="5">
        <v>346.14</v>
      </c>
      <c r="E343" s="5" t="s">
        <v>60</v>
      </c>
      <c r="F343" s="5">
        <v>3461.4</v>
      </c>
    </row>
    <row r="344" spans="1:6">
      <c r="A344" s="5">
        <v>0.21</v>
      </c>
      <c r="B344" s="5" t="s">
        <v>19</v>
      </c>
      <c r="C344" s="5" t="s">
        <v>59</v>
      </c>
      <c r="D344" s="5">
        <v>4391.49</v>
      </c>
      <c r="E344" s="5" t="s">
        <v>19</v>
      </c>
      <c r="F344" s="5">
        <v>922.21</v>
      </c>
    </row>
    <row r="345" spans="1:6">
      <c r="A345" s="5"/>
      <c r="B345" s="5"/>
      <c r="C345" s="5" t="s">
        <v>211</v>
      </c>
      <c r="D345" s="5" t="s">
        <v>8</v>
      </c>
      <c r="E345" s="5"/>
      <c r="F345" s="5" t="s">
        <v>8</v>
      </c>
    </row>
    <row r="346" spans="1:6">
      <c r="A346" s="5">
        <v>1.1000000000000001</v>
      </c>
      <c r="B346" s="5" t="s">
        <v>64</v>
      </c>
      <c r="C346" s="5" t="s">
        <v>65</v>
      </c>
      <c r="D346" s="5">
        <v>684.6</v>
      </c>
      <c r="E346" s="5" t="s">
        <v>64</v>
      </c>
      <c r="F346" s="5">
        <v>753.06</v>
      </c>
    </row>
    <row r="347" spans="1:6">
      <c r="A347" s="5">
        <v>1.1000000000000001</v>
      </c>
      <c r="B347" s="5" t="s">
        <v>64</v>
      </c>
      <c r="C347" s="5" t="s">
        <v>42</v>
      </c>
      <c r="D347" s="5">
        <v>639.45000000000005</v>
      </c>
      <c r="E347" s="5" t="s">
        <v>64</v>
      </c>
      <c r="F347" s="5">
        <v>703.4</v>
      </c>
    </row>
    <row r="348" spans="1:6">
      <c r="A348" s="5">
        <v>2.2000000000000002</v>
      </c>
      <c r="B348" s="5" t="s">
        <v>64</v>
      </c>
      <c r="C348" s="5" t="s">
        <v>43</v>
      </c>
      <c r="D348" s="5">
        <v>447.3</v>
      </c>
      <c r="E348" s="5" t="s">
        <v>64</v>
      </c>
      <c r="F348" s="5">
        <v>984.06</v>
      </c>
    </row>
    <row r="349" spans="1:6">
      <c r="A349" s="5">
        <v>2.2000000000000002</v>
      </c>
      <c r="B349" s="5" t="s">
        <v>64</v>
      </c>
      <c r="C349" s="5" t="s">
        <v>44</v>
      </c>
      <c r="D349" s="5">
        <v>386.4</v>
      </c>
      <c r="E349" s="5" t="s">
        <v>64</v>
      </c>
      <c r="F349" s="5">
        <v>850.08</v>
      </c>
    </row>
    <row r="350" spans="1:6">
      <c r="A350" s="7">
        <v>20</v>
      </c>
      <c r="B350" s="5" t="s">
        <v>62</v>
      </c>
      <c r="C350" s="5" t="s">
        <v>197</v>
      </c>
      <c r="D350" s="5">
        <v>5750</v>
      </c>
      <c r="E350" s="5" t="s">
        <v>198</v>
      </c>
      <c r="F350" s="5">
        <v>115</v>
      </c>
    </row>
    <row r="351" spans="1:6">
      <c r="A351" s="7">
        <v>2</v>
      </c>
      <c r="B351" s="5" t="s">
        <v>62</v>
      </c>
      <c r="C351" s="5" t="s">
        <v>269</v>
      </c>
      <c r="D351" s="5">
        <v>36.1</v>
      </c>
      <c r="E351" s="5" t="s">
        <v>62</v>
      </c>
      <c r="F351" s="5">
        <v>72.2</v>
      </c>
    </row>
    <row r="352" spans="1:6">
      <c r="A352" s="5">
        <v>1.6</v>
      </c>
      <c r="B352" s="5" t="s">
        <v>64</v>
      </c>
      <c r="C352" s="5" t="s">
        <v>42</v>
      </c>
      <c r="D352" s="5">
        <v>639.45000000000005</v>
      </c>
      <c r="E352" s="5" t="s">
        <v>64</v>
      </c>
      <c r="F352" s="5">
        <v>1023.12</v>
      </c>
    </row>
    <row r="353" spans="1:6">
      <c r="A353" s="5">
        <v>0.5</v>
      </c>
      <c r="B353" s="5" t="s">
        <v>64</v>
      </c>
      <c r="C353" s="5" t="s">
        <v>43</v>
      </c>
      <c r="D353" s="5">
        <v>447.3</v>
      </c>
      <c r="E353" s="5" t="s">
        <v>64</v>
      </c>
      <c r="F353" s="5">
        <v>223.65</v>
      </c>
    </row>
    <row r="354" spans="1:6">
      <c r="A354" s="5">
        <v>1.1000000000000001</v>
      </c>
      <c r="B354" s="5" t="s">
        <v>64</v>
      </c>
      <c r="C354" s="5" t="s">
        <v>44</v>
      </c>
      <c r="D354" s="5">
        <v>386.4</v>
      </c>
      <c r="E354" s="5" t="s">
        <v>64</v>
      </c>
      <c r="F354" s="5">
        <v>425.04</v>
      </c>
    </row>
    <row r="355" spans="1:6">
      <c r="A355" s="5"/>
      <c r="B355" s="5" t="s">
        <v>22</v>
      </c>
      <c r="C355" s="5" t="s">
        <v>23</v>
      </c>
      <c r="D355" s="5"/>
      <c r="E355" s="5" t="s">
        <v>22</v>
      </c>
      <c r="F355" s="5">
        <v>0</v>
      </c>
    </row>
    <row r="356" spans="1:6">
      <c r="A356" s="5"/>
      <c r="B356" s="5"/>
      <c r="C356" s="5"/>
      <c r="D356" s="5"/>
      <c r="E356" s="5"/>
      <c r="F356" s="5" t="s">
        <v>24</v>
      </c>
    </row>
    <row r="357" spans="1:6">
      <c r="A357" s="5"/>
      <c r="B357" s="5"/>
      <c r="C357" s="5" t="s">
        <v>66</v>
      </c>
      <c r="D357" s="5"/>
      <c r="E357" s="5"/>
      <c r="F357" s="5">
        <v>9533.2199999999993</v>
      </c>
    </row>
    <row r="358" spans="1:6">
      <c r="A358" s="5"/>
      <c r="B358" s="5"/>
      <c r="C358" s="5"/>
      <c r="D358" s="5"/>
      <c r="E358" s="5"/>
      <c r="F358" s="5" t="s">
        <v>24</v>
      </c>
    </row>
    <row r="359" spans="1:6">
      <c r="A359" s="5"/>
      <c r="B359" s="5"/>
      <c r="C359" s="5" t="s">
        <v>67</v>
      </c>
      <c r="D359" s="5"/>
      <c r="E359" s="5"/>
      <c r="F359" s="5">
        <v>953.32</v>
      </c>
    </row>
    <row r="360" spans="1:6">
      <c r="A360" s="5"/>
      <c r="B360" s="5"/>
      <c r="C360" s="5"/>
      <c r="D360" s="5"/>
      <c r="E360" s="5"/>
      <c r="F360" s="5" t="s">
        <v>46</v>
      </c>
    </row>
    <row r="361" spans="1:6">
      <c r="A361" s="1"/>
      <c r="B361" s="1"/>
      <c r="C361" s="1"/>
      <c r="D361" s="1"/>
      <c r="E361" s="1"/>
      <c r="F361" s="1"/>
    </row>
    <row r="362" spans="1:6">
      <c r="A362" s="5"/>
      <c r="B362" s="5"/>
      <c r="C362" s="5" t="s">
        <v>421</v>
      </c>
      <c r="D362" s="5"/>
      <c r="E362" s="5"/>
      <c r="F362" s="5"/>
    </row>
    <row r="363" spans="1:6">
      <c r="A363" s="5"/>
      <c r="B363" s="5"/>
      <c r="C363" s="5"/>
      <c r="D363" s="5"/>
      <c r="E363" s="5"/>
      <c r="F363" s="5"/>
    </row>
    <row r="364" spans="1:6">
      <c r="A364" s="5">
        <v>1.4</v>
      </c>
      <c r="B364" s="5" t="s">
        <v>213</v>
      </c>
      <c r="C364" s="5" t="s">
        <v>212</v>
      </c>
      <c r="D364" s="5">
        <v>287</v>
      </c>
      <c r="E364" s="5" t="s">
        <v>213</v>
      </c>
      <c r="F364" s="5">
        <v>401.8</v>
      </c>
    </row>
    <row r="365" spans="1:6">
      <c r="A365" s="5">
        <v>1.5</v>
      </c>
      <c r="B365" s="5" t="s">
        <v>64</v>
      </c>
      <c r="C365" s="5" t="s">
        <v>422</v>
      </c>
      <c r="D365" s="5">
        <v>548.1</v>
      </c>
      <c r="E365" s="5" t="s">
        <v>64</v>
      </c>
      <c r="F365" s="5">
        <v>822.15</v>
      </c>
    </row>
    <row r="366" spans="1:6">
      <c r="A366" s="5">
        <v>10</v>
      </c>
      <c r="B366" s="5" t="s">
        <v>10</v>
      </c>
      <c r="C366" s="5" t="s">
        <v>423</v>
      </c>
      <c r="D366" s="5">
        <v>2.8</v>
      </c>
      <c r="E366" s="5" t="s">
        <v>10</v>
      </c>
      <c r="F366" s="5">
        <v>28</v>
      </c>
    </row>
    <row r="367" spans="1:6">
      <c r="A367" s="5"/>
      <c r="B367" s="5"/>
      <c r="C367" s="5" t="s">
        <v>99</v>
      </c>
      <c r="D367" s="5" t="s">
        <v>424</v>
      </c>
      <c r="E367" s="5"/>
      <c r="F367" s="5">
        <v>1.6</v>
      </c>
    </row>
    <row r="368" spans="1:6">
      <c r="A368" s="5"/>
      <c r="B368" s="5"/>
      <c r="C368" s="5" t="s">
        <v>66</v>
      </c>
      <c r="D368" s="5"/>
      <c r="E368" s="5"/>
      <c r="F368" s="5">
        <v>1253.55</v>
      </c>
    </row>
    <row r="369" spans="1:6">
      <c r="A369" s="5"/>
      <c r="B369" s="5"/>
      <c r="C369" s="5" t="s">
        <v>67</v>
      </c>
      <c r="D369" s="5"/>
      <c r="E369" s="5"/>
      <c r="F369" s="5">
        <v>125.36</v>
      </c>
    </row>
    <row r="370" spans="1:6">
      <c r="A370" s="5"/>
      <c r="B370" s="5"/>
      <c r="C370" s="5"/>
      <c r="D370" s="5"/>
      <c r="E370" s="5"/>
      <c r="F370" s="5"/>
    </row>
    <row r="371" spans="1:6">
      <c r="A371" s="5" t="s">
        <v>214</v>
      </c>
      <c r="B371" s="5" t="s">
        <v>30</v>
      </c>
      <c r="C371" s="5" t="s">
        <v>215</v>
      </c>
      <c r="D371" s="5"/>
      <c r="E371" s="5"/>
      <c r="F371" s="5"/>
    </row>
    <row r="372" spans="1:6">
      <c r="A372" s="5"/>
      <c r="B372" s="5"/>
      <c r="C372" s="5" t="s">
        <v>216</v>
      </c>
      <c r="D372" s="5"/>
      <c r="E372" s="5"/>
      <c r="F372" s="5"/>
    </row>
    <row r="373" spans="1:6">
      <c r="A373" s="5"/>
      <c r="B373" s="5"/>
      <c r="C373" s="5" t="s">
        <v>24</v>
      </c>
      <c r="D373" s="5"/>
      <c r="E373" s="5"/>
      <c r="F373" s="5"/>
    </row>
    <row r="374" spans="1:6">
      <c r="A374" s="5"/>
      <c r="B374" s="5" t="s">
        <v>217</v>
      </c>
      <c r="C374" s="5" t="s">
        <v>218</v>
      </c>
      <c r="D374" s="5"/>
      <c r="E374" s="5"/>
      <c r="F374" s="5"/>
    </row>
    <row r="375" spans="1:6">
      <c r="A375" s="5"/>
      <c r="B375" s="5"/>
      <c r="C375" s="5" t="s">
        <v>219</v>
      </c>
      <c r="D375" s="5"/>
      <c r="E375" s="5"/>
      <c r="F375" s="5"/>
    </row>
    <row r="376" spans="1:6">
      <c r="A376" s="5"/>
      <c r="B376" s="5"/>
      <c r="C376" s="5" t="s">
        <v>220</v>
      </c>
      <c r="D376" s="5"/>
      <c r="E376" s="5"/>
      <c r="F376" s="5"/>
    </row>
    <row r="377" spans="1:6">
      <c r="A377" s="5"/>
      <c r="B377" s="5"/>
      <c r="C377" s="5" t="s">
        <v>221</v>
      </c>
      <c r="D377" s="5"/>
      <c r="E377" s="5"/>
      <c r="F377" s="5"/>
    </row>
    <row r="378" spans="1:6">
      <c r="A378" s="5"/>
      <c r="B378" s="5"/>
      <c r="C378" s="5" t="s">
        <v>222</v>
      </c>
      <c r="D378" s="5"/>
      <c r="E378" s="5"/>
      <c r="F378" s="5"/>
    </row>
    <row r="379" spans="1:6">
      <c r="A379" s="5"/>
      <c r="B379" s="5"/>
      <c r="C379" s="5" t="s">
        <v>223</v>
      </c>
      <c r="D379" s="5"/>
      <c r="E379" s="5"/>
      <c r="F379" s="5"/>
    </row>
    <row r="380" spans="1:6">
      <c r="A380" s="5"/>
      <c r="B380" s="5"/>
      <c r="C380" s="5" t="s">
        <v>224</v>
      </c>
      <c r="D380" s="5"/>
      <c r="E380" s="5"/>
      <c r="F380" s="5"/>
    </row>
    <row r="381" spans="1:6">
      <c r="A381" s="5"/>
      <c r="B381" s="5"/>
      <c r="C381" s="5" t="s">
        <v>24</v>
      </c>
      <c r="D381" s="5"/>
      <c r="E381" s="5"/>
      <c r="F381" s="5"/>
    </row>
    <row r="382" spans="1:6">
      <c r="A382" s="5">
        <v>3</v>
      </c>
      <c r="B382" s="5" t="s">
        <v>225</v>
      </c>
      <c r="C382" s="5" t="s">
        <v>226</v>
      </c>
      <c r="D382" s="5">
        <v>193.05</v>
      </c>
      <c r="E382" s="5" t="s">
        <v>225</v>
      </c>
      <c r="F382" s="5">
        <v>579.15</v>
      </c>
    </row>
    <row r="383" spans="1:6">
      <c r="A383" s="5">
        <v>1</v>
      </c>
      <c r="B383" s="5" t="s">
        <v>64</v>
      </c>
      <c r="C383" s="5" t="s">
        <v>227</v>
      </c>
      <c r="D383" s="5">
        <v>76</v>
      </c>
      <c r="E383" s="5" t="s">
        <v>228</v>
      </c>
      <c r="F383" s="5">
        <v>76</v>
      </c>
    </row>
    <row r="384" spans="1:6">
      <c r="A384" s="5">
        <v>1</v>
      </c>
      <c r="B384" s="5" t="s">
        <v>64</v>
      </c>
      <c r="C384" s="5" t="s">
        <v>229</v>
      </c>
      <c r="D384" s="5">
        <v>70</v>
      </c>
      <c r="E384" s="5" t="s">
        <v>228</v>
      </c>
      <c r="F384" s="5">
        <v>70</v>
      </c>
    </row>
    <row r="385" spans="1:6">
      <c r="A385" s="5">
        <v>1</v>
      </c>
      <c r="B385" s="5" t="s">
        <v>64</v>
      </c>
      <c r="C385" s="5" t="s">
        <v>230</v>
      </c>
      <c r="D385" s="5">
        <v>159.80000000000001</v>
      </c>
      <c r="E385" s="5" t="s">
        <v>228</v>
      </c>
      <c r="F385" s="5">
        <v>159.80000000000001</v>
      </c>
    </row>
    <row r="386" spans="1:6">
      <c r="A386" s="5">
        <v>0.5</v>
      </c>
      <c r="B386" s="5" t="s">
        <v>41</v>
      </c>
      <c r="C386" s="5" t="s">
        <v>77</v>
      </c>
      <c r="D386" s="5">
        <v>594.29999999999995</v>
      </c>
      <c r="E386" s="5" t="s">
        <v>228</v>
      </c>
      <c r="F386" s="5">
        <v>297.14999999999998</v>
      </c>
    </row>
    <row r="387" spans="1:6">
      <c r="A387" s="5">
        <v>0.5</v>
      </c>
      <c r="B387" s="5" t="s">
        <v>41</v>
      </c>
      <c r="C387" s="5" t="s">
        <v>42</v>
      </c>
      <c r="D387" s="5">
        <v>639.45000000000005</v>
      </c>
      <c r="E387" s="5" t="s">
        <v>228</v>
      </c>
      <c r="F387" s="5">
        <v>319.73</v>
      </c>
    </row>
    <row r="388" spans="1:6">
      <c r="A388" s="5">
        <v>0.5</v>
      </c>
      <c r="B388" s="5" t="s">
        <v>41</v>
      </c>
      <c r="C388" s="5" t="s">
        <v>43</v>
      </c>
      <c r="D388" s="5">
        <v>447.3</v>
      </c>
      <c r="E388" s="5" t="s">
        <v>228</v>
      </c>
      <c r="F388" s="5">
        <v>223.65</v>
      </c>
    </row>
    <row r="389" spans="1:6">
      <c r="A389" s="5"/>
      <c r="B389" s="5" t="s">
        <v>22</v>
      </c>
      <c r="C389" s="5" t="s">
        <v>231</v>
      </c>
      <c r="D389" s="5">
        <v>2.79</v>
      </c>
      <c r="E389" s="5" t="s">
        <v>22</v>
      </c>
      <c r="F389" s="5">
        <v>2.79</v>
      </c>
    </row>
    <row r="390" spans="1:6">
      <c r="A390" s="5"/>
      <c r="B390" s="5"/>
      <c r="C390" s="5" t="s">
        <v>232</v>
      </c>
      <c r="D390" s="5"/>
      <c r="E390" s="5"/>
      <c r="F390" s="5"/>
    </row>
    <row r="391" spans="1:6">
      <c r="A391" s="5"/>
      <c r="B391" s="5"/>
      <c r="C391" s="5" t="s">
        <v>233</v>
      </c>
      <c r="D391" s="5"/>
      <c r="E391" s="5"/>
      <c r="F391" s="5"/>
    </row>
    <row r="392" spans="1:6">
      <c r="A392" s="5"/>
      <c r="B392" s="5"/>
      <c r="C392" s="5" t="s">
        <v>234</v>
      </c>
      <c r="D392" s="5"/>
      <c r="E392" s="5" t="s">
        <v>22</v>
      </c>
      <c r="F392" s="5">
        <v>0.12</v>
      </c>
    </row>
    <row r="393" spans="1:6">
      <c r="A393" s="5"/>
      <c r="B393" s="5"/>
      <c r="C393" s="5"/>
      <c r="D393" s="5"/>
      <c r="E393" s="5"/>
      <c r="F393" s="5" t="s">
        <v>24</v>
      </c>
    </row>
    <row r="394" spans="1:6">
      <c r="A394" s="5"/>
      <c r="B394" s="5"/>
      <c r="C394" s="5" t="s">
        <v>235</v>
      </c>
      <c r="D394" s="5"/>
      <c r="E394" s="5"/>
      <c r="F394" s="5">
        <v>1728.39</v>
      </c>
    </row>
    <row r="395" spans="1:6">
      <c r="A395" s="5"/>
      <c r="B395" s="5"/>
      <c r="C395" s="5"/>
      <c r="D395" s="5"/>
      <c r="E395" s="5"/>
      <c r="F395" s="5" t="s">
        <v>24</v>
      </c>
    </row>
    <row r="396" spans="1:6">
      <c r="A396" s="5"/>
      <c r="B396" s="5"/>
      <c r="C396" s="5" t="s">
        <v>236</v>
      </c>
      <c r="D396" s="5"/>
      <c r="E396" s="5"/>
      <c r="F396" s="5">
        <v>576.13</v>
      </c>
    </row>
    <row r="397" spans="1:6">
      <c r="A397" s="5"/>
      <c r="B397" s="5"/>
      <c r="C397" s="5"/>
      <c r="D397" s="5"/>
      <c r="E397" s="5"/>
      <c r="F397" s="5" t="s">
        <v>24</v>
      </c>
    </row>
    <row r="398" spans="1:6">
      <c r="A398" s="5" t="s">
        <v>237</v>
      </c>
      <c r="B398" s="5" t="s">
        <v>238</v>
      </c>
      <c r="C398" s="5" t="s">
        <v>239</v>
      </c>
      <c r="D398" s="5"/>
      <c r="E398" s="5"/>
      <c r="F398" s="5"/>
    </row>
    <row r="399" spans="1:6">
      <c r="A399" s="5"/>
      <c r="B399" s="5"/>
      <c r="C399" s="5" t="s">
        <v>240</v>
      </c>
      <c r="D399" s="5"/>
      <c r="E399" s="5"/>
      <c r="F399" s="5"/>
    </row>
    <row r="400" spans="1:6">
      <c r="A400" s="5"/>
      <c r="B400" s="5"/>
      <c r="C400" s="5" t="s">
        <v>220</v>
      </c>
      <c r="D400" s="5"/>
      <c r="E400" s="5"/>
      <c r="F400" s="5"/>
    </row>
    <row r="401" spans="1:6">
      <c r="A401" s="5"/>
      <c r="B401" s="5"/>
      <c r="C401" s="5" t="s">
        <v>241</v>
      </c>
      <c r="D401" s="5"/>
      <c r="E401" s="5"/>
      <c r="F401" s="5"/>
    </row>
    <row r="402" spans="1:6">
      <c r="A402" s="5"/>
      <c r="B402" s="5"/>
      <c r="C402" s="5" t="s">
        <v>242</v>
      </c>
      <c r="D402" s="5"/>
      <c r="E402" s="5"/>
      <c r="F402" s="5"/>
    </row>
    <row r="403" spans="1:6">
      <c r="A403" s="5"/>
      <c r="B403" s="5"/>
      <c r="C403" s="5" t="s">
        <v>223</v>
      </c>
      <c r="D403" s="5"/>
      <c r="E403" s="5"/>
      <c r="F403" s="5"/>
    </row>
    <row r="404" spans="1:6">
      <c r="A404" s="5"/>
      <c r="B404" s="5"/>
      <c r="C404" s="5" t="s">
        <v>224</v>
      </c>
      <c r="D404" s="5"/>
      <c r="E404" s="5"/>
      <c r="F404" s="5"/>
    </row>
    <row r="405" spans="1:6">
      <c r="A405" s="5"/>
      <c r="B405" s="5"/>
      <c r="C405" s="5" t="s">
        <v>24</v>
      </c>
      <c r="D405" s="5"/>
      <c r="E405" s="5"/>
      <c r="F405" s="5"/>
    </row>
    <row r="406" spans="1:6">
      <c r="A406" s="5">
        <v>3</v>
      </c>
      <c r="B406" s="5" t="s">
        <v>225</v>
      </c>
      <c r="C406" s="5" t="s">
        <v>243</v>
      </c>
      <c r="D406" s="5">
        <v>115.85</v>
      </c>
      <c r="E406" s="5" t="s">
        <v>225</v>
      </c>
      <c r="F406" s="5">
        <v>347.55</v>
      </c>
    </row>
    <row r="407" spans="1:6">
      <c r="A407" s="5">
        <v>1</v>
      </c>
      <c r="B407" s="5" t="s">
        <v>64</v>
      </c>
      <c r="C407" s="5" t="s">
        <v>244</v>
      </c>
      <c r="D407" s="5">
        <v>45</v>
      </c>
      <c r="E407" s="5" t="s">
        <v>228</v>
      </c>
      <c r="F407" s="5">
        <v>45</v>
      </c>
    </row>
    <row r="408" spans="1:6">
      <c r="A408" s="5">
        <v>1</v>
      </c>
      <c r="B408" s="5" t="s">
        <v>64</v>
      </c>
      <c r="C408" s="5" t="s">
        <v>245</v>
      </c>
      <c r="D408" s="5">
        <v>47.3</v>
      </c>
      <c r="E408" s="5" t="s">
        <v>228</v>
      </c>
      <c r="F408" s="5">
        <v>47.3</v>
      </c>
    </row>
    <row r="409" spans="1:6">
      <c r="A409" s="5">
        <v>1</v>
      </c>
      <c r="B409" s="5" t="s">
        <v>64</v>
      </c>
      <c r="C409" s="5" t="s">
        <v>246</v>
      </c>
      <c r="D409" s="5">
        <v>106.6</v>
      </c>
      <c r="E409" s="5" t="s">
        <v>228</v>
      </c>
      <c r="F409" s="5">
        <v>106.6</v>
      </c>
    </row>
    <row r="410" spans="1:6">
      <c r="A410" s="5">
        <v>0.5</v>
      </c>
      <c r="B410" s="5" t="s">
        <v>41</v>
      </c>
      <c r="C410" s="5" t="s">
        <v>77</v>
      </c>
      <c r="D410" s="5">
        <v>594.29999999999995</v>
      </c>
      <c r="E410" s="5" t="s">
        <v>228</v>
      </c>
      <c r="F410" s="5">
        <v>297.14999999999998</v>
      </c>
    </row>
    <row r="411" spans="1:6">
      <c r="A411" s="5">
        <v>0.5</v>
      </c>
      <c r="B411" s="5" t="s">
        <v>41</v>
      </c>
      <c r="C411" s="5" t="s">
        <v>42</v>
      </c>
      <c r="D411" s="5">
        <v>639.45000000000005</v>
      </c>
      <c r="E411" s="5" t="s">
        <v>228</v>
      </c>
      <c r="F411" s="5">
        <v>319.73</v>
      </c>
    </row>
    <row r="412" spans="1:6">
      <c r="A412" s="5">
        <v>0.5</v>
      </c>
      <c r="B412" s="5" t="s">
        <v>41</v>
      </c>
      <c r="C412" s="5" t="s">
        <v>43</v>
      </c>
      <c r="D412" s="5">
        <v>447.3</v>
      </c>
      <c r="E412" s="5" t="s">
        <v>228</v>
      </c>
      <c r="F412" s="5">
        <v>223.65</v>
      </c>
    </row>
    <row r="413" spans="1:6">
      <c r="A413" s="5"/>
      <c r="B413" s="5" t="s">
        <v>22</v>
      </c>
      <c r="C413" s="5" t="s">
        <v>231</v>
      </c>
      <c r="D413" s="5" t="s">
        <v>8</v>
      </c>
      <c r="E413" s="5" t="s">
        <v>22</v>
      </c>
      <c r="F413" s="5">
        <v>2.73</v>
      </c>
    </row>
    <row r="414" spans="1:6">
      <c r="A414" s="5"/>
      <c r="B414" s="5"/>
      <c r="C414" s="5" t="s">
        <v>232</v>
      </c>
      <c r="D414" s="5"/>
      <c r="E414" s="5"/>
      <c r="F414" s="5"/>
    </row>
    <row r="415" spans="1:6">
      <c r="A415" s="5"/>
      <c r="B415" s="5"/>
      <c r="C415" s="5" t="s">
        <v>233</v>
      </c>
      <c r="D415" s="5"/>
      <c r="E415" s="5"/>
      <c r="F415" s="5"/>
    </row>
    <row r="416" spans="1:6">
      <c r="A416" s="5"/>
      <c r="B416" s="5"/>
      <c r="C416" s="5" t="s">
        <v>234</v>
      </c>
      <c r="D416" s="5"/>
      <c r="E416" s="5" t="s">
        <v>22</v>
      </c>
      <c r="F416" s="5">
        <v>0.27</v>
      </c>
    </row>
    <row r="417" spans="1:6">
      <c r="A417" s="5"/>
      <c r="B417" s="5"/>
      <c r="C417" s="5"/>
      <c r="D417" s="5"/>
      <c r="E417" s="5"/>
      <c r="F417" s="5" t="s">
        <v>24</v>
      </c>
    </row>
    <row r="418" spans="1:6">
      <c r="A418" s="5"/>
      <c r="B418" s="5"/>
      <c r="C418" s="5" t="s">
        <v>235</v>
      </c>
      <c r="D418" s="5"/>
      <c r="E418" s="5"/>
      <c r="F418" s="5">
        <v>1389.98</v>
      </c>
    </row>
    <row r="419" spans="1:6">
      <c r="A419" s="5"/>
      <c r="B419" s="5"/>
      <c r="C419" s="5"/>
      <c r="D419" s="5"/>
      <c r="E419" s="5"/>
      <c r="F419" s="5" t="s">
        <v>24</v>
      </c>
    </row>
    <row r="420" spans="1:6">
      <c r="A420" s="5"/>
      <c r="B420" s="5"/>
      <c r="C420" s="5" t="s">
        <v>236</v>
      </c>
      <c r="D420" s="5"/>
      <c r="E420" s="5"/>
      <c r="F420" s="5">
        <v>463.33</v>
      </c>
    </row>
    <row r="421" spans="1:6">
      <c r="A421" s="5"/>
      <c r="B421" s="5"/>
      <c r="C421" s="5"/>
      <c r="D421" s="5"/>
      <c r="E421" s="5"/>
      <c r="F421" s="5" t="s">
        <v>24</v>
      </c>
    </row>
    <row r="422" spans="1:6">
      <c r="A422" s="5"/>
      <c r="B422" s="5"/>
      <c r="C422" s="5" t="s">
        <v>254</v>
      </c>
      <c r="D422" s="5"/>
      <c r="E422" s="5"/>
      <c r="F422" s="5"/>
    </row>
    <row r="423" spans="1:6">
      <c r="A423" s="5"/>
      <c r="B423" s="5"/>
      <c r="C423" s="5"/>
      <c r="D423" s="5"/>
      <c r="E423" s="5"/>
      <c r="F423" s="5"/>
    </row>
    <row r="424" spans="1:6" ht="93.75" customHeight="1">
      <c r="A424" s="73" t="s">
        <v>255</v>
      </c>
      <c r="B424" s="74"/>
      <c r="C424" s="74"/>
      <c r="D424" s="74"/>
      <c r="E424" s="74"/>
      <c r="F424" s="75"/>
    </row>
    <row r="425" spans="1:6">
      <c r="A425" s="5"/>
      <c r="B425" s="5"/>
      <c r="C425" s="5"/>
      <c r="D425" s="5"/>
      <c r="E425" s="5"/>
      <c r="F425" s="5"/>
    </row>
    <row r="426" spans="1:6">
      <c r="A426" s="5">
        <v>5</v>
      </c>
      <c r="B426" s="5" t="s">
        <v>12</v>
      </c>
      <c r="C426" s="5" t="s">
        <v>256</v>
      </c>
      <c r="D426" s="5">
        <v>13.4</v>
      </c>
      <c r="E426" s="5" t="s">
        <v>150</v>
      </c>
      <c r="F426" s="5">
        <v>67</v>
      </c>
    </row>
    <row r="427" spans="1:6">
      <c r="A427" s="5">
        <v>2.5</v>
      </c>
      <c r="B427" s="5" t="s">
        <v>12</v>
      </c>
      <c r="C427" s="5" t="s">
        <v>257</v>
      </c>
      <c r="D427" s="5">
        <v>17.100000000000001</v>
      </c>
      <c r="E427" s="5" t="s">
        <v>12</v>
      </c>
      <c r="F427" s="5">
        <v>42.75</v>
      </c>
    </row>
    <row r="428" spans="1:6">
      <c r="A428" s="5">
        <v>1</v>
      </c>
      <c r="B428" s="5" t="s">
        <v>11</v>
      </c>
      <c r="C428" s="5" t="s">
        <v>425</v>
      </c>
      <c r="D428" s="5">
        <v>39.24</v>
      </c>
      <c r="E428" s="5" t="s">
        <v>11</v>
      </c>
      <c r="F428" s="5">
        <v>39.24</v>
      </c>
    </row>
    <row r="429" spans="1:6">
      <c r="A429" s="5"/>
      <c r="B429" s="5"/>
      <c r="C429" s="5" t="s">
        <v>154</v>
      </c>
      <c r="D429" s="5"/>
      <c r="E429" s="5"/>
      <c r="F429" s="5">
        <v>442.22</v>
      </c>
    </row>
    <row r="430" spans="1:6">
      <c r="A430" s="5"/>
      <c r="B430" s="5"/>
      <c r="C430" s="5" t="s">
        <v>155</v>
      </c>
      <c r="D430" s="5"/>
      <c r="E430" s="5"/>
      <c r="F430" s="5">
        <v>20.79</v>
      </c>
    </row>
    <row r="431" spans="1:6">
      <c r="A431" s="5"/>
      <c r="B431" s="5"/>
      <c r="C431" s="5" t="s">
        <v>258</v>
      </c>
      <c r="D431" s="5"/>
      <c r="E431" s="5"/>
      <c r="F431" s="5">
        <v>612</v>
      </c>
    </row>
    <row r="432" spans="1:6">
      <c r="A432" s="1"/>
      <c r="B432" s="1"/>
      <c r="C432" s="1"/>
      <c r="D432" s="1"/>
      <c r="E432" s="1"/>
      <c r="F432" s="1"/>
    </row>
    <row r="433" spans="1:6">
      <c r="A433" s="1"/>
      <c r="B433" s="1"/>
      <c r="C433" s="1"/>
      <c r="D433" s="1"/>
      <c r="E433" s="1"/>
      <c r="F433" s="1"/>
    </row>
    <row r="434" spans="1:6">
      <c r="A434" s="5"/>
      <c r="B434" s="5"/>
      <c r="C434" s="5" t="s">
        <v>259</v>
      </c>
      <c r="D434" s="5"/>
      <c r="E434" s="5"/>
      <c r="F434" s="5"/>
    </row>
    <row r="435" spans="1:6">
      <c r="A435" s="5"/>
      <c r="B435" s="5"/>
      <c r="C435" s="5"/>
      <c r="D435" s="5"/>
      <c r="E435" s="5"/>
      <c r="F435" s="5"/>
    </row>
    <row r="436" spans="1:6" ht="51.75" customHeight="1">
      <c r="A436" s="73" t="s">
        <v>260</v>
      </c>
      <c r="B436" s="74"/>
      <c r="C436" s="74"/>
      <c r="D436" s="74"/>
      <c r="E436" s="74"/>
      <c r="F436" s="75"/>
    </row>
    <row r="437" spans="1:6">
      <c r="A437" s="5"/>
      <c r="B437" s="5"/>
      <c r="C437" s="5"/>
      <c r="D437" s="5"/>
      <c r="E437" s="5"/>
      <c r="F437" s="5"/>
    </row>
    <row r="438" spans="1:6">
      <c r="A438" s="5">
        <v>1</v>
      </c>
      <c r="B438" s="5" t="s">
        <v>11</v>
      </c>
      <c r="C438" s="5" t="s">
        <v>426</v>
      </c>
      <c r="D438" s="5">
        <v>53</v>
      </c>
      <c r="E438" s="5" t="s">
        <v>11</v>
      </c>
      <c r="F438" s="5">
        <v>53</v>
      </c>
    </row>
    <row r="439" spans="1:6">
      <c r="A439" s="5">
        <v>1</v>
      </c>
      <c r="B439" s="5" t="s">
        <v>11</v>
      </c>
      <c r="C439" s="5" t="s">
        <v>261</v>
      </c>
      <c r="D439" s="5">
        <v>54.9</v>
      </c>
      <c r="E439" s="5" t="s">
        <v>11</v>
      </c>
      <c r="F439" s="5">
        <v>54.9</v>
      </c>
    </row>
    <row r="440" spans="1:6">
      <c r="A440" s="7">
        <v>1.4999999999999999E-2</v>
      </c>
      <c r="B440" s="5" t="s">
        <v>10</v>
      </c>
      <c r="C440" s="5" t="s">
        <v>262</v>
      </c>
      <c r="D440" s="5">
        <v>563</v>
      </c>
      <c r="E440" s="5" t="s">
        <v>10</v>
      </c>
      <c r="F440" s="5">
        <v>8.4499999999999993</v>
      </c>
    </row>
    <row r="441" spans="1:6">
      <c r="A441" s="5" t="s">
        <v>100</v>
      </c>
      <c r="B441" s="5"/>
      <c r="C441" s="5" t="s">
        <v>263</v>
      </c>
      <c r="D441" s="5"/>
      <c r="E441" s="5"/>
      <c r="F441" s="5">
        <v>11.65</v>
      </c>
    </row>
    <row r="442" spans="1:6">
      <c r="A442" s="5"/>
      <c r="B442" s="5"/>
      <c r="C442" s="5" t="s">
        <v>162</v>
      </c>
      <c r="D442" s="5"/>
      <c r="E442" s="5"/>
      <c r="F442" s="5">
        <v>128</v>
      </c>
    </row>
    <row r="443" spans="1:6">
      <c r="A443" s="1"/>
      <c r="B443" s="1"/>
      <c r="C443" s="1"/>
      <c r="D443" s="1"/>
      <c r="E443" s="1"/>
      <c r="F443" s="1"/>
    </row>
    <row r="444" spans="1:6">
      <c r="A444" s="5"/>
      <c r="B444" s="5" t="s">
        <v>274</v>
      </c>
      <c r="C444" s="5" t="s">
        <v>427</v>
      </c>
      <c r="D444" s="5"/>
      <c r="E444" s="5"/>
      <c r="F444" s="5"/>
    </row>
    <row r="445" spans="1:6">
      <c r="A445" s="5"/>
      <c r="B445" s="5"/>
      <c r="C445" s="5" t="s">
        <v>24</v>
      </c>
      <c r="D445" s="5"/>
      <c r="E445" s="5"/>
      <c r="F445" s="5"/>
    </row>
    <row r="446" spans="1:6">
      <c r="A446" s="5">
        <v>7.0000000000000007E-2</v>
      </c>
      <c r="B446" s="5" t="s">
        <v>19</v>
      </c>
      <c r="C446" s="5" t="s">
        <v>264</v>
      </c>
      <c r="D446" s="5">
        <v>1272</v>
      </c>
      <c r="E446" s="5" t="s">
        <v>19</v>
      </c>
      <c r="F446" s="5">
        <v>89.04</v>
      </c>
    </row>
    <row r="447" spans="1:6">
      <c r="A447" s="5">
        <v>1.6</v>
      </c>
      <c r="B447" s="5" t="s">
        <v>41</v>
      </c>
      <c r="C447" s="5" t="s">
        <v>42</v>
      </c>
      <c r="D447" s="5">
        <v>639.45000000000005</v>
      </c>
      <c r="E447" s="5" t="s">
        <v>41</v>
      </c>
      <c r="F447" s="5">
        <v>1023.12</v>
      </c>
    </row>
    <row r="448" spans="1:6">
      <c r="A448" s="5">
        <v>0.5</v>
      </c>
      <c r="B448" s="5" t="s">
        <v>41</v>
      </c>
      <c r="C448" s="5" t="s">
        <v>43</v>
      </c>
      <c r="D448" s="5">
        <v>447.3</v>
      </c>
      <c r="E448" s="5" t="s">
        <v>41</v>
      </c>
      <c r="F448" s="5">
        <v>223.65</v>
      </c>
    </row>
    <row r="449" spans="1:6">
      <c r="A449" s="5">
        <v>2.7</v>
      </c>
      <c r="B449" s="5" t="s">
        <v>41</v>
      </c>
      <c r="C449" s="5" t="s">
        <v>44</v>
      </c>
      <c r="D449" s="5">
        <v>386.4</v>
      </c>
      <c r="E449" s="5" t="s">
        <v>41</v>
      </c>
      <c r="F449" s="5">
        <v>1043.28</v>
      </c>
    </row>
    <row r="450" spans="1:6">
      <c r="A450" s="5"/>
      <c r="B450" s="5" t="s">
        <v>22</v>
      </c>
      <c r="C450" s="5" t="s">
        <v>265</v>
      </c>
      <c r="D450" s="5" t="s">
        <v>8</v>
      </c>
      <c r="E450" s="5" t="s">
        <v>22</v>
      </c>
      <c r="F450" s="5">
        <v>2.09</v>
      </c>
    </row>
    <row r="451" spans="1:6">
      <c r="A451" s="5"/>
      <c r="B451" s="5"/>
      <c r="C451" s="5"/>
      <c r="D451" s="5"/>
      <c r="E451" s="5"/>
      <c r="F451" s="5" t="s">
        <v>24</v>
      </c>
    </row>
    <row r="452" spans="1:6">
      <c r="A452" s="5"/>
      <c r="B452" s="5"/>
      <c r="C452" s="5" t="s">
        <v>266</v>
      </c>
      <c r="D452" s="5"/>
      <c r="E452" s="5"/>
      <c r="F452" s="5">
        <v>2381.1799999999998</v>
      </c>
    </row>
    <row r="453" spans="1:6">
      <c r="A453" s="5"/>
      <c r="B453" s="5"/>
      <c r="C453" s="5"/>
      <c r="D453" s="5"/>
      <c r="E453" s="5"/>
      <c r="F453" s="5" t="s">
        <v>24</v>
      </c>
    </row>
    <row r="454" spans="1:6">
      <c r="A454" s="5"/>
      <c r="B454" s="5"/>
      <c r="C454" s="5" t="s">
        <v>67</v>
      </c>
      <c r="D454" s="5"/>
      <c r="E454" s="5"/>
      <c r="F454" s="5">
        <v>23.81</v>
      </c>
    </row>
    <row r="455" spans="1:6">
      <c r="A455" s="5"/>
      <c r="B455" s="5"/>
      <c r="C455" s="5"/>
      <c r="D455" s="5"/>
      <c r="E455" s="5"/>
      <c r="F455" s="5" t="s">
        <v>46</v>
      </c>
    </row>
    <row r="456" spans="1:6">
      <c r="A456" s="8">
        <v>41</v>
      </c>
      <c r="B456" s="5" t="s">
        <v>30</v>
      </c>
      <c r="C456" s="5" t="s">
        <v>272</v>
      </c>
      <c r="D456" s="5"/>
      <c r="E456" s="5"/>
      <c r="F456" s="5"/>
    </row>
    <row r="457" spans="1:6">
      <c r="A457" s="5"/>
      <c r="B457" s="5"/>
      <c r="C457" s="5" t="s">
        <v>101</v>
      </c>
      <c r="D457" s="5"/>
      <c r="E457" s="5"/>
      <c r="F457" s="5"/>
    </row>
    <row r="458" spans="1:6">
      <c r="A458" s="5"/>
      <c r="B458" s="5"/>
      <c r="C458" s="5" t="s">
        <v>95</v>
      </c>
      <c r="D458" s="5"/>
      <c r="E458" s="5"/>
      <c r="F458" s="5"/>
    </row>
    <row r="459" spans="1:6">
      <c r="A459" s="5"/>
      <c r="B459" s="5"/>
      <c r="C459" s="5" t="s">
        <v>24</v>
      </c>
      <c r="D459" s="5"/>
      <c r="E459" s="5"/>
      <c r="F459" s="5"/>
    </row>
    <row r="460" spans="1:6">
      <c r="A460" s="5">
        <v>2.2200000000000002</v>
      </c>
      <c r="B460" s="5" t="s">
        <v>213</v>
      </c>
      <c r="C460" s="5" t="s">
        <v>97</v>
      </c>
      <c r="D460" s="5">
        <v>221</v>
      </c>
      <c r="E460" s="5" t="s">
        <v>213</v>
      </c>
      <c r="F460" s="5">
        <v>490.62</v>
      </c>
    </row>
    <row r="461" spans="1:6">
      <c r="A461" s="5">
        <v>1.1000000000000001</v>
      </c>
      <c r="B461" s="5" t="s">
        <v>64</v>
      </c>
      <c r="C461" s="5" t="s">
        <v>91</v>
      </c>
      <c r="D461" s="5">
        <v>548.1</v>
      </c>
      <c r="E461" s="5" t="s">
        <v>64</v>
      </c>
      <c r="F461" s="5">
        <v>602.91</v>
      </c>
    </row>
    <row r="462" spans="1:6">
      <c r="A462" s="5"/>
      <c r="B462" s="5" t="s">
        <v>22</v>
      </c>
      <c r="C462" s="5" t="s">
        <v>92</v>
      </c>
      <c r="D462" s="5" t="s">
        <v>8</v>
      </c>
      <c r="E462" s="5" t="s">
        <v>22</v>
      </c>
      <c r="F462" s="5">
        <v>1.5</v>
      </c>
    </row>
    <row r="463" spans="1:6">
      <c r="A463" s="5"/>
      <c r="B463" s="5"/>
      <c r="C463" s="5"/>
      <c r="D463" s="5"/>
      <c r="E463" s="5"/>
      <c r="F463" s="5" t="s">
        <v>24</v>
      </c>
    </row>
    <row r="464" spans="1:6">
      <c r="A464" s="5"/>
      <c r="B464" s="5"/>
      <c r="C464" s="5" t="s">
        <v>66</v>
      </c>
      <c r="D464" s="5"/>
      <c r="E464" s="5"/>
      <c r="F464" s="5">
        <v>1095.03</v>
      </c>
    </row>
    <row r="465" spans="1:6">
      <c r="A465" s="5"/>
      <c r="B465" s="5"/>
      <c r="C465" s="5"/>
      <c r="D465" s="5"/>
      <c r="E465" s="5"/>
      <c r="F465" s="5" t="s">
        <v>24</v>
      </c>
    </row>
    <row r="466" spans="1:6">
      <c r="A466" s="5"/>
      <c r="B466" s="5"/>
      <c r="C466" s="5" t="s">
        <v>67</v>
      </c>
      <c r="D466" s="5"/>
      <c r="E466" s="5"/>
      <c r="F466" s="5">
        <v>109.5</v>
      </c>
    </row>
    <row r="467" spans="1:6">
      <c r="A467" s="5"/>
      <c r="B467" s="5"/>
      <c r="C467" s="5"/>
      <c r="D467" s="5"/>
      <c r="E467" s="5"/>
      <c r="F467" s="5"/>
    </row>
    <row r="468" spans="1:6">
      <c r="A468" s="5" t="s">
        <v>273</v>
      </c>
      <c r="B468" s="5" t="s">
        <v>274</v>
      </c>
      <c r="C468" s="5" t="s">
        <v>275</v>
      </c>
      <c r="D468" s="5"/>
      <c r="E468" s="5"/>
      <c r="F468" s="5"/>
    </row>
    <row r="469" spans="1:6">
      <c r="A469" s="5"/>
      <c r="B469" s="5"/>
      <c r="C469" s="5" t="s">
        <v>276</v>
      </c>
      <c r="D469" s="5"/>
      <c r="E469" s="5"/>
      <c r="F469" s="5"/>
    </row>
    <row r="470" spans="1:6">
      <c r="A470" s="5"/>
      <c r="B470" s="5"/>
      <c r="C470" s="5" t="s">
        <v>24</v>
      </c>
      <c r="D470" s="5" t="s">
        <v>24</v>
      </c>
      <c r="E470" s="5"/>
      <c r="F470" s="5"/>
    </row>
    <row r="471" spans="1:6">
      <c r="A471" s="7">
        <v>0.40500000000000003</v>
      </c>
      <c r="B471" s="5" t="s">
        <v>271</v>
      </c>
      <c r="C471" s="5" t="s">
        <v>277</v>
      </c>
      <c r="D471" s="5">
        <v>4930</v>
      </c>
      <c r="E471" s="5" t="s">
        <v>271</v>
      </c>
      <c r="F471" s="5">
        <v>1996.65</v>
      </c>
    </row>
    <row r="472" spans="1:6">
      <c r="A472" s="5" t="s">
        <v>8</v>
      </c>
      <c r="B472" s="5" t="s">
        <v>8</v>
      </c>
      <c r="C472" s="5" t="s">
        <v>278</v>
      </c>
      <c r="D472" s="5" t="s">
        <v>100</v>
      </c>
      <c r="E472" s="5"/>
      <c r="F472" s="5" t="s">
        <v>8</v>
      </c>
    </row>
    <row r="473" spans="1:6">
      <c r="A473" s="5"/>
      <c r="B473" s="5"/>
      <c r="C473" s="5"/>
      <c r="D473" s="5"/>
      <c r="E473" s="5"/>
      <c r="F473" s="5" t="s">
        <v>24</v>
      </c>
    </row>
    <row r="474" spans="1:6">
      <c r="A474" s="5"/>
      <c r="B474" s="5"/>
      <c r="C474" s="5" t="s">
        <v>279</v>
      </c>
      <c r="D474" s="5"/>
      <c r="E474" s="5"/>
      <c r="F474" s="5">
        <v>1996.65</v>
      </c>
    </row>
    <row r="475" spans="1:6">
      <c r="A475" s="5"/>
      <c r="B475" s="5"/>
      <c r="C475" s="5"/>
      <c r="D475" s="5"/>
      <c r="E475" s="5"/>
      <c r="F475" s="5" t="s">
        <v>24</v>
      </c>
    </row>
    <row r="476" spans="1:6">
      <c r="A476" s="5"/>
      <c r="B476" s="5"/>
      <c r="C476" s="5" t="s">
        <v>280</v>
      </c>
      <c r="D476" s="5"/>
      <c r="E476" s="5"/>
      <c r="F476" s="5">
        <v>221.85</v>
      </c>
    </row>
    <row r="477" spans="1:6">
      <c r="A477" s="5"/>
      <c r="B477" s="5"/>
      <c r="C477" s="5"/>
      <c r="D477" s="5"/>
      <c r="E477" s="5"/>
      <c r="F477" s="5" t="s">
        <v>46</v>
      </c>
    </row>
    <row r="478" spans="1:6">
      <c r="A478" s="5" t="s">
        <v>281</v>
      </c>
      <c r="B478" s="5"/>
      <c r="C478" s="5" t="s">
        <v>282</v>
      </c>
      <c r="D478" s="5"/>
      <c r="E478" s="5"/>
      <c r="F478" s="5">
        <v>8.1999999999999993</v>
      </c>
    </row>
    <row r="479" spans="1:6">
      <c r="A479" s="5"/>
      <c r="B479" s="5"/>
      <c r="C479" s="5" t="s">
        <v>283</v>
      </c>
      <c r="D479" s="5"/>
      <c r="E479" s="5"/>
      <c r="F479" s="5">
        <v>5740</v>
      </c>
    </row>
    <row r="480" spans="1:6">
      <c r="A480" s="5"/>
      <c r="B480" s="5"/>
      <c r="C480" s="5" t="s">
        <v>158</v>
      </c>
      <c r="D480" s="5"/>
      <c r="E480" s="5"/>
      <c r="F480" s="5"/>
    </row>
    <row r="481" spans="1:6">
      <c r="A481" s="5">
        <v>1</v>
      </c>
      <c r="B481" s="5" t="s">
        <v>11</v>
      </c>
      <c r="C481" s="5" t="s">
        <v>428</v>
      </c>
      <c r="D481" s="5">
        <v>269</v>
      </c>
      <c r="E481" s="5" t="s">
        <v>11</v>
      </c>
      <c r="F481" s="5">
        <v>269</v>
      </c>
    </row>
    <row r="482" spans="1:6">
      <c r="A482" s="5">
        <v>1</v>
      </c>
      <c r="B482" s="5" t="s">
        <v>11</v>
      </c>
      <c r="C482" s="5" t="s">
        <v>429</v>
      </c>
      <c r="D482" s="5">
        <v>34.5</v>
      </c>
      <c r="E482" s="5" t="s">
        <v>11</v>
      </c>
      <c r="F482" s="5">
        <v>34.5</v>
      </c>
    </row>
    <row r="483" spans="1:6">
      <c r="A483" s="5"/>
      <c r="B483" s="5"/>
      <c r="C483" s="5" t="s">
        <v>159</v>
      </c>
      <c r="D483" s="5"/>
      <c r="E483" s="5"/>
      <c r="F483" s="5">
        <v>219</v>
      </c>
    </row>
    <row r="484" spans="1:6">
      <c r="A484" s="5"/>
      <c r="B484" s="5"/>
      <c r="C484" s="5" t="s">
        <v>155</v>
      </c>
      <c r="D484" s="5"/>
      <c r="E484" s="5"/>
      <c r="F484" s="5">
        <v>1.5</v>
      </c>
    </row>
    <row r="485" spans="1:6">
      <c r="A485" s="5"/>
      <c r="B485" s="5"/>
      <c r="C485" s="5" t="s">
        <v>160</v>
      </c>
      <c r="D485" s="5"/>
      <c r="E485" s="5"/>
      <c r="F485" s="5">
        <v>524</v>
      </c>
    </row>
  </sheetData>
  <mergeCells count="3">
    <mergeCell ref="A204:F204"/>
    <mergeCell ref="A424:F424"/>
    <mergeCell ref="A436:F436"/>
  </mergeCells>
  <pageMargins left="1.06" right="0.47" top="0.36" bottom="0.42"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dimension ref="A2:L48"/>
  <sheetViews>
    <sheetView workbookViewId="0">
      <selection activeCell="C57" sqref="C57"/>
    </sheetView>
  </sheetViews>
  <sheetFormatPr defaultRowHeight="15"/>
  <cols>
    <col min="2" max="2" width="24.28515625" customWidth="1"/>
    <col min="4" max="4" width="12.28515625" customWidth="1"/>
    <col min="6" max="6" width="10.5703125" customWidth="1"/>
    <col min="7" max="7" width="9" customWidth="1"/>
    <col min="8" max="9" width="9.140625" hidden="1" customWidth="1"/>
    <col min="10" max="10" width="10" customWidth="1"/>
    <col min="11" max="11" width="17.28515625" customWidth="1"/>
  </cols>
  <sheetData>
    <row r="2" spans="1:12">
      <c r="A2" s="5"/>
      <c r="B2" s="5" t="s">
        <v>284</v>
      </c>
      <c r="C2" s="5"/>
      <c r="D2" s="5" t="s">
        <v>8</v>
      </c>
      <c r="E2" s="5"/>
      <c r="F2" s="5"/>
      <c r="G2" s="5"/>
      <c r="H2" s="5"/>
      <c r="I2" s="5"/>
      <c r="J2" s="5"/>
      <c r="K2" s="5"/>
      <c r="L2" s="5"/>
    </row>
    <row r="3" spans="1:12">
      <c r="A3" s="5"/>
      <c r="B3" s="5" t="s">
        <v>285</v>
      </c>
      <c r="C3" s="5"/>
      <c r="D3" s="5"/>
      <c r="E3" s="5"/>
      <c r="F3" s="5"/>
      <c r="G3" s="5"/>
      <c r="H3" s="5"/>
      <c r="I3" s="5"/>
      <c r="J3" s="5"/>
      <c r="K3" s="5"/>
      <c r="L3" s="5"/>
    </row>
    <row r="4" spans="1:12">
      <c r="A4" s="5" t="s">
        <v>286</v>
      </c>
      <c r="B4" s="5" t="s">
        <v>430</v>
      </c>
      <c r="C4" s="5" t="s">
        <v>431</v>
      </c>
      <c r="D4" s="5" t="s">
        <v>431</v>
      </c>
      <c r="E4" s="5" t="s">
        <v>431</v>
      </c>
      <c r="F4" s="5"/>
      <c r="G4" s="5"/>
      <c r="H4" s="5"/>
      <c r="I4" s="5"/>
      <c r="J4" s="5"/>
      <c r="K4" s="5"/>
      <c r="L4" s="5"/>
    </row>
    <row r="5" spans="1:12">
      <c r="A5" s="5"/>
      <c r="B5" s="5" t="s">
        <v>8</v>
      </c>
      <c r="C5" s="5"/>
      <c r="D5" s="5" t="s">
        <v>8</v>
      </c>
      <c r="E5" s="5" t="s">
        <v>287</v>
      </c>
      <c r="F5" s="5"/>
      <c r="G5" s="5"/>
      <c r="H5" s="5"/>
      <c r="I5" s="5"/>
      <c r="J5" s="5" t="s">
        <v>8</v>
      </c>
      <c r="K5" s="5"/>
      <c r="L5" s="5"/>
    </row>
    <row r="6" spans="1:12">
      <c r="A6" s="5"/>
      <c r="B6" s="5" t="s">
        <v>24</v>
      </c>
      <c r="C6" s="5" t="s">
        <v>24</v>
      </c>
      <c r="D6" s="5" t="s">
        <v>24</v>
      </c>
      <c r="E6" s="5" t="s">
        <v>24</v>
      </c>
      <c r="F6" s="5" t="s">
        <v>24</v>
      </c>
      <c r="G6" s="5" t="s">
        <v>24</v>
      </c>
      <c r="H6" s="5" t="s">
        <v>24</v>
      </c>
      <c r="I6" s="5" t="s">
        <v>24</v>
      </c>
      <c r="J6" s="5" t="s">
        <v>24</v>
      </c>
      <c r="K6" s="5" t="s">
        <v>24</v>
      </c>
      <c r="L6" s="5" t="s">
        <v>24</v>
      </c>
    </row>
    <row r="7" spans="1:12">
      <c r="A7" s="5" t="s">
        <v>288</v>
      </c>
      <c r="B7" s="5" t="s">
        <v>289</v>
      </c>
      <c r="C7" s="5" t="s">
        <v>290</v>
      </c>
      <c r="D7" s="5" t="s">
        <v>291</v>
      </c>
      <c r="E7" s="5" t="s">
        <v>17</v>
      </c>
      <c r="F7" s="5" t="s">
        <v>292</v>
      </c>
      <c r="G7" s="5" t="s">
        <v>293</v>
      </c>
      <c r="H7" s="5" t="s">
        <v>294</v>
      </c>
      <c r="I7" s="5" t="s">
        <v>295</v>
      </c>
      <c r="J7" s="5" t="s">
        <v>296</v>
      </c>
      <c r="K7" s="5" t="s">
        <v>297</v>
      </c>
      <c r="L7" s="5"/>
    </row>
    <row r="8" spans="1:12">
      <c r="A8" s="5"/>
      <c r="B8" s="5"/>
      <c r="C8" s="5"/>
      <c r="D8" s="5"/>
      <c r="E8" s="5" t="s">
        <v>298</v>
      </c>
      <c r="F8" s="5" t="s">
        <v>296</v>
      </c>
      <c r="G8" s="5" t="s">
        <v>299</v>
      </c>
      <c r="H8" s="5" t="s">
        <v>300</v>
      </c>
      <c r="I8" s="5" t="s">
        <v>301</v>
      </c>
      <c r="J8" s="5" t="s">
        <v>302</v>
      </c>
      <c r="K8" s="5"/>
      <c r="L8" s="5"/>
    </row>
    <row r="9" spans="1:12">
      <c r="A9" s="5" t="s">
        <v>24</v>
      </c>
      <c r="B9" s="5" t="s">
        <v>24</v>
      </c>
      <c r="C9" s="5" t="s">
        <v>24</v>
      </c>
      <c r="D9" s="5" t="s">
        <v>24</v>
      </c>
      <c r="E9" s="5" t="s">
        <v>24</v>
      </c>
      <c r="F9" s="5" t="s">
        <v>24</v>
      </c>
      <c r="G9" s="5" t="s">
        <v>24</v>
      </c>
      <c r="H9" s="5" t="s">
        <v>303</v>
      </c>
      <c r="I9" s="5" t="s">
        <v>24</v>
      </c>
      <c r="J9" s="5" t="s">
        <v>24</v>
      </c>
      <c r="K9" s="5" t="s">
        <v>24</v>
      </c>
      <c r="L9" s="5" t="s">
        <v>24</v>
      </c>
    </row>
    <row r="10" spans="1:12">
      <c r="A10" s="5" t="s">
        <v>304</v>
      </c>
      <c r="B10" s="5" t="s">
        <v>432</v>
      </c>
      <c r="C10" s="5" t="s">
        <v>305</v>
      </c>
      <c r="D10" s="5" t="s">
        <v>306</v>
      </c>
      <c r="E10" s="5">
        <v>18</v>
      </c>
      <c r="F10" s="5">
        <v>433</v>
      </c>
      <c r="G10" s="5">
        <v>171.76</v>
      </c>
      <c r="H10" s="5"/>
      <c r="I10" s="5">
        <v>0</v>
      </c>
      <c r="J10" s="5">
        <v>604.76</v>
      </c>
      <c r="K10" s="5" t="s">
        <v>307</v>
      </c>
      <c r="L10" s="5">
        <v>684.6</v>
      </c>
    </row>
    <row r="11" spans="1:12">
      <c r="A11" s="5" t="s">
        <v>308</v>
      </c>
      <c r="B11" s="5" t="s">
        <v>433</v>
      </c>
      <c r="C11" s="5" t="s">
        <v>305</v>
      </c>
      <c r="D11" s="5" t="s">
        <v>306</v>
      </c>
      <c r="E11" s="5">
        <v>18</v>
      </c>
      <c r="F11" s="5">
        <v>624</v>
      </c>
      <c r="G11" s="5">
        <v>171.76</v>
      </c>
      <c r="H11" s="5"/>
      <c r="I11" s="5">
        <v>0</v>
      </c>
      <c r="J11" s="5">
        <v>795.76</v>
      </c>
      <c r="K11" s="5" t="s">
        <v>309</v>
      </c>
      <c r="L11" s="5">
        <v>639.45000000000005</v>
      </c>
    </row>
    <row r="12" spans="1:12">
      <c r="A12" s="5" t="s">
        <v>310</v>
      </c>
      <c r="B12" s="5" t="s">
        <v>311</v>
      </c>
      <c r="C12" s="5" t="s">
        <v>305</v>
      </c>
      <c r="D12" s="5" t="s">
        <v>306</v>
      </c>
      <c r="E12" s="5">
        <v>18</v>
      </c>
      <c r="F12" s="5">
        <v>709.33</v>
      </c>
      <c r="G12" s="5">
        <v>171.76</v>
      </c>
      <c r="H12" s="5"/>
      <c r="I12" s="5">
        <v>0</v>
      </c>
      <c r="J12" s="5">
        <v>881.09</v>
      </c>
      <c r="K12" s="5" t="s">
        <v>312</v>
      </c>
      <c r="L12" s="5">
        <v>447.3</v>
      </c>
    </row>
    <row r="13" spans="1:12">
      <c r="A13" s="5" t="s">
        <v>313</v>
      </c>
      <c r="B13" s="5" t="s">
        <v>314</v>
      </c>
      <c r="C13" s="5" t="s">
        <v>305</v>
      </c>
      <c r="D13" s="5" t="s">
        <v>306</v>
      </c>
      <c r="E13" s="5">
        <v>18</v>
      </c>
      <c r="F13" s="5">
        <v>931</v>
      </c>
      <c r="G13" s="5">
        <v>171.76</v>
      </c>
      <c r="H13" s="5"/>
      <c r="I13" s="5">
        <v>0</v>
      </c>
      <c r="J13" s="5">
        <v>1102.76</v>
      </c>
      <c r="K13" s="5" t="s">
        <v>315</v>
      </c>
      <c r="L13" s="5">
        <v>386.4</v>
      </c>
    </row>
    <row r="14" spans="1:12">
      <c r="A14" s="5" t="s">
        <v>316</v>
      </c>
      <c r="B14" s="5" t="s">
        <v>317</v>
      </c>
      <c r="C14" s="5" t="s">
        <v>305</v>
      </c>
      <c r="D14" s="5" t="s">
        <v>371</v>
      </c>
      <c r="E14" s="5">
        <v>18</v>
      </c>
      <c r="F14" s="5">
        <v>1266</v>
      </c>
      <c r="G14" s="5">
        <v>171.76</v>
      </c>
      <c r="H14" s="5"/>
      <c r="I14" s="5">
        <v>0</v>
      </c>
      <c r="J14" s="5">
        <v>1437.76</v>
      </c>
      <c r="K14" s="5" t="s">
        <v>318</v>
      </c>
      <c r="L14" s="5">
        <v>548.1</v>
      </c>
    </row>
    <row r="15" spans="1:12">
      <c r="A15" s="5" t="s">
        <v>319</v>
      </c>
      <c r="B15" s="5" t="s">
        <v>320</v>
      </c>
      <c r="C15" s="5" t="s">
        <v>305</v>
      </c>
      <c r="D15" s="5" t="s">
        <v>306</v>
      </c>
      <c r="E15" s="5">
        <v>18</v>
      </c>
      <c r="F15" s="5">
        <v>1364</v>
      </c>
      <c r="G15" s="5">
        <v>171.76</v>
      </c>
      <c r="H15" s="5"/>
      <c r="I15" s="5">
        <v>0</v>
      </c>
      <c r="J15" s="5">
        <v>1535.76</v>
      </c>
      <c r="K15" s="5" t="s">
        <v>321</v>
      </c>
      <c r="L15" s="5">
        <v>530.25</v>
      </c>
    </row>
    <row r="16" spans="1:12">
      <c r="A16" s="5" t="s">
        <v>322</v>
      </c>
      <c r="B16" s="5" t="s">
        <v>323</v>
      </c>
      <c r="C16" s="5" t="s">
        <v>305</v>
      </c>
      <c r="D16" s="5" t="s">
        <v>306</v>
      </c>
      <c r="E16" s="5">
        <v>18</v>
      </c>
      <c r="F16" s="5">
        <v>980</v>
      </c>
      <c r="G16" s="5">
        <v>171.76</v>
      </c>
      <c r="H16" s="5"/>
      <c r="I16" s="5">
        <v>0</v>
      </c>
      <c r="J16" s="5">
        <v>1151.76</v>
      </c>
      <c r="K16" s="5" t="s">
        <v>324</v>
      </c>
      <c r="L16" s="5">
        <v>594.29999999999995</v>
      </c>
    </row>
    <row r="17" spans="1:12">
      <c r="A17" s="5" t="s">
        <v>325</v>
      </c>
      <c r="B17" s="5" t="s">
        <v>434</v>
      </c>
      <c r="C17" s="5" t="s">
        <v>305</v>
      </c>
      <c r="D17" s="5" t="s">
        <v>435</v>
      </c>
      <c r="E17" s="5">
        <v>35</v>
      </c>
      <c r="F17" s="5">
        <v>1250</v>
      </c>
      <c r="G17" s="5">
        <v>302</v>
      </c>
      <c r="H17" s="5"/>
      <c r="I17" s="5">
        <v>0</v>
      </c>
      <c r="J17" s="5">
        <v>1552</v>
      </c>
      <c r="K17" s="5" t="s">
        <v>326</v>
      </c>
      <c r="L17" s="5">
        <v>576.45000000000005</v>
      </c>
    </row>
    <row r="18" spans="1:12">
      <c r="A18" s="5" t="s">
        <v>327</v>
      </c>
      <c r="B18" s="5" t="s">
        <v>436</v>
      </c>
      <c r="C18" s="5" t="s">
        <v>305</v>
      </c>
      <c r="D18" s="5" t="s">
        <v>435</v>
      </c>
      <c r="E18" s="5">
        <v>35</v>
      </c>
      <c r="F18" s="5">
        <v>1250</v>
      </c>
      <c r="G18" s="5">
        <v>302</v>
      </c>
      <c r="H18" s="5"/>
      <c r="I18" s="5">
        <v>0</v>
      </c>
      <c r="J18" s="5">
        <v>1552</v>
      </c>
      <c r="K18" s="5" t="s">
        <v>328</v>
      </c>
      <c r="L18" s="5">
        <v>604.79999999999995</v>
      </c>
    </row>
    <row r="19" spans="1:12">
      <c r="A19" s="5" t="s">
        <v>329</v>
      </c>
      <c r="B19" s="5" t="s">
        <v>437</v>
      </c>
      <c r="C19" s="5" t="s">
        <v>330</v>
      </c>
      <c r="D19" s="5" t="s">
        <v>331</v>
      </c>
      <c r="E19" s="5">
        <v>21</v>
      </c>
      <c r="F19" s="5">
        <v>5385</v>
      </c>
      <c r="G19" s="5">
        <v>166.13</v>
      </c>
      <c r="H19" s="5"/>
      <c r="I19" s="5">
        <v>0</v>
      </c>
      <c r="J19" s="5">
        <v>5551.13</v>
      </c>
      <c r="K19" s="5" t="s">
        <v>332</v>
      </c>
      <c r="L19" s="5">
        <v>588</v>
      </c>
    </row>
    <row r="20" spans="1:12">
      <c r="A20" s="5" t="s">
        <v>333</v>
      </c>
      <c r="B20" s="5" t="s">
        <v>438</v>
      </c>
      <c r="C20" s="5" t="s">
        <v>19</v>
      </c>
      <c r="D20" s="5" t="s">
        <v>331</v>
      </c>
      <c r="E20" s="5">
        <v>21</v>
      </c>
      <c r="F20" s="5">
        <v>666</v>
      </c>
      <c r="G20" s="5">
        <v>135.16</v>
      </c>
      <c r="H20" s="5"/>
      <c r="I20" s="5">
        <v>0</v>
      </c>
      <c r="J20" s="5">
        <v>801.16</v>
      </c>
      <c r="K20" s="5" t="s">
        <v>334</v>
      </c>
      <c r="L20" s="5">
        <v>669.9</v>
      </c>
    </row>
    <row r="21" spans="1:12">
      <c r="A21" s="5" t="s">
        <v>335</v>
      </c>
      <c r="B21" s="5" t="s">
        <v>336</v>
      </c>
      <c r="C21" s="5" t="s">
        <v>19</v>
      </c>
      <c r="D21" s="5" t="s">
        <v>331</v>
      </c>
      <c r="E21" s="5">
        <v>21</v>
      </c>
      <c r="F21" s="5">
        <v>742</v>
      </c>
      <c r="G21" s="5">
        <v>135.16</v>
      </c>
      <c r="H21" s="5"/>
      <c r="I21" s="5">
        <v>0</v>
      </c>
      <c r="J21" s="5">
        <v>877.16</v>
      </c>
      <c r="K21" s="5" t="s">
        <v>337</v>
      </c>
      <c r="L21" s="5">
        <v>639.45000000000005</v>
      </c>
    </row>
    <row r="22" spans="1:12">
      <c r="A22" s="5" t="s">
        <v>338</v>
      </c>
      <c r="B22" s="5" t="s">
        <v>439</v>
      </c>
      <c r="C22" s="5" t="s">
        <v>330</v>
      </c>
      <c r="D22" s="5" t="s">
        <v>339</v>
      </c>
      <c r="E22" s="5">
        <v>0</v>
      </c>
      <c r="F22" s="5">
        <v>15487</v>
      </c>
      <c r="G22" s="5">
        <v>0</v>
      </c>
      <c r="H22" s="5"/>
      <c r="I22" s="5">
        <v>0</v>
      </c>
      <c r="J22" s="5">
        <v>15487</v>
      </c>
      <c r="K22" s="5" t="s">
        <v>340</v>
      </c>
      <c r="L22" s="5">
        <v>526.04999999999995</v>
      </c>
    </row>
    <row r="23" spans="1:12">
      <c r="A23" s="5" t="s">
        <v>341</v>
      </c>
      <c r="B23" s="5" t="s">
        <v>440</v>
      </c>
      <c r="C23" s="5" t="s">
        <v>305</v>
      </c>
      <c r="D23" s="5" t="s">
        <v>339</v>
      </c>
      <c r="E23" s="5"/>
      <c r="F23" s="5">
        <v>1272</v>
      </c>
      <c r="G23" s="5"/>
      <c r="H23" s="5"/>
      <c r="I23" s="5">
        <v>0</v>
      </c>
      <c r="J23" s="5">
        <v>1272</v>
      </c>
      <c r="K23" s="5" t="s">
        <v>342</v>
      </c>
      <c r="L23" s="5">
        <v>507.15</v>
      </c>
    </row>
    <row r="24" spans="1:12">
      <c r="A24" s="5" t="s">
        <v>343</v>
      </c>
      <c r="B24" s="5" t="s">
        <v>441</v>
      </c>
      <c r="C24" s="5" t="s">
        <v>305</v>
      </c>
      <c r="D24" s="5" t="s">
        <v>339</v>
      </c>
      <c r="E24" s="5">
        <v>17</v>
      </c>
      <c r="F24" s="5">
        <v>937</v>
      </c>
      <c r="G24" s="5">
        <v>112</v>
      </c>
      <c r="H24" s="5"/>
      <c r="I24" s="5">
        <v>0</v>
      </c>
      <c r="J24" s="5">
        <v>1049</v>
      </c>
      <c r="K24" s="5" t="s">
        <v>344</v>
      </c>
      <c r="L24" s="5">
        <v>527.1</v>
      </c>
    </row>
    <row r="25" spans="1:12">
      <c r="A25" s="5" t="s">
        <v>345</v>
      </c>
      <c r="B25" s="5" t="s">
        <v>442</v>
      </c>
      <c r="C25" s="5" t="s">
        <v>305</v>
      </c>
      <c r="D25" s="5" t="s">
        <v>346</v>
      </c>
      <c r="E25" s="5">
        <v>0</v>
      </c>
      <c r="F25" s="5">
        <v>34300</v>
      </c>
      <c r="G25" s="5">
        <v>0</v>
      </c>
      <c r="H25" s="5"/>
      <c r="I25" s="5">
        <v>0</v>
      </c>
      <c r="J25" s="5">
        <v>34300</v>
      </c>
      <c r="K25" s="5" t="s">
        <v>443</v>
      </c>
      <c r="L25" s="5">
        <v>79.489999999999995</v>
      </c>
    </row>
    <row r="26" spans="1:12">
      <c r="A26" s="5" t="s">
        <v>347</v>
      </c>
      <c r="B26" s="5" t="s">
        <v>348</v>
      </c>
      <c r="C26" s="5" t="s">
        <v>305</v>
      </c>
      <c r="D26" s="5" t="s">
        <v>346</v>
      </c>
      <c r="E26" s="5">
        <v>0</v>
      </c>
      <c r="F26" s="5">
        <v>39400</v>
      </c>
      <c r="G26" s="5">
        <v>0</v>
      </c>
      <c r="H26" s="5"/>
      <c r="I26" s="5">
        <v>0</v>
      </c>
      <c r="J26" s="5">
        <v>39400</v>
      </c>
      <c r="K26" s="5" t="s">
        <v>444</v>
      </c>
      <c r="L26" s="5">
        <v>64.58</v>
      </c>
    </row>
    <row r="27" spans="1:12">
      <c r="A27" s="5" t="s">
        <v>349</v>
      </c>
      <c r="B27" s="5" t="s">
        <v>445</v>
      </c>
      <c r="C27" s="5" t="s">
        <v>305</v>
      </c>
      <c r="D27" s="5" t="s">
        <v>346</v>
      </c>
      <c r="E27" s="5">
        <v>0</v>
      </c>
      <c r="F27" s="5">
        <v>111600</v>
      </c>
      <c r="G27" s="5">
        <v>0</v>
      </c>
      <c r="H27" s="5"/>
      <c r="I27" s="5">
        <v>0</v>
      </c>
      <c r="J27" s="5">
        <v>111600</v>
      </c>
      <c r="K27" s="5" t="s">
        <v>350</v>
      </c>
      <c r="L27" s="5">
        <v>47.88</v>
      </c>
    </row>
    <row r="28" spans="1:12">
      <c r="A28" s="5" t="s">
        <v>351</v>
      </c>
      <c r="B28" s="5" t="s">
        <v>446</v>
      </c>
      <c r="C28" s="5" t="s">
        <v>305</v>
      </c>
      <c r="D28" s="5" t="s">
        <v>346</v>
      </c>
      <c r="E28" s="5">
        <v>0</v>
      </c>
      <c r="F28" s="5">
        <v>99400</v>
      </c>
      <c r="G28" s="5">
        <v>0</v>
      </c>
      <c r="H28" s="5"/>
      <c r="I28" s="5">
        <v>0</v>
      </c>
      <c r="J28" s="5">
        <v>99400</v>
      </c>
      <c r="K28" s="5" t="s">
        <v>447</v>
      </c>
      <c r="L28" s="5">
        <v>23.52</v>
      </c>
    </row>
    <row r="29" spans="1:12">
      <c r="A29" s="5" t="s">
        <v>352</v>
      </c>
      <c r="B29" s="5" t="s">
        <v>448</v>
      </c>
      <c r="C29" s="5" t="s">
        <v>305</v>
      </c>
      <c r="D29" s="5" t="s">
        <v>346</v>
      </c>
      <c r="E29" s="5">
        <v>0</v>
      </c>
      <c r="F29" s="5">
        <v>95000</v>
      </c>
      <c r="G29" s="5">
        <v>0</v>
      </c>
      <c r="H29" s="5"/>
      <c r="I29" s="5">
        <v>0</v>
      </c>
      <c r="J29" s="5">
        <v>95000</v>
      </c>
      <c r="K29" s="5" t="s">
        <v>449</v>
      </c>
      <c r="L29" s="5">
        <v>26.78</v>
      </c>
    </row>
    <row r="30" spans="1:12">
      <c r="A30" s="5" t="s">
        <v>353</v>
      </c>
      <c r="B30" s="5" t="s">
        <v>450</v>
      </c>
      <c r="C30" s="5" t="s">
        <v>330</v>
      </c>
      <c r="D30" s="5" t="s">
        <v>331</v>
      </c>
      <c r="E30" s="5">
        <v>21</v>
      </c>
      <c r="F30" s="5">
        <v>4055</v>
      </c>
      <c r="G30" s="5">
        <v>166.13</v>
      </c>
      <c r="H30" s="5"/>
      <c r="I30" s="5">
        <v>0</v>
      </c>
      <c r="J30" s="5">
        <v>4221.13</v>
      </c>
      <c r="K30" s="5" t="s">
        <v>451</v>
      </c>
      <c r="L30" s="5">
        <v>76.760000000000005</v>
      </c>
    </row>
    <row r="31" spans="1:12">
      <c r="A31" s="5" t="s">
        <v>354</v>
      </c>
      <c r="B31" s="5" t="s">
        <v>452</v>
      </c>
      <c r="C31" s="5" t="s">
        <v>330</v>
      </c>
      <c r="D31" s="5" t="s">
        <v>346</v>
      </c>
      <c r="E31" s="5"/>
      <c r="F31" s="5">
        <v>11445</v>
      </c>
      <c r="G31" s="5"/>
      <c r="H31" s="5"/>
      <c r="I31" s="5">
        <v>0</v>
      </c>
      <c r="J31" s="5">
        <v>11445</v>
      </c>
      <c r="K31" s="5" t="s">
        <v>453</v>
      </c>
      <c r="L31" s="5">
        <v>1055.25</v>
      </c>
    </row>
    <row r="32" spans="1:12">
      <c r="A32" s="5" t="s">
        <v>355</v>
      </c>
      <c r="B32" s="5" t="s">
        <v>356</v>
      </c>
      <c r="C32" s="5" t="s">
        <v>198</v>
      </c>
      <c r="D32" s="5" t="s">
        <v>346</v>
      </c>
      <c r="E32" s="5">
        <v>0</v>
      </c>
      <c r="F32" s="5">
        <v>5750</v>
      </c>
      <c r="G32" s="5">
        <v>0</v>
      </c>
      <c r="H32" s="5"/>
      <c r="I32" s="5"/>
      <c r="J32" s="5">
        <v>5750</v>
      </c>
      <c r="K32" s="5" t="s">
        <v>454</v>
      </c>
      <c r="L32" s="5">
        <v>879.9</v>
      </c>
    </row>
    <row r="33" spans="1:12">
      <c r="A33" s="5" t="s">
        <v>357</v>
      </c>
      <c r="B33" s="5" t="s">
        <v>358</v>
      </c>
      <c r="C33" s="5" t="s">
        <v>198</v>
      </c>
      <c r="D33" s="5" t="s">
        <v>339</v>
      </c>
      <c r="E33" s="5">
        <v>0</v>
      </c>
      <c r="F33" s="5">
        <v>45000</v>
      </c>
      <c r="G33" s="5">
        <v>0</v>
      </c>
      <c r="H33" s="5"/>
      <c r="I33" s="5">
        <v>0</v>
      </c>
      <c r="J33" s="5">
        <v>45000</v>
      </c>
      <c r="K33" s="5" t="s">
        <v>455</v>
      </c>
      <c r="L33" s="5">
        <v>984.9</v>
      </c>
    </row>
    <row r="34" spans="1:12">
      <c r="A34" s="8" t="s">
        <v>359</v>
      </c>
      <c r="B34" s="5" t="s">
        <v>360</v>
      </c>
      <c r="C34" s="5" t="s">
        <v>198</v>
      </c>
      <c r="D34" s="5" t="s">
        <v>339</v>
      </c>
      <c r="E34" s="5">
        <v>0</v>
      </c>
      <c r="F34" s="5">
        <v>45000</v>
      </c>
      <c r="G34" s="5">
        <v>0</v>
      </c>
      <c r="H34" s="5"/>
      <c r="I34" s="5">
        <v>0</v>
      </c>
      <c r="J34" s="5">
        <v>45000</v>
      </c>
      <c r="K34" s="5" t="s">
        <v>456</v>
      </c>
      <c r="L34" s="5">
        <v>9381.75</v>
      </c>
    </row>
    <row r="35" spans="1:12">
      <c r="A35" s="8" t="s">
        <v>361</v>
      </c>
      <c r="B35" s="5" t="s">
        <v>362</v>
      </c>
      <c r="C35" s="5" t="s">
        <v>330</v>
      </c>
      <c r="D35" s="5" t="s">
        <v>331</v>
      </c>
      <c r="E35" s="5"/>
      <c r="F35" s="5">
        <v>4055</v>
      </c>
      <c r="G35" s="5">
        <v>166.13</v>
      </c>
      <c r="H35" s="5"/>
      <c r="I35" s="5">
        <v>0</v>
      </c>
      <c r="J35" s="5">
        <v>4221.13</v>
      </c>
      <c r="K35" s="5" t="s">
        <v>457</v>
      </c>
      <c r="L35" s="5">
        <v>823.2</v>
      </c>
    </row>
    <row r="36" spans="1:12">
      <c r="A36" s="5" t="s">
        <v>363</v>
      </c>
      <c r="B36" s="5" t="s">
        <v>364</v>
      </c>
      <c r="C36" s="5" t="s">
        <v>305</v>
      </c>
      <c r="D36" s="5" t="s">
        <v>306</v>
      </c>
      <c r="E36" s="5">
        <v>18</v>
      </c>
      <c r="F36" s="5">
        <v>835</v>
      </c>
      <c r="G36" s="5">
        <v>171.76</v>
      </c>
      <c r="H36" s="5"/>
      <c r="I36" s="5"/>
      <c r="J36" s="5">
        <v>1006.76</v>
      </c>
      <c r="K36" s="5" t="s">
        <v>458</v>
      </c>
      <c r="L36" s="5">
        <v>735</v>
      </c>
    </row>
    <row r="37" spans="1:12">
      <c r="A37" s="5" t="s">
        <v>365</v>
      </c>
      <c r="B37" s="5" t="s">
        <v>366</v>
      </c>
      <c r="C37" s="5" t="s">
        <v>305</v>
      </c>
      <c r="D37" s="5" t="s">
        <v>306</v>
      </c>
      <c r="E37" s="5">
        <v>18</v>
      </c>
      <c r="F37" s="5">
        <v>941</v>
      </c>
      <c r="G37" s="5">
        <v>171.76</v>
      </c>
      <c r="H37" s="5"/>
      <c r="I37" s="5">
        <v>0</v>
      </c>
      <c r="J37" s="5">
        <v>1112.76</v>
      </c>
      <c r="K37" s="5" t="s">
        <v>459</v>
      </c>
      <c r="L37" s="5">
        <v>114.35</v>
      </c>
    </row>
    <row r="38" spans="1:12">
      <c r="A38" s="5" t="s">
        <v>367</v>
      </c>
      <c r="B38" s="5" t="s">
        <v>368</v>
      </c>
      <c r="C38" s="5" t="s">
        <v>305</v>
      </c>
      <c r="D38" s="5" t="s">
        <v>306</v>
      </c>
      <c r="E38" s="5">
        <v>18</v>
      </c>
      <c r="F38" s="5">
        <v>795.75</v>
      </c>
      <c r="G38" s="5">
        <v>171.76</v>
      </c>
      <c r="H38" s="5"/>
      <c r="I38" s="5">
        <v>0</v>
      </c>
      <c r="J38" s="5">
        <v>967.51</v>
      </c>
      <c r="K38" s="5" t="s">
        <v>460</v>
      </c>
      <c r="L38" s="5">
        <v>576.45000000000005</v>
      </c>
    </row>
    <row r="39" spans="1:12">
      <c r="A39" s="5" t="s">
        <v>369</v>
      </c>
      <c r="B39" s="5" t="s">
        <v>461</v>
      </c>
      <c r="C39" s="5" t="s">
        <v>305</v>
      </c>
      <c r="D39" s="5" t="s">
        <v>370</v>
      </c>
      <c r="E39" s="5">
        <v>20</v>
      </c>
      <c r="F39" s="5">
        <v>210</v>
      </c>
      <c r="G39" s="5">
        <v>189.2</v>
      </c>
      <c r="H39" s="5"/>
      <c r="I39" s="5">
        <v>0</v>
      </c>
      <c r="J39" s="5">
        <v>399.2</v>
      </c>
      <c r="K39" s="5" t="s">
        <v>462</v>
      </c>
      <c r="L39" s="5">
        <v>594.29999999999995</v>
      </c>
    </row>
    <row r="40" spans="1:12">
      <c r="A40" s="5">
        <v>31</v>
      </c>
      <c r="B40" s="5" t="s">
        <v>463</v>
      </c>
      <c r="C40" s="5" t="s">
        <v>305</v>
      </c>
      <c r="D40" s="5"/>
      <c r="E40" s="5">
        <v>40</v>
      </c>
      <c r="F40" s="5">
        <v>157</v>
      </c>
      <c r="G40" s="5">
        <v>339.6</v>
      </c>
      <c r="H40" s="5"/>
      <c r="I40" s="5">
        <v>0</v>
      </c>
      <c r="J40" s="5">
        <v>496.6</v>
      </c>
      <c r="K40" s="5" t="s">
        <v>464</v>
      </c>
      <c r="L40" s="5">
        <v>51.24</v>
      </c>
    </row>
    <row r="41" spans="1:12">
      <c r="A41" s="5" t="s">
        <v>24</v>
      </c>
      <c r="B41" s="5" t="s">
        <v>24</v>
      </c>
      <c r="C41" s="5" t="s">
        <v>24</v>
      </c>
      <c r="D41" s="5" t="s">
        <v>24</v>
      </c>
      <c r="E41" s="5" t="s">
        <v>24</v>
      </c>
      <c r="F41" s="5" t="s">
        <v>24</v>
      </c>
      <c r="G41" s="5" t="s">
        <v>24</v>
      </c>
      <c r="H41" s="5" t="s">
        <v>24</v>
      </c>
      <c r="I41" s="5" t="s">
        <v>24</v>
      </c>
      <c r="J41" s="5" t="s">
        <v>24</v>
      </c>
      <c r="K41" s="5" t="s">
        <v>24</v>
      </c>
      <c r="L41" s="5">
        <v>0</v>
      </c>
    </row>
    <row r="42" spans="1:12">
      <c r="A42" s="5"/>
      <c r="B42" s="5" t="s">
        <v>465</v>
      </c>
      <c r="C42" s="5" t="s">
        <v>330</v>
      </c>
      <c r="D42" s="5" t="s">
        <v>371</v>
      </c>
      <c r="E42" s="5">
        <v>10</v>
      </c>
      <c r="F42" s="5">
        <v>6220</v>
      </c>
      <c r="G42" s="5">
        <v>143.30000000000001</v>
      </c>
      <c r="H42" s="5">
        <v>0</v>
      </c>
      <c r="I42" s="5">
        <v>0</v>
      </c>
      <c r="J42" s="5">
        <v>6363.3</v>
      </c>
      <c r="K42" s="5"/>
      <c r="L42" s="5">
        <v>0</v>
      </c>
    </row>
    <row r="43" spans="1:12">
      <c r="A43" s="5"/>
      <c r="B43" s="5" t="s">
        <v>466</v>
      </c>
      <c r="C43" s="5" t="s">
        <v>330</v>
      </c>
      <c r="D43" s="5" t="s">
        <v>371</v>
      </c>
      <c r="E43" s="5">
        <v>10</v>
      </c>
      <c r="F43" s="5">
        <v>6405</v>
      </c>
      <c r="G43" s="5">
        <v>143.30000000000001</v>
      </c>
      <c r="H43" s="5">
        <v>0</v>
      </c>
      <c r="I43" s="5">
        <v>0</v>
      </c>
      <c r="J43" s="5">
        <v>6548.3</v>
      </c>
      <c r="K43" s="5"/>
      <c r="L43" s="5">
        <v>0</v>
      </c>
    </row>
    <row r="44" spans="1:12">
      <c r="A44" s="5"/>
      <c r="B44" s="5" t="s">
        <v>467</v>
      </c>
      <c r="C44" s="5" t="s">
        <v>271</v>
      </c>
      <c r="D44" s="5" t="s">
        <v>306</v>
      </c>
      <c r="E44" s="5">
        <v>18</v>
      </c>
      <c r="F44" s="5">
        <v>119</v>
      </c>
      <c r="G44" s="5">
        <v>118</v>
      </c>
      <c r="H44" s="5">
        <v>0</v>
      </c>
      <c r="I44" s="5">
        <v>0</v>
      </c>
      <c r="J44" s="5">
        <v>237</v>
      </c>
      <c r="K44" s="5"/>
      <c r="L44" s="5">
        <v>0</v>
      </c>
    </row>
    <row r="45" spans="1:12">
      <c r="A45" s="5"/>
      <c r="B45" s="5" t="s">
        <v>468</v>
      </c>
      <c r="C45" s="5" t="s">
        <v>271</v>
      </c>
      <c r="D45" s="5" t="s">
        <v>306</v>
      </c>
      <c r="E45" s="5">
        <v>18</v>
      </c>
      <c r="F45" s="5">
        <v>780.5</v>
      </c>
      <c r="G45" s="5">
        <v>171.76</v>
      </c>
      <c r="H45" s="5">
        <v>0</v>
      </c>
      <c r="I45" s="5">
        <v>0</v>
      </c>
      <c r="J45" s="5">
        <v>952.26</v>
      </c>
      <c r="K45" s="5"/>
      <c r="L45" s="5">
        <v>0</v>
      </c>
    </row>
    <row r="46" spans="1:12">
      <c r="A46" s="5"/>
      <c r="B46" s="5" t="s">
        <v>469</v>
      </c>
      <c r="C46" s="5" t="s">
        <v>271</v>
      </c>
      <c r="D46" s="5" t="s">
        <v>371</v>
      </c>
      <c r="E46" s="5">
        <v>10</v>
      </c>
      <c r="F46" s="5">
        <v>6220</v>
      </c>
      <c r="G46" s="5">
        <v>143.30000000000001</v>
      </c>
      <c r="H46" s="5"/>
      <c r="I46" s="5"/>
      <c r="J46" s="5">
        <v>6363.3</v>
      </c>
      <c r="K46" s="5"/>
      <c r="L46" s="5"/>
    </row>
    <row r="47" spans="1:12">
      <c r="A47" s="5"/>
      <c r="B47" s="5" t="s">
        <v>372</v>
      </c>
      <c r="C47" s="5"/>
      <c r="D47" s="5"/>
      <c r="E47" s="5"/>
      <c r="F47" s="5"/>
      <c r="G47" s="5"/>
      <c r="H47" s="5"/>
      <c r="I47" s="5"/>
      <c r="J47" s="5"/>
      <c r="K47" s="5"/>
      <c r="L47" s="5">
        <v>0</v>
      </c>
    </row>
    <row r="48" spans="1:12">
      <c r="A48" s="5"/>
      <c r="B48" s="5"/>
      <c r="C48" s="5"/>
      <c r="D48" s="5" t="s">
        <v>373</v>
      </c>
      <c r="E48" s="5"/>
      <c r="F48" s="5"/>
      <c r="G48" s="5"/>
      <c r="H48" s="5" t="s">
        <v>374</v>
      </c>
      <c r="I48" s="5"/>
      <c r="J48" s="5"/>
      <c r="K48" s="5"/>
      <c r="L48" s="5">
        <v>0</v>
      </c>
    </row>
  </sheetData>
  <pageMargins left="1"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dimension ref="A1:O830"/>
  <sheetViews>
    <sheetView topLeftCell="A161" workbookViewId="0">
      <selection activeCell="F175" sqref="F175"/>
    </sheetView>
  </sheetViews>
  <sheetFormatPr defaultRowHeight="15"/>
  <cols>
    <col min="3" max="3" width="34.7109375" customWidth="1"/>
    <col min="4" max="4" width="11.85546875" customWidth="1"/>
    <col min="6" max="6" width="15.5703125" customWidth="1"/>
  </cols>
  <sheetData>
    <row r="1" spans="1:6">
      <c r="A1" s="1"/>
      <c r="B1" s="1"/>
      <c r="C1" s="1"/>
      <c r="D1" s="1"/>
      <c r="E1" s="1"/>
      <c r="F1" s="1"/>
    </row>
    <row r="2" spans="1:6">
      <c r="A2" s="5"/>
      <c r="B2" s="5"/>
      <c r="C2" s="5" t="s">
        <v>509</v>
      </c>
      <c r="D2" s="5"/>
      <c r="E2" s="5"/>
      <c r="F2" s="5"/>
    </row>
    <row r="3" spans="1:6">
      <c r="A3" s="5"/>
      <c r="B3" s="5"/>
      <c r="C3" s="5" t="s">
        <v>510</v>
      </c>
      <c r="D3" s="5"/>
      <c r="E3" s="5"/>
      <c r="F3" s="5"/>
    </row>
    <row r="4" spans="1:6">
      <c r="A4" s="5" t="s">
        <v>286</v>
      </c>
      <c r="B4" s="5" t="s">
        <v>8</v>
      </c>
      <c r="C4" s="5" t="s">
        <v>960</v>
      </c>
      <c r="D4" s="5"/>
      <c r="E4" s="5" t="s">
        <v>589</v>
      </c>
      <c r="F4" s="5"/>
    </row>
    <row r="5" spans="1:6">
      <c r="A5" s="5" t="s">
        <v>24</v>
      </c>
      <c r="B5" s="5" t="s">
        <v>24</v>
      </c>
      <c r="C5" s="5" t="s">
        <v>24</v>
      </c>
      <c r="D5" s="5" t="s">
        <v>24</v>
      </c>
      <c r="E5" s="5" t="s">
        <v>24</v>
      </c>
      <c r="F5" s="5" t="s">
        <v>24</v>
      </c>
    </row>
    <row r="6" spans="1:6">
      <c r="A6" s="5" t="s">
        <v>511</v>
      </c>
      <c r="B6" s="5" t="s">
        <v>8</v>
      </c>
      <c r="C6" s="5" t="s">
        <v>512</v>
      </c>
      <c r="D6" s="5" t="s">
        <v>513</v>
      </c>
      <c r="E6" s="5" t="s">
        <v>514</v>
      </c>
      <c r="F6" s="5" t="s">
        <v>515</v>
      </c>
    </row>
    <row r="7" spans="1:6">
      <c r="A7" s="5" t="s">
        <v>24</v>
      </c>
      <c r="B7" s="5" t="s">
        <v>24</v>
      </c>
      <c r="C7" s="5" t="s">
        <v>24</v>
      </c>
      <c r="D7" s="5" t="s">
        <v>24</v>
      </c>
      <c r="E7" s="5" t="s">
        <v>24</v>
      </c>
      <c r="F7" s="5" t="s">
        <v>24</v>
      </c>
    </row>
    <row r="8" spans="1:6">
      <c r="A8" s="5"/>
      <c r="B8" s="5" t="s">
        <v>30</v>
      </c>
      <c r="C8" s="5" t="s">
        <v>516</v>
      </c>
      <c r="D8" s="5"/>
      <c r="E8" s="5"/>
      <c r="F8" s="5"/>
    </row>
    <row r="9" spans="1:6">
      <c r="A9" s="5"/>
      <c r="B9" s="5"/>
      <c r="C9" s="5" t="s">
        <v>24</v>
      </c>
      <c r="D9" s="5"/>
      <c r="E9" s="5"/>
      <c r="F9" s="5"/>
    </row>
    <row r="10" spans="1:6">
      <c r="A10" s="5">
        <v>0.96</v>
      </c>
      <c r="B10" s="5" t="s">
        <v>198</v>
      </c>
      <c r="C10" s="5" t="s">
        <v>197</v>
      </c>
      <c r="D10" s="5">
        <v>5960</v>
      </c>
      <c r="E10" s="5" t="s">
        <v>198</v>
      </c>
      <c r="F10" s="5">
        <v>5721.6</v>
      </c>
    </row>
    <row r="11" spans="1:6">
      <c r="A11" s="5">
        <v>1</v>
      </c>
      <c r="B11" s="5" t="s">
        <v>19</v>
      </c>
      <c r="C11" s="5" t="s">
        <v>517</v>
      </c>
      <c r="D11" s="5">
        <v>1535.7</v>
      </c>
      <c r="E11" s="5" t="s">
        <v>19</v>
      </c>
      <c r="F11" s="5">
        <v>1535.7</v>
      </c>
    </row>
    <row r="12" spans="1:6">
      <c r="A12" s="5">
        <v>1</v>
      </c>
      <c r="B12" s="5" t="s">
        <v>19</v>
      </c>
      <c r="C12" s="5" t="s">
        <v>518</v>
      </c>
      <c r="D12" s="5">
        <v>100</v>
      </c>
      <c r="E12" s="5" t="s">
        <v>19</v>
      </c>
      <c r="F12" s="5">
        <v>100</v>
      </c>
    </row>
    <row r="13" spans="1:6">
      <c r="A13" s="5"/>
      <c r="B13" s="5" t="s">
        <v>22</v>
      </c>
      <c r="C13" s="5" t="s">
        <v>23</v>
      </c>
      <c r="D13" s="5" t="s">
        <v>8</v>
      </c>
      <c r="E13" s="5" t="s">
        <v>22</v>
      </c>
      <c r="F13" s="5">
        <v>0</v>
      </c>
    </row>
    <row r="14" spans="1:6">
      <c r="A14" s="5"/>
      <c r="B14" s="5"/>
      <c r="C14" s="5"/>
      <c r="D14" s="5"/>
      <c r="E14" s="5"/>
      <c r="F14" s="5" t="s">
        <v>24</v>
      </c>
    </row>
    <row r="15" spans="1:6">
      <c r="A15" s="5"/>
      <c r="B15" s="5"/>
      <c r="C15" s="5" t="s">
        <v>519</v>
      </c>
      <c r="D15" s="5"/>
      <c r="E15" s="5"/>
      <c r="F15" s="5">
        <v>7357.3</v>
      </c>
    </row>
    <row r="16" spans="1:6">
      <c r="A16" s="5"/>
      <c r="B16" s="5"/>
      <c r="C16" s="5"/>
      <c r="D16" s="5"/>
      <c r="E16" s="5"/>
      <c r="F16" s="5" t="s">
        <v>24</v>
      </c>
    </row>
    <row r="17" spans="1:6">
      <c r="A17" s="5"/>
      <c r="B17" s="5" t="s">
        <v>30</v>
      </c>
      <c r="C17" s="5" t="s">
        <v>51</v>
      </c>
      <c r="D17" s="5"/>
      <c r="E17" s="5"/>
      <c r="F17" s="5"/>
    </row>
    <row r="18" spans="1:6">
      <c r="A18" s="5"/>
      <c r="B18" s="5"/>
      <c r="C18" s="5" t="s">
        <v>24</v>
      </c>
      <c r="D18" s="5"/>
      <c r="E18" s="5"/>
      <c r="F18" s="5"/>
    </row>
    <row r="19" spans="1:6">
      <c r="A19" s="5">
        <v>0.72</v>
      </c>
      <c r="B19" s="5" t="s">
        <v>198</v>
      </c>
      <c r="C19" s="5" t="s">
        <v>197</v>
      </c>
      <c r="D19" s="5">
        <v>5960</v>
      </c>
      <c r="E19" s="5" t="s">
        <v>198</v>
      </c>
      <c r="F19" s="5">
        <v>4291.2</v>
      </c>
    </row>
    <row r="20" spans="1:6">
      <c r="A20" s="5">
        <v>1</v>
      </c>
      <c r="B20" s="5" t="s">
        <v>19</v>
      </c>
      <c r="C20" s="5" t="s">
        <v>517</v>
      </c>
      <c r="D20" s="5">
        <v>1535.7</v>
      </c>
      <c r="E20" s="5" t="s">
        <v>19</v>
      </c>
      <c r="F20" s="5">
        <v>1535.7</v>
      </c>
    </row>
    <row r="21" spans="1:6">
      <c r="A21" s="5">
        <v>1</v>
      </c>
      <c r="B21" s="5" t="s">
        <v>19</v>
      </c>
      <c r="C21" s="5" t="s">
        <v>518</v>
      </c>
      <c r="D21" s="5">
        <v>100</v>
      </c>
      <c r="E21" s="5" t="s">
        <v>19</v>
      </c>
      <c r="F21" s="5">
        <v>100</v>
      </c>
    </row>
    <row r="22" spans="1:6">
      <c r="A22" s="5"/>
      <c r="B22" s="5" t="s">
        <v>22</v>
      </c>
      <c r="C22" s="5" t="s">
        <v>23</v>
      </c>
      <c r="D22" s="5" t="s">
        <v>8</v>
      </c>
      <c r="E22" s="5" t="s">
        <v>22</v>
      </c>
      <c r="F22" s="5">
        <v>0</v>
      </c>
    </row>
    <row r="23" spans="1:6">
      <c r="A23" s="5"/>
      <c r="B23" s="5"/>
      <c r="C23" s="5"/>
      <c r="D23" s="5"/>
      <c r="E23" s="5"/>
      <c r="F23" s="5" t="s">
        <v>24</v>
      </c>
    </row>
    <row r="24" spans="1:6">
      <c r="A24" s="5"/>
      <c r="B24" s="5"/>
      <c r="C24" s="5" t="s">
        <v>519</v>
      </c>
      <c r="D24" s="5"/>
      <c r="E24" s="5"/>
      <c r="F24" s="5">
        <v>5926.9</v>
      </c>
    </row>
    <row r="25" spans="1:6">
      <c r="A25" s="5"/>
      <c r="B25" s="5"/>
      <c r="C25" s="5"/>
      <c r="D25" s="5"/>
      <c r="E25" s="5"/>
      <c r="F25" s="5" t="s">
        <v>24</v>
      </c>
    </row>
    <row r="26" spans="1:6">
      <c r="A26" s="5"/>
      <c r="B26" s="5" t="s">
        <v>30</v>
      </c>
      <c r="C26" s="5" t="s">
        <v>520</v>
      </c>
      <c r="D26" s="5"/>
      <c r="E26" s="5"/>
      <c r="F26" s="5"/>
    </row>
    <row r="27" spans="1:6">
      <c r="A27" s="5"/>
      <c r="B27" s="5"/>
      <c r="C27" s="5" t="s">
        <v>24</v>
      </c>
      <c r="D27" s="5"/>
      <c r="E27" s="5"/>
      <c r="F27" s="5"/>
    </row>
    <row r="28" spans="1:6">
      <c r="A28" s="5">
        <v>0.48</v>
      </c>
      <c r="B28" s="5" t="s">
        <v>198</v>
      </c>
      <c r="C28" s="5" t="s">
        <v>197</v>
      </c>
      <c r="D28" s="5">
        <v>5960</v>
      </c>
      <c r="E28" s="5" t="s">
        <v>198</v>
      </c>
      <c r="F28" s="5">
        <v>2860.8</v>
      </c>
    </row>
    <row r="29" spans="1:6">
      <c r="A29" s="5">
        <v>1</v>
      </c>
      <c r="B29" s="5" t="s">
        <v>19</v>
      </c>
      <c r="C29" s="5" t="s">
        <v>517</v>
      </c>
      <c r="D29" s="5">
        <v>1535.7</v>
      </c>
      <c r="E29" s="5" t="s">
        <v>19</v>
      </c>
      <c r="F29" s="5">
        <v>1535.7</v>
      </c>
    </row>
    <row r="30" spans="1:6">
      <c r="A30" s="5">
        <v>1</v>
      </c>
      <c r="B30" s="5" t="s">
        <v>19</v>
      </c>
      <c r="C30" s="5" t="s">
        <v>518</v>
      </c>
      <c r="D30" s="5">
        <v>100</v>
      </c>
      <c r="E30" s="5" t="s">
        <v>19</v>
      </c>
      <c r="F30" s="5">
        <v>100</v>
      </c>
    </row>
    <row r="31" spans="1:6">
      <c r="A31" s="5"/>
      <c r="B31" s="5" t="s">
        <v>22</v>
      </c>
      <c r="C31" s="5" t="s">
        <v>23</v>
      </c>
      <c r="D31" s="5" t="s">
        <v>8</v>
      </c>
      <c r="E31" s="5" t="s">
        <v>22</v>
      </c>
      <c r="F31" s="5">
        <v>0</v>
      </c>
    </row>
    <row r="32" spans="1:6">
      <c r="A32" s="5"/>
      <c r="B32" s="5"/>
      <c r="C32" s="5"/>
      <c r="D32" s="5"/>
      <c r="E32" s="5"/>
      <c r="F32" s="5" t="s">
        <v>24</v>
      </c>
    </row>
    <row r="33" spans="1:6">
      <c r="A33" s="5"/>
      <c r="B33" s="5"/>
      <c r="C33" s="5" t="s">
        <v>519</v>
      </c>
      <c r="D33" s="5"/>
      <c r="E33" s="5"/>
      <c r="F33" s="5">
        <v>4496.5</v>
      </c>
    </row>
    <row r="34" spans="1:6">
      <c r="A34" s="5"/>
      <c r="B34" s="5"/>
      <c r="C34" s="5"/>
      <c r="D34" s="5"/>
      <c r="E34" s="5"/>
      <c r="F34" s="5" t="s">
        <v>24</v>
      </c>
    </row>
    <row r="35" spans="1:6">
      <c r="A35" s="5"/>
      <c r="B35" s="5" t="s">
        <v>30</v>
      </c>
      <c r="C35" s="5" t="s">
        <v>521</v>
      </c>
      <c r="D35" s="5"/>
      <c r="E35" s="5"/>
      <c r="F35" s="5"/>
    </row>
    <row r="36" spans="1:6">
      <c r="A36" s="5">
        <v>0.36</v>
      </c>
      <c r="B36" s="5" t="s">
        <v>198</v>
      </c>
      <c r="C36" s="5" t="s">
        <v>197</v>
      </c>
      <c r="D36" s="5">
        <v>5960</v>
      </c>
      <c r="E36" s="5" t="s">
        <v>198</v>
      </c>
      <c r="F36" s="5">
        <v>2145.6</v>
      </c>
    </row>
    <row r="37" spans="1:6">
      <c r="A37" s="5">
        <v>1</v>
      </c>
      <c r="B37" s="5" t="s">
        <v>19</v>
      </c>
      <c r="C37" s="5" t="s">
        <v>517</v>
      </c>
      <c r="D37" s="5">
        <v>1535.7</v>
      </c>
      <c r="E37" s="5" t="s">
        <v>19</v>
      </c>
      <c r="F37" s="5">
        <v>1535.7</v>
      </c>
    </row>
    <row r="38" spans="1:6">
      <c r="A38" s="5">
        <v>1</v>
      </c>
      <c r="B38" s="5" t="s">
        <v>19</v>
      </c>
      <c r="C38" s="5" t="s">
        <v>518</v>
      </c>
      <c r="D38" s="5">
        <v>100</v>
      </c>
      <c r="E38" s="5" t="s">
        <v>19</v>
      </c>
      <c r="F38" s="5">
        <v>100</v>
      </c>
    </row>
    <row r="39" spans="1:6">
      <c r="A39" s="5"/>
      <c r="B39" s="5" t="s">
        <v>22</v>
      </c>
      <c r="C39" s="5" t="s">
        <v>23</v>
      </c>
      <c r="D39" s="5" t="s">
        <v>8</v>
      </c>
      <c r="E39" s="5" t="s">
        <v>22</v>
      </c>
      <c r="F39" s="5">
        <v>0</v>
      </c>
    </row>
    <row r="40" spans="1:6">
      <c r="A40" s="5"/>
      <c r="B40" s="5"/>
      <c r="C40" s="5"/>
      <c r="D40" s="5"/>
      <c r="E40" s="5"/>
      <c r="F40" s="5" t="s">
        <v>24</v>
      </c>
    </row>
    <row r="41" spans="1:6">
      <c r="A41" s="5"/>
      <c r="B41" s="5"/>
      <c r="C41" s="5" t="s">
        <v>519</v>
      </c>
      <c r="D41" s="5"/>
      <c r="E41" s="5"/>
      <c r="F41" s="5">
        <v>3781.3</v>
      </c>
    </row>
    <row r="42" spans="1:6">
      <c r="A42" s="5"/>
      <c r="B42" s="5"/>
      <c r="C42" s="5"/>
      <c r="D42" s="5"/>
      <c r="E42" s="5"/>
      <c r="F42" s="5" t="s">
        <v>24</v>
      </c>
    </row>
    <row r="43" spans="1:6">
      <c r="A43" s="5"/>
      <c r="B43" s="5" t="s">
        <v>30</v>
      </c>
      <c r="C43" s="5" t="s">
        <v>40</v>
      </c>
      <c r="D43" s="5"/>
      <c r="E43" s="5"/>
      <c r="F43" s="5"/>
    </row>
    <row r="44" spans="1:6">
      <c r="A44" s="5"/>
      <c r="B44" s="5"/>
      <c r="C44" s="5" t="s">
        <v>24</v>
      </c>
      <c r="D44" s="5"/>
      <c r="E44" s="5"/>
      <c r="F44" s="5"/>
    </row>
    <row r="45" spans="1:6">
      <c r="A45" s="7">
        <v>0.28799999999999998</v>
      </c>
      <c r="B45" s="5" t="s">
        <v>198</v>
      </c>
      <c r="C45" s="5" t="s">
        <v>197</v>
      </c>
      <c r="D45" s="5">
        <v>5960</v>
      </c>
      <c r="E45" s="5" t="s">
        <v>198</v>
      </c>
      <c r="F45" s="5">
        <v>1716.48</v>
      </c>
    </row>
    <row r="46" spans="1:6">
      <c r="A46" s="5">
        <v>1</v>
      </c>
      <c r="B46" s="5" t="s">
        <v>19</v>
      </c>
      <c r="C46" s="5" t="s">
        <v>517</v>
      </c>
      <c r="D46" s="5">
        <v>1535.7</v>
      </c>
      <c r="E46" s="5" t="s">
        <v>19</v>
      </c>
      <c r="F46" s="5">
        <v>1535.7</v>
      </c>
    </row>
    <row r="47" spans="1:6">
      <c r="A47" s="5">
        <v>1</v>
      </c>
      <c r="B47" s="5" t="s">
        <v>19</v>
      </c>
      <c r="C47" s="5" t="s">
        <v>518</v>
      </c>
      <c r="D47" s="5">
        <v>100</v>
      </c>
      <c r="E47" s="5" t="s">
        <v>19</v>
      </c>
      <c r="F47" s="5">
        <v>100</v>
      </c>
    </row>
    <row r="48" spans="1:6">
      <c r="A48" s="5"/>
      <c r="B48" s="5" t="s">
        <v>22</v>
      </c>
      <c r="C48" s="5" t="s">
        <v>23</v>
      </c>
      <c r="D48" s="5" t="s">
        <v>8</v>
      </c>
      <c r="E48" s="5" t="s">
        <v>22</v>
      </c>
      <c r="F48" s="5">
        <v>0</v>
      </c>
    </row>
    <row r="49" spans="1:6">
      <c r="A49" s="5"/>
      <c r="B49" s="5"/>
      <c r="C49" s="5"/>
      <c r="D49" s="5"/>
      <c r="E49" s="5"/>
      <c r="F49" s="5" t="s">
        <v>24</v>
      </c>
    </row>
    <row r="50" spans="1:6">
      <c r="A50" s="5"/>
      <c r="B50" s="5"/>
      <c r="C50" s="5" t="s">
        <v>519</v>
      </c>
      <c r="D50" s="5"/>
      <c r="E50" s="5"/>
      <c r="F50" s="5">
        <v>3352.18</v>
      </c>
    </row>
    <row r="51" spans="1:6">
      <c r="A51" s="5"/>
      <c r="B51" s="5"/>
      <c r="C51" s="5"/>
      <c r="D51" s="5"/>
      <c r="E51" s="5"/>
      <c r="F51" s="5" t="s">
        <v>24</v>
      </c>
    </row>
    <row r="52" spans="1:6">
      <c r="A52" s="5"/>
      <c r="B52" s="5" t="s">
        <v>30</v>
      </c>
      <c r="C52" s="5" t="s">
        <v>522</v>
      </c>
      <c r="D52" s="5"/>
      <c r="E52" s="5"/>
      <c r="F52" s="5"/>
    </row>
    <row r="53" spans="1:6">
      <c r="A53" s="5"/>
      <c r="B53" s="5"/>
      <c r="C53" s="5" t="s">
        <v>24</v>
      </c>
      <c r="D53" s="5"/>
      <c r="E53" s="5"/>
      <c r="F53" s="5"/>
    </row>
    <row r="54" spans="1:6">
      <c r="A54" s="5">
        <v>0.24</v>
      </c>
      <c r="B54" s="5" t="s">
        <v>198</v>
      </c>
      <c r="C54" s="5" t="s">
        <v>197</v>
      </c>
      <c r="D54" s="5">
        <v>5960</v>
      </c>
      <c r="E54" s="5" t="s">
        <v>198</v>
      </c>
      <c r="F54" s="5">
        <v>1430.4</v>
      </c>
    </row>
    <row r="55" spans="1:6">
      <c r="A55" s="5">
        <v>1</v>
      </c>
      <c r="B55" s="5" t="s">
        <v>19</v>
      </c>
      <c r="C55" s="5" t="s">
        <v>517</v>
      </c>
      <c r="D55" s="5">
        <v>1535.7</v>
      </c>
      <c r="E55" s="5" t="s">
        <v>19</v>
      </c>
      <c r="F55" s="5">
        <v>1535.7</v>
      </c>
    </row>
    <row r="56" spans="1:6">
      <c r="A56" s="5">
        <v>1</v>
      </c>
      <c r="B56" s="5" t="s">
        <v>19</v>
      </c>
      <c r="C56" s="5" t="s">
        <v>518</v>
      </c>
      <c r="D56" s="5">
        <v>100</v>
      </c>
      <c r="E56" s="5" t="s">
        <v>19</v>
      </c>
      <c r="F56" s="5">
        <v>100</v>
      </c>
    </row>
    <row r="57" spans="1:6">
      <c r="A57" s="5"/>
      <c r="B57" s="5" t="s">
        <v>22</v>
      </c>
      <c r="C57" s="5" t="s">
        <v>23</v>
      </c>
      <c r="D57" s="5" t="s">
        <v>8</v>
      </c>
      <c r="E57" s="5" t="s">
        <v>22</v>
      </c>
      <c r="F57" s="5">
        <v>0</v>
      </c>
    </row>
    <row r="58" spans="1:6">
      <c r="A58" s="5"/>
      <c r="B58" s="5"/>
      <c r="C58" s="5"/>
      <c r="D58" s="5"/>
      <c r="E58" s="5"/>
      <c r="F58" s="5" t="s">
        <v>24</v>
      </c>
    </row>
    <row r="59" spans="1:6">
      <c r="A59" s="5"/>
      <c r="B59" s="5"/>
      <c r="C59" s="5" t="s">
        <v>519</v>
      </c>
      <c r="D59" s="5"/>
      <c r="E59" s="5"/>
      <c r="F59" s="5">
        <v>3066.1</v>
      </c>
    </row>
    <row r="60" spans="1:6">
      <c r="A60" s="5" t="s">
        <v>8</v>
      </c>
      <c r="B60" s="5"/>
      <c r="C60" s="5"/>
      <c r="D60" s="5"/>
      <c r="E60" s="5"/>
      <c r="F60" s="5"/>
    </row>
    <row r="61" spans="1:6">
      <c r="A61" s="5"/>
      <c r="B61" s="5"/>
      <c r="C61" s="5"/>
      <c r="D61" s="5"/>
      <c r="E61" s="5"/>
      <c r="F61" s="5" t="s">
        <v>24</v>
      </c>
    </row>
    <row r="62" spans="1:6">
      <c r="A62" s="5"/>
      <c r="B62" s="5" t="s">
        <v>30</v>
      </c>
      <c r="C62" s="5" t="s">
        <v>523</v>
      </c>
      <c r="D62" s="5"/>
      <c r="E62" s="5"/>
      <c r="F62" s="5"/>
    </row>
    <row r="63" spans="1:6">
      <c r="A63" s="5"/>
      <c r="B63" s="5"/>
      <c r="C63" s="5" t="s">
        <v>24</v>
      </c>
      <c r="D63" s="5"/>
      <c r="E63" s="5"/>
      <c r="F63" s="5"/>
    </row>
    <row r="64" spans="1:6">
      <c r="A64" s="7">
        <v>0.20599999999999999</v>
      </c>
      <c r="B64" s="5" t="s">
        <v>198</v>
      </c>
      <c r="C64" s="5" t="s">
        <v>197</v>
      </c>
      <c r="D64" s="5">
        <v>5960</v>
      </c>
      <c r="E64" s="5" t="s">
        <v>198</v>
      </c>
      <c r="F64" s="5">
        <v>1227.76</v>
      </c>
    </row>
    <row r="65" spans="1:6">
      <c r="A65" s="5">
        <v>1</v>
      </c>
      <c r="B65" s="5" t="s">
        <v>19</v>
      </c>
      <c r="C65" s="5" t="s">
        <v>517</v>
      </c>
      <c r="D65" s="5">
        <v>1535.7</v>
      </c>
      <c r="E65" s="5" t="s">
        <v>19</v>
      </c>
      <c r="F65" s="5">
        <v>1535.7</v>
      </c>
    </row>
    <row r="66" spans="1:6">
      <c r="A66" s="5">
        <v>1</v>
      </c>
      <c r="B66" s="5" t="s">
        <v>19</v>
      </c>
      <c r="C66" s="5" t="s">
        <v>518</v>
      </c>
      <c r="D66" s="5">
        <v>100</v>
      </c>
      <c r="E66" s="5" t="s">
        <v>19</v>
      </c>
      <c r="F66" s="5">
        <v>100</v>
      </c>
    </row>
    <row r="67" spans="1:6">
      <c r="A67" s="5"/>
      <c r="B67" s="5" t="s">
        <v>22</v>
      </c>
      <c r="C67" s="5" t="s">
        <v>23</v>
      </c>
      <c r="D67" s="5" t="s">
        <v>8</v>
      </c>
      <c r="E67" s="5" t="s">
        <v>22</v>
      </c>
      <c r="F67" s="5">
        <v>0</v>
      </c>
    </row>
    <row r="68" spans="1:6">
      <c r="A68" s="5"/>
      <c r="B68" s="5"/>
      <c r="C68" s="5"/>
      <c r="D68" s="5"/>
      <c r="E68" s="5"/>
      <c r="F68" s="5" t="s">
        <v>24</v>
      </c>
    </row>
    <row r="69" spans="1:6">
      <c r="A69" s="5"/>
      <c r="B69" s="5"/>
      <c r="C69" s="5" t="s">
        <v>519</v>
      </c>
      <c r="D69" s="5"/>
      <c r="E69" s="5"/>
      <c r="F69" s="5">
        <v>2863.46</v>
      </c>
    </row>
    <row r="70" spans="1:6">
      <c r="A70" s="5"/>
      <c r="B70" s="5"/>
      <c r="C70" s="5"/>
      <c r="D70" s="5"/>
      <c r="E70" s="5"/>
      <c r="F70" s="5" t="s">
        <v>24</v>
      </c>
    </row>
    <row r="71" spans="1:6">
      <c r="A71" s="5"/>
      <c r="B71" s="5" t="s">
        <v>30</v>
      </c>
      <c r="C71" s="5" t="s">
        <v>524</v>
      </c>
      <c r="D71" s="5"/>
      <c r="E71" s="5"/>
      <c r="F71" s="5"/>
    </row>
    <row r="72" spans="1:6">
      <c r="A72" s="5"/>
      <c r="B72" s="5"/>
      <c r="C72" s="5" t="s">
        <v>24</v>
      </c>
      <c r="D72" s="5"/>
      <c r="E72" s="5"/>
      <c r="F72" s="5"/>
    </row>
    <row r="73" spans="1:6">
      <c r="A73" s="5">
        <v>0.18</v>
      </c>
      <c r="B73" s="5" t="s">
        <v>198</v>
      </c>
      <c r="C73" s="5" t="s">
        <v>197</v>
      </c>
      <c r="D73" s="5">
        <v>5960</v>
      </c>
      <c r="E73" s="5" t="s">
        <v>198</v>
      </c>
      <c r="F73" s="5">
        <v>1072.8</v>
      </c>
    </row>
    <row r="74" spans="1:6">
      <c r="A74" s="5">
        <v>1</v>
      </c>
      <c r="B74" s="5" t="s">
        <v>19</v>
      </c>
      <c r="C74" s="5" t="s">
        <v>517</v>
      </c>
      <c r="D74" s="5">
        <v>1535.7</v>
      </c>
      <c r="E74" s="5" t="s">
        <v>19</v>
      </c>
      <c r="F74" s="5">
        <v>1535.7</v>
      </c>
    </row>
    <row r="75" spans="1:6">
      <c r="A75" s="5">
        <v>1</v>
      </c>
      <c r="B75" s="5" t="s">
        <v>19</v>
      </c>
      <c r="C75" s="5" t="s">
        <v>518</v>
      </c>
      <c r="D75" s="5">
        <v>100</v>
      </c>
      <c r="E75" s="5" t="s">
        <v>19</v>
      </c>
      <c r="F75" s="5">
        <v>100</v>
      </c>
    </row>
    <row r="76" spans="1:6">
      <c r="A76" s="5"/>
      <c r="B76" s="5" t="s">
        <v>22</v>
      </c>
      <c r="C76" s="5" t="s">
        <v>23</v>
      </c>
      <c r="D76" s="5" t="s">
        <v>8</v>
      </c>
      <c r="E76" s="5" t="s">
        <v>22</v>
      </c>
      <c r="F76" s="5">
        <v>0</v>
      </c>
    </row>
    <row r="77" spans="1:6">
      <c r="A77" s="5"/>
      <c r="B77" s="5"/>
      <c r="C77" s="5"/>
      <c r="D77" s="5"/>
      <c r="E77" s="5"/>
      <c r="F77" s="5" t="s">
        <v>24</v>
      </c>
    </row>
    <row r="78" spans="1:6">
      <c r="A78" s="5"/>
      <c r="B78" s="5"/>
      <c r="C78" s="5" t="s">
        <v>519</v>
      </c>
      <c r="D78" s="5"/>
      <c r="E78" s="5"/>
      <c r="F78" s="5">
        <v>2708.5</v>
      </c>
    </row>
    <row r="79" spans="1:6">
      <c r="A79" s="5"/>
      <c r="B79" s="5"/>
      <c r="C79" s="5"/>
      <c r="D79" s="5"/>
      <c r="E79" s="5"/>
      <c r="F79" s="5" t="s">
        <v>24</v>
      </c>
    </row>
    <row r="80" spans="1:6">
      <c r="A80" s="6">
        <v>1.1000000000000001</v>
      </c>
      <c r="B80" s="5" t="s">
        <v>8</v>
      </c>
      <c r="C80" s="5" t="s">
        <v>821</v>
      </c>
      <c r="D80" s="5"/>
      <c r="E80" s="5"/>
      <c r="F80" s="5"/>
    </row>
    <row r="81" spans="1:6">
      <c r="A81" s="6" t="s">
        <v>8</v>
      </c>
      <c r="B81" s="5"/>
      <c r="C81" s="5" t="s">
        <v>822</v>
      </c>
      <c r="D81" s="5"/>
      <c r="E81" s="5"/>
      <c r="F81" s="5"/>
    </row>
    <row r="82" spans="1:6">
      <c r="A82" s="5">
        <v>10</v>
      </c>
      <c r="B82" s="5" t="s">
        <v>19</v>
      </c>
      <c r="C82" s="5" t="s">
        <v>20</v>
      </c>
      <c r="D82" s="5">
        <v>96.6</v>
      </c>
      <c r="E82" s="5" t="s">
        <v>19</v>
      </c>
      <c r="F82" s="5">
        <v>966</v>
      </c>
    </row>
    <row r="83" spans="1:6">
      <c r="A83" s="5">
        <v>10</v>
      </c>
      <c r="B83" s="5" t="s">
        <v>19</v>
      </c>
      <c r="C83" s="5" t="s">
        <v>823</v>
      </c>
      <c r="D83" s="5">
        <v>96.6</v>
      </c>
      <c r="E83" s="5" t="s">
        <v>19</v>
      </c>
      <c r="F83" s="5">
        <v>966</v>
      </c>
    </row>
    <row r="84" spans="1:6">
      <c r="A84" s="5">
        <v>10</v>
      </c>
      <c r="B84" s="5" t="s">
        <v>19</v>
      </c>
      <c r="C84" s="5" t="s">
        <v>21</v>
      </c>
      <c r="D84" s="5">
        <v>11.2</v>
      </c>
      <c r="E84" s="5" t="s">
        <v>19</v>
      </c>
      <c r="F84" s="5">
        <v>112</v>
      </c>
    </row>
    <row r="85" spans="1:6">
      <c r="A85" s="5"/>
      <c r="B85" s="5" t="s">
        <v>22</v>
      </c>
      <c r="C85" s="5" t="s">
        <v>23</v>
      </c>
      <c r="D85" s="5"/>
      <c r="E85" s="5" t="s">
        <v>22</v>
      </c>
      <c r="F85" s="5">
        <v>0</v>
      </c>
    </row>
    <row r="86" spans="1:6">
      <c r="A86" s="5"/>
      <c r="B86" s="5"/>
      <c r="C86" s="5"/>
      <c r="D86" s="5"/>
      <c r="E86" s="5"/>
      <c r="F86" s="5" t="s">
        <v>24</v>
      </c>
    </row>
    <row r="87" spans="1:6">
      <c r="A87" s="5"/>
      <c r="B87" s="5"/>
      <c r="C87" s="5" t="s">
        <v>25</v>
      </c>
      <c r="D87" s="5"/>
      <c r="E87" s="5"/>
      <c r="F87" s="5">
        <v>2044</v>
      </c>
    </row>
    <row r="88" spans="1:6">
      <c r="A88" s="5"/>
      <c r="B88" s="5"/>
      <c r="C88" s="5"/>
      <c r="D88" s="5"/>
      <c r="E88" s="5"/>
      <c r="F88" s="5" t="s">
        <v>24</v>
      </c>
    </row>
    <row r="89" spans="1:6">
      <c r="A89" s="5"/>
      <c r="B89" s="5"/>
      <c r="C89" s="5" t="s">
        <v>824</v>
      </c>
      <c r="D89" s="5" t="s">
        <v>27</v>
      </c>
      <c r="E89" s="5"/>
      <c r="F89" s="5">
        <v>204.4</v>
      </c>
    </row>
    <row r="90" spans="1:6">
      <c r="A90" s="5"/>
      <c r="B90" s="5"/>
      <c r="C90" s="5"/>
      <c r="D90" s="5" t="s">
        <v>28</v>
      </c>
      <c r="E90" s="5"/>
      <c r="F90" s="5">
        <v>213.7</v>
      </c>
    </row>
    <row r="91" spans="1:6">
      <c r="A91" s="8" t="s">
        <v>825</v>
      </c>
      <c r="B91" s="5"/>
      <c r="C91" s="5" t="s">
        <v>826</v>
      </c>
      <c r="D91" s="5" t="s">
        <v>27</v>
      </c>
      <c r="E91" s="5"/>
      <c r="F91" s="5">
        <v>193.2</v>
      </c>
    </row>
    <row r="92" spans="1:6">
      <c r="A92" s="5"/>
      <c r="B92" s="5"/>
      <c r="C92" s="5"/>
      <c r="D92" s="5" t="s">
        <v>28</v>
      </c>
      <c r="E92" s="5"/>
      <c r="F92" s="5">
        <v>202.5</v>
      </c>
    </row>
    <row r="93" spans="1:6">
      <c r="A93" s="5"/>
      <c r="B93" s="5"/>
      <c r="C93" s="5"/>
      <c r="D93" s="5"/>
      <c r="E93" s="5"/>
      <c r="F93" s="5"/>
    </row>
    <row r="94" spans="1:6">
      <c r="A94" s="5" t="s">
        <v>36</v>
      </c>
      <c r="B94" s="5" t="s">
        <v>30</v>
      </c>
      <c r="C94" s="5" t="s">
        <v>37</v>
      </c>
      <c r="D94" s="5"/>
      <c r="E94" s="5"/>
      <c r="F94" s="5"/>
    </row>
    <row r="95" spans="1:6">
      <c r="A95" s="5"/>
      <c r="B95" s="5"/>
      <c r="C95" s="5" t="s">
        <v>38</v>
      </c>
      <c r="D95" s="5"/>
      <c r="E95" s="5"/>
      <c r="F95" s="5"/>
    </row>
    <row r="96" spans="1:6">
      <c r="A96" s="5"/>
      <c r="B96" s="5"/>
      <c r="C96" s="5" t="s">
        <v>24</v>
      </c>
      <c r="D96" s="5"/>
      <c r="E96" s="5"/>
      <c r="F96" s="5"/>
    </row>
    <row r="97" spans="1:6">
      <c r="A97" s="5">
        <v>9</v>
      </c>
      <c r="B97" s="5" t="s">
        <v>19</v>
      </c>
      <c r="C97" s="5" t="s">
        <v>39</v>
      </c>
      <c r="D97" s="5">
        <v>1325.7</v>
      </c>
      <c r="E97" s="5" t="s">
        <v>19</v>
      </c>
      <c r="F97" s="5">
        <v>11931.3</v>
      </c>
    </row>
    <row r="98" spans="1:6">
      <c r="A98" s="5">
        <v>4.5</v>
      </c>
      <c r="B98" s="5" t="s">
        <v>19</v>
      </c>
      <c r="C98" s="5" t="s">
        <v>40</v>
      </c>
      <c r="D98" s="5">
        <v>3352.18</v>
      </c>
      <c r="E98" s="5" t="s">
        <v>19</v>
      </c>
      <c r="F98" s="5">
        <v>15084.81</v>
      </c>
    </row>
    <row r="99" spans="1:6">
      <c r="A99" s="5">
        <v>1.8</v>
      </c>
      <c r="B99" s="5" t="s">
        <v>41</v>
      </c>
      <c r="C99" s="5" t="s">
        <v>42</v>
      </c>
      <c r="D99" s="5">
        <v>804</v>
      </c>
      <c r="E99" s="5" t="s">
        <v>41</v>
      </c>
      <c r="F99" s="5">
        <v>1447.2</v>
      </c>
    </row>
    <row r="100" spans="1:6">
      <c r="A100" s="5">
        <v>17.7</v>
      </c>
      <c r="B100" s="5" t="s">
        <v>41</v>
      </c>
      <c r="C100" s="5" t="s">
        <v>43</v>
      </c>
      <c r="D100" s="5">
        <v>562</v>
      </c>
      <c r="E100" s="5" t="s">
        <v>41</v>
      </c>
      <c r="F100" s="5">
        <v>9947.4</v>
      </c>
    </row>
    <row r="101" spans="1:6">
      <c r="A101" s="5">
        <v>14.1</v>
      </c>
      <c r="B101" s="5" t="s">
        <v>41</v>
      </c>
      <c r="C101" s="5" t="s">
        <v>44</v>
      </c>
      <c r="D101" s="5">
        <v>461</v>
      </c>
      <c r="E101" s="5" t="s">
        <v>41</v>
      </c>
      <c r="F101" s="5">
        <v>6500.1</v>
      </c>
    </row>
    <row r="102" spans="1:6">
      <c r="A102" s="5"/>
      <c r="B102" s="5" t="s">
        <v>22</v>
      </c>
      <c r="C102" s="5" t="s">
        <v>23</v>
      </c>
      <c r="D102" s="5"/>
      <c r="E102" s="5" t="s">
        <v>22</v>
      </c>
      <c r="F102" s="5">
        <v>0</v>
      </c>
    </row>
    <row r="103" spans="1:6">
      <c r="A103" s="5"/>
      <c r="B103" s="5"/>
      <c r="C103" s="5"/>
      <c r="D103" s="5"/>
      <c r="E103" s="5"/>
      <c r="F103" s="5" t="s">
        <v>24</v>
      </c>
    </row>
    <row r="104" spans="1:6">
      <c r="A104" s="5"/>
      <c r="B104" s="5"/>
      <c r="C104" s="5"/>
      <c r="D104" s="5"/>
      <c r="E104" s="5"/>
      <c r="F104" s="5">
        <v>44910.81</v>
      </c>
    </row>
    <row r="105" spans="1:6">
      <c r="A105" s="5"/>
      <c r="B105" s="5"/>
      <c r="C105" s="5" t="s">
        <v>25</v>
      </c>
      <c r="D105" s="5"/>
      <c r="E105" s="5"/>
      <c r="F105" s="5" t="s">
        <v>24</v>
      </c>
    </row>
    <row r="106" spans="1:6">
      <c r="A106" s="5"/>
      <c r="B106" s="5"/>
      <c r="C106" s="5"/>
      <c r="D106" s="5"/>
      <c r="E106" s="5"/>
      <c r="F106" s="5">
        <v>4491.08</v>
      </c>
    </row>
    <row r="107" spans="1:6">
      <c r="A107" s="5"/>
      <c r="B107" s="5"/>
      <c r="C107" s="5" t="s">
        <v>45</v>
      </c>
      <c r="D107" s="5"/>
      <c r="E107" s="5"/>
      <c r="F107" s="5" t="s">
        <v>46</v>
      </c>
    </row>
    <row r="108" spans="1:6">
      <c r="A108" s="7"/>
      <c r="B108" s="5"/>
      <c r="C108" s="5"/>
      <c r="D108" s="5"/>
      <c r="E108" s="5"/>
      <c r="F108" s="5"/>
    </row>
    <row r="109" spans="1:6">
      <c r="A109" s="6">
        <v>6.5</v>
      </c>
      <c r="B109" s="5" t="s">
        <v>30</v>
      </c>
      <c r="C109" s="5" t="s">
        <v>827</v>
      </c>
      <c r="D109" s="5"/>
      <c r="E109" s="5"/>
      <c r="F109" s="5"/>
    </row>
    <row r="110" spans="1:6">
      <c r="A110" s="5"/>
      <c r="B110" s="5"/>
      <c r="C110" s="5" t="s">
        <v>828</v>
      </c>
      <c r="D110" s="5"/>
      <c r="E110" s="5"/>
      <c r="F110" s="5"/>
    </row>
    <row r="111" spans="1:6">
      <c r="A111" s="5"/>
      <c r="B111" s="5"/>
      <c r="C111" s="5" t="s">
        <v>24</v>
      </c>
      <c r="D111" s="5"/>
      <c r="E111" s="5"/>
      <c r="F111" s="5"/>
    </row>
    <row r="112" spans="1:6">
      <c r="A112" s="5">
        <v>4800</v>
      </c>
      <c r="B112" s="5" t="s">
        <v>525</v>
      </c>
      <c r="C112" s="5" t="s">
        <v>828</v>
      </c>
      <c r="D112" s="5">
        <v>5771.9</v>
      </c>
      <c r="E112" s="5" t="s">
        <v>526</v>
      </c>
      <c r="F112" s="5">
        <v>27705.119999999999</v>
      </c>
    </row>
    <row r="113" spans="1:6">
      <c r="A113" s="5">
        <v>2.5</v>
      </c>
      <c r="B113" s="5" t="s">
        <v>19</v>
      </c>
      <c r="C113" s="5" t="s">
        <v>40</v>
      </c>
      <c r="D113" s="5">
        <v>3352.18</v>
      </c>
      <c r="E113" s="5" t="s">
        <v>19</v>
      </c>
      <c r="F113" s="5">
        <v>8380.4500000000007</v>
      </c>
    </row>
    <row r="114" spans="1:6">
      <c r="A114" s="5">
        <v>3.5</v>
      </c>
      <c r="B114" s="5" t="s">
        <v>41</v>
      </c>
      <c r="C114" s="5" t="s">
        <v>65</v>
      </c>
      <c r="D114" s="5">
        <v>861</v>
      </c>
      <c r="E114" s="5" t="s">
        <v>41</v>
      </c>
      <c r="F114" s="5">
        <v>3013.5</v>
      </c>
    </row>
    <row r="115" spans="1:6">
      <c r="A115" s="5">
        <v>10.6</v>
      </c>
      <c r="B115" s="5" t="s">
        <v>41</v>
      </c>
      <c r="C115" s="5" t="s">
        <v>42</v>
      </c>
      <c r="D115" s="5">
        <v>804</v>
      </c>
      <c r="E115" s="5" t="s">
        <v>41</v>
      </c>
      <c r="F115" s="5">
        <v>8522.4</v>
      </c>
    </row>
    <row r="116" spans="1:6">
      <c r="A116" s="5">
        <v>7.1</v>
      </c>
      <c r="B116" s="5" t="s">
        <v>41</v>
      </c>
      <c r="C116" s="5" t="s">
        <v>43</v>
      </c>
      <c r="D116" s="5">
        <v>562</v>
      </c>
      <c r="E116" s="5" t="s">
        <v>41</v>
      </c>
      <c r="F116" s="5">
        <v>3990.2</v>
      </c>
    </row>
    <row r="117" spans="1:6">
      <c r="A117" s="5">
        <v>21.2</v>
      </c>
      <c r="B117" s="5" t="s">
        <v>41</v>
      </c>
      <c r="C117" s="5" t="s">
        <v>44</v>
      </c>
      <c r="D117" s="5">
        <v>461</v>
      </c>
      <c r="E117" s="5" t="s">
        <v>41</v>
      </c>
      <c r="F117" s="5">
        <v>9773.2000000000007</v>
      </c>
    </row>
    <row r="118" spans="1:6">
      <c r="A118" s="5"/>
      <c r="B118" s="5" t="s">
        <v>22</v>
      </c>
      <c r="C118" s="5" t="s">
        <v>23</v>
      </c>
      <c r="D118" s="5"/>
      <c r="E118" s="5" t="s">
        <v>22</v>
      </c>
      <c r="F118" s="5">
        <v>0</v>
      </c>
    </row>
    <row r="119" spans="1:6">
      <c r="A119" s="5"/>
      <c r="B119" s="5"/>
      <c r="C119" s="5"/>
      <c r="D119" s="5"/>
      <c r="E119" s="5"/>
      <c r="F119" s="5" t="s">
        <v>24</v>
      </c>
    </row>
    <row r="120" spans="1:6">
      <c r="A120" s="5"/>
      <c r="B120" s="5"/>
      <c r="C120" s="5" t="s">
        <v>25</v>
      </c>
      <c r="D120" s="5"/>
      <c r="E120" s="5"/>
      <c r="F120" s="5">
        <v>61384.87</v>
      </c>
    </row>
    <row r="121" spans="1:6">
      <c r="A121" s="5"/>
      <c r="B121" s="5"/>
      <c r="C121" s="5"/>
      <c r="D121" s="5"/>
      <c r="E121" s="5"/>
      <c r="F121" s="5" t="s">
        <v>24</v>
      </c>
    </row>
    <row r="122" spans="1:6">
      <c r="A122" s="5"/>
      <c r="B122" s="5"/>
      <c r="C122" s="5" t="s">
        <v>45</v>
      </c>
      <c r="D122" s="5"/>
      <c r="E122" s="5"/>
      <c r="F122" s="5">
        <v>6138.49</v>
      </c>
    </row>
    <row r="123" spans="1:6">
      <c r="A123" s="5"/>
      <c r="B123" s="5"/>
      <c r="C123" s="5"/>
      <c r="D123" s="5"/>
      <c r="E123" s="5"/>
      <c r="F123" s="5" t="s">
        <v>46</v>
      </c>
    </row>
    <row r="124" spans="1:6">
      <c r="A124" s="5"/>
      <c r="B124" s="5"/>
      <c r="C124" s="5" t="s">
        <v>527</v>
      </c>
      <c r="D124" s="5"/>
      <c r="E124" s="5"/>
      <c r="F124" s="5">
        <v>6206.49</v>
      </c>
    </row>
    <row r="125" spans="1:6">
      <c r="A125" s="5"/>
      <c r="B125" s="5"/>
      <c r="C125" s="5" t="s">
        <v>528</v>
      </c>
      <c r="D125" s="5"/>
      <c r="E125" s="5"/>
      <c r="F125" s="5">
        <v>6343.69</v>
      </c>
    </row>
    <row r="126" spans="1:6">
      <c r="A126" s="5"/>
      <c r="B126" s="5"/>
      <c r="C126" s="5" t="s">
        <v>529</v>
      </c>
      <c r="D126" s="5"/>
      <c r="E126" s="5"/>
      <c r="F126" s="5">
        <v>6480.89</v>
      </c>
    </row>
    <row r="127" spans="1:6">
      <c r="A127" s="5"/>
      <c r="B127" s="5"/>
      <c r="C127" s="5" t="s">
        <v>530</v>
      </c>
      <c r="D127" s="5"/>
      <c r="E127" s="5"/>
      <c r="F127" s="5">
        <v>6618.09</v>
      </c>
    </row>
    <row r="128" spans="1:6">
      <c r="A128" s="5"/>
      <c r="B128" s="5"/>
      <c r="C128" s="5" t="s">
        <v>531</v>
      </c>
      <c r="D128" s="5"/>
      <c r="E128" s="5"/>
      <c r="F128" s="5">
        <v>6755.29</v>
      </c>
    </row>
    <row r="129" spans="1:6">
      <c r="A129" s="5"/>
      <c r="B129" s="5"/>
      <c r="C129" s="5"/>
      <c r="D129" s="5"/>
      <c r="E129" s="5"/>
      <c r="F129" s="5"/>
    </row>
    <row r="130" spans="1:6">
      <c r="A130" s="8">
        <v>9</v>
      </c>
      <c r="B130" s="5" t="s">
        <v>30</v>
      </c>
      <c r="C130" s="5" t="s">
        <v>829</v>
      </c>
      <c r="D130" s="5"/>
      <c r="E130" s="5"/>
      <c r="F130" s="5"/>
    </row>
    <row r="131" spans="1:6">
      <c r="A131" s="5"/>
      <c r="B131" s="5"/>
      <c r="C131" s="5" t="s">
        <v>828</v>
      </c>
      <c r="D131" s="5"/>
      <c r="E131" s="5"/>
      <c r="F131" s="5"/>
    </row>
    <row r="132" spans="1:6">
      <c r="A132" s="5"/>
      <c r="B132" s="5"/>
      <c r="C132" s="5" t="s">
        <v>24</v>
      </c>
      <c r="D132" s="5"/>
      <c r="E132" s="5"/>
      <c r="F132" s="5"/>
    </row>
    <row r="133" spans="1:6">
      <c r="A133" s="5">
        <v>4800</v>
      </c>
      <c r="B133" s="5" t="s">
        <v>525</v>
      </c>
      <c r="C133" s="5" t="s">
        <v>828</v>
      </c>
      <c r="D133" s="5">
        <v>5771.9</v>
      </c>
      <c r="E133" s="5" t="s">
        <v>526</v>
      </c>
      <c r="F133" s="5">
        <v>27705.119999999999</v>
      </c>
    </row>
    <row r="134" spans="1:6">
      <c r="A134" s="5">
        <v>2.5</v>
      </c>
      <c r="B134" s="5" t="s">
        <v>19</v>
      </c>
      <c r="C134" s="5" t="s">
        <v>522</v>
      </c>
      <c r="D134" s="5">
        <v>3066.1</v>
      </c>
      <c r="E134" s="5" t="s">
        <v>19</v>
      </c>
      <c r="F134" s="5">
        <v>7665.25</v>
      </c>
    </row>
    <row r="135" spans="1:6">
      <c r="A135" s="5">
        <v>3.5</v>
      </c>
      <c r="B135" s="5" t="s">
        <v>41</v>
      </c>
      <c r="C135" s="5" t="s">
        <v>65</v>
      </c>
      <c r="D135" s="5">
        <v>861</v>
      </c>
      <c r="E135" s="5" t="s">
        <v>41</v>
      </c>
      <c r="F135" s="5">
        <v>3013.5</v>
      </c>
    </row>
    <row r="136" spans="1:6">
      <c r="A136" s="5">
        <v>10.6</v>
      </c>
      <c r="B136" s="5" t="s">
        <v>41</v>
      </c>
      <c r="C136" s="5" t="s">
        <v>42</v>
      </c>
      <c r="D136" s="5">
        <v>804</v>
      </c>
      <c r="E136" s="5" t="s">
        <v>41</v>
      </c>
      <c r="F136" s="5">
        <v>8522.4</v>
      </c>
    </row>
    <row r="137" spans="1:6">
      <c r="A137" s="5">
        <v>7.1</v>
      </c>
      <c r="B137" s="5" t="s">
        <v>41</v>
      </c>
      <c r="C137" s="5" t="s">
        <v>43</v>
      </c>
      <c r="D137" s="5">
        <v>562</v>
      </c>
      <c r="E137" s="5" t="s">
        <v>41</v>
      </c>
      <c r="F137" s="5">
        <v>3990.2</v>
      </c>
    </row>
    <row r="138" spans="1:6">
      <c r="A138" s="5">
        <v>21.2</v>
      </c>
      <c r="B138" s="5" t="s">
        <v>41</v>
      </c>
      <c r="C138" s="5" t="s">
        <v>44</v>
      </c>
      <c r="D138" s="5">
        <v>461</v>
      </c>
      <c r="E138" s="5" t="s">
        <v>41</v>
      </c>
      <c r="F138" s="5">
        <v>9773.2000000000007</v>
      </c>
    </row>
    <row r="139" spans="1:6">
      <c r="A139" s="5"/>
      <c r="B139" s="5" t="s">
        <v>22</v>
      </c>
      <c r="C139" s="5" t="s">
        <v>23</v>
      </c>
      <c r="D139" s="5"/>
      <c r="E139" s="5" t="s">
        <v>22</v>
      </c>
      <c r="F139" s="5">
        <v>0</v>
      </c>
    </row>
    <row r="140" spans="1:6">
      <c r="A140" s="5"/>
      <c r="B140" s="5"/>
      <c r="C140" s="5"/>
      <c r="D140" s="5"/>
      <c r="E140" s="5"/>
      <c r="F140" s="5" t="s">
        <v>24</v>
      </c>
    </row>
    <row r="141" spans="1:6">
      <c r="A141" s="5"/>
      <c r="B141" s="5"/>
      <c r="C141" s="5" t="s">
        <v>25</v>
      </c>
      <c r="D141" s="5"/>
      <c r="E141" s="5"/>
      <c r="F141" s="5">
        <v>60669.67</v>
      </c>
    </row>
    <row r="142" spans="1:6">
      <c r="A142" s="5"/>
      <c r="B142" s="5"/>
      <c r="C142" s="5"/>
      <c r="D142" s="5"/>
      <c r="E142" s="5"/>
      <c r="F142" s="5" t="s">
        <v>24</v>
      </c>
    </row>
    <row r="143" spans="1:6">
      <c r="A143" s="5"/>
      <c r="B143" s="5"/>
      <c r="C143" s="5" t="s">
        <v>45</v>
      </c>
      <c r="D143" s="5"/>
      <c r="E143" s="5"/>
      <c r="F143" s="5">
        <v>6066.97</v>
      </c>
    </row>
    <row r="144" spans="1:6">
      <c r="A144" s="5"/>
      <c r="B144" s="5"/>
      <c r="C144" s="5"/>
      <c r="D144" s="5"/>
      <c r="E144" s="5"/>
      <c r="F144" s="5" t="s">
        <v>46</v>
      </c>
    </row>
    <row r="145" spans="1:6">
      <c r="A145" s="5"/>
      <c r="B145" s="5"/>
      <c r="C145" s="5" t="s">
        <v>527</v>
      </c>
      <c r="D145" s="5"/>
      <c r="E145" s="5"/>
      <c r="F145" s="5">
        <v>6134.97</v>
      </c>
    </row>
    <row r="146" spans="1:6">
      <c r="A146" s="5"/>
      <c r="B146" s="5"/>
      <c r="C146" s="5" t="s">
        <v>528</v>
      </c>
      <c r="D146" s="5"/>
      <c r="E146" s="5"/>
      <c r="F146" s="5">
        <v>6272.17</v>
      </c>
    </row>
    <row r="147" spans="1:6">
      <c r="A147" s="5"/>
      <c r="B147" s="5"/>
      <c r="C147" s="5" t="s">
        <v>529</v>
      </c>
      <c r="D147" s="5"/>
      <c r="E147" s="5"/>
      <c r="F147" s="5">
        <v>6409.37</v>
      </c>
    </row>
    <row r="148" spans="1:6">
      <c r="A148" s="5"/>
      <c r="B148" s="5"/>
      <c r="C148" s="5" t="s">
        <v>530</v>
      </c>
      <c r="D148" s="5"/>
      <c r="E148" s="5"/>
      <c r="F148" s="5">
        <v>6546.57</v>
      </c>
    </row>
    <row r="149" spans="1:6">
      <c r="A149" s="5" t="s">
        <v>8</v>
      </c>
      <c r="B149" s="5"/>
      <c r="C149" s="5" t="s">
        <v>531</v>
      </c>
      <c r="D149" s="5"/>
      <c r="E149" s="5"/>
      <c r="F149" s="5">
        <v>6683.77</v>
      </c>
    </row>
    <row r="150" spans="1:6">
      <c r="A150" s="5"/>
      <c r="B150" s="5"/>
      <c r="C150" s="5"/>
      <c r="D150" s="5"/>
      <c r="E150" s="5"/>
      <c r="F150" s="5"/>
    </row>
    <row r="151" spans="1:6">
      <c r="A151" s="8">
        <v>10</v>
      </c>
      <c r="B151" s="5" t="s">
        <v>30</v>
      </c>
      <c r="C151" s="5" t="s">
        <v>830</v>
      </c>
      <c r="D151" s="5"/>
      <c r="E151" s="5"/>
      <c r="F151" s="5"/>
    </row>
    <row r="152" spans="1:6">
      <c r="A152" s="5"/>
      <c r="B152" s="5"/>
      <c r="C152" s="5" t="s">
        <v>828</v>
      </c>
      <c r="D152" s="5"/>
      <c r="E152" s="5"/>
      <c r="F152" s="5"/>
    </row>
    <row r="153" spans="1:6">
      <c r="A153" s="5"/>
      <c r="B153" s="5"/>
      <c r="C153" s="5" t="s">
        <v>24</v>
      </c>
      <c r="D153" s="5"/>
      <c r="E153" s="5"/>
      <c r="F153" s="5"/>
    </row>
    <row r="154" spans="1:6">
      <c r="A154" s="5">
        <v>4800</v>
      </c>
      <c r="B154" s="5" t="s">
        <v>525</v>
      </c>
      <c r="C154" s="5" t="s">
        <v>828</v>
      </c>
      <c r="D154" s="5">
        <v>5771.9</v>
      </c>
      <c r="E154" s="5" t="s">
        <v>526</v>
      </c>
      <c r="F154" s="5">
        <v>27705.119999999999</v>
      </c>
    </row>
    <row r="155" spans="1:6">
      <c r="A155" s="5">
        <v>1.59</v>
      </c>
      <c r="B155" s="5" t="s">
        <v>19</v>
      </c>
      <c r="C155" s="5" t="s">
        <v>521</v>
      </c>
      <c r="D155" s="5">
        <v>3781.3</v>
      </c>
      <c r="E155" s="5" t="s">
        <v>19</v>
      </c>
      <c r="F155" s="5">
        <v>6012.27</v>
      </c>
    </row>
    <row r="156" spans="1:6">
      <c r="A156" s="5">
        <v>7</v>
      </c>
      <c r="B156" s="5" t="s">
        <v>41</v>
      </c>
      <c r="C156" s="5" t="s">
        <v>65</v>
      </c>
      <c r="D156" s="5">
        <v>861</v>
      </c>
      <c r="E156" s="5" t="s">
        <v>41</v>
      </c>
      <c r="F156" s="5">
        <v>6027</v>
      </c>
    </row>
    <row r="157" spans="1:6">
      <c r="A157" s="5">
        <v>7.1</v>
      </c>
      <c r="B157" s="5" t="s">
        <v>41</v>
      </c>
      <c r="C157" s="5" t="s">
        <v>42</v>
      </c>
      <c r="D157" s="5">
        <v>804</v>
      </c>
      <c r="E157" s="5" t="s">
        <v>41</v>
      </c>
      <c r="F157" s="5">
        <v>5708.4</v>
      </c>
    </row>
    <row r="158" spans="1:6">
      <c r="A158" s="5">
        <v>7.1</v>
      </c>
      <c r="B158" s="5" t="s">
        <v>41</v>
      </c>
      <c r="C158" s="5" t="s">
        <v>43</v>
      </c>
      <c r="D158" s="5">
        <v>562</v>
      </c>
      <c r="E158" s="5" t="s">
        <v>41</v>
      </c>
      <c r="F158" s="5">
        <v>3990.2</v>
      </c>
    </row>
    <row r="159" spans="1:6">
      <c r="A159" s="5">
        <v>21.2</v>
      </c>
      <c r="B159" s="5" t="s">
        <v>41</v>
      </c>
      <c r="C159" s="5" t="s">
        <v>44</v>
      </c>
      <c r="D159" s="5">
        <v>461</v>
      </c>
      <c r="E159" s="5" t="s">
        <v>41</v>
      </c>
      <c r="F159" s="5">
        <v>9773.2000000000007</v>
      </c>
    </row>
    <row r="160" spans="1:6">
      <c r="A160" s="5"/>
      <c r="B160" s="5" t="s">
        <v>22</v>
      </c>
      <c r="C160" s="5" t="s">
        <v>23</v>
      </c>
      <c r="D160" s="5" t="s">
        <v>8</v>
      </c>
      <c r="E160" s="5" t="s">
        <v>22</v>
      </c>
      <c r="F160" s="5">
        <v>0</v>
      </c>
    </row>
    <row r="161" spans="1:6">
      <c r="A161" s="5"/>
      <c r="B161" s="5"/>
      <c r="C161" s="5"/>
      <c r="D161" s="5"/>
      <c r="E161" s="5"/>
      <c r="F161" s="5" t="s">
        <v>24</v>
      </c>
    </row>
    <row r="162" spans="1:6">
      <c r="A162" s="5"/>
      <c r="B162" s="5"/>
      <c r="C162" s="5" t="s">
        <v>25</v>
      </c>
      <c r="D162" s="5"/>
      <c r="E162" s="5"/>
      <c r="F162" s="5">
        <v>59216.19</v>
      </c>
    </row>
    <row r="163" spans="1:6">
      <c r="A163" s="5"/>
      <c r="B163" s="5"/>
      <c r="C163" s="5"/>
      <c r="D163" s="5"/>
      <c r="E163" s="5"/>
      <c r="F163" s="5" t="s">
        <v>24</v>
      </c>
    </row>
    <row r="164" spans="1:6">
      <c r="A164" s="5"/>
      <c r="B164" s="5"/>
      <c r="C164" s="5" t="s">
        <v>45</v>
      </c>
      <c r="D164" s="5"/>
      <c r="E164" s="5"/>
      <c r="F164" s="5">
        <v>5921.62</v>
      </c>
    </row>
    <row r="165" spans="1:6">
      <c r="A165" s="5"/>
      <c r="B165" s="5"/>
      <c r="C165" s="5"/>
      <c r="D165" s="5"/>
      <c r="E165" s="5"/>
      <c r="F165" s="5" t="s">
        <v>46</v>
      </c>
    </row>
    <row r="166" spans="1:6">
      <c r="A166" s="5"/>
      <c r="B166" s="5"/>
      <c r="C166" s="5"/>
      <c r="D166" s="5"/>
      <c r="E166" s="5"/>
      <c r="F166" s="5"/>
    </row>
    <row r="167" spans="1:6">
      <c r="A167" s="5"/>
      <c r="B167" s="5" t="s">
        <v>274</v>
      </c>
      <c r="C167" s="5" t="s">
        <v>831</v>
      </c>
      <c r="D167" s="5"/>
      <c r="E167" s="5"/>
      <c r="F167" s="5"/>
    </row>
    <row r="168" spans="1:6">
      <c r="A168" s="5"/>
      <c r="B168" s="5"/>
      <c r="C168" s="5" t="s">
        <v>24</v>
      </c>
      <c r="D168" s="5"/>
      <c r="E168" s="5"/>
      <c r="F168" s="5"/>
    </row>
    <row r="169" spans="1:6">
      <c r="A169" s="5">
        <v>1.1000000000000001</v>
      </c>
      <c r="B169" s="5" t="s">
        <v>19</v>
      </c>
      <c r="C169" s="5" t="s">
        <v>832</v>
      </c>
      <c r="D169" s="5">
        <v>5921.62</v>
      </c>
      <c r="E169" s="5" t="s">
        <v>19</v>
      </c>
      <c r="F169" s="5">
        <v>6513.78</v>
      </c>
    </row>
    <row r="170" spans="1:6">
      <c r="A170" s="5">
        <v>1</v>
      </c>
      <c r="B170" s="5" t="s">
        <v>64</v>
      </c>
      <c r="C170" s="5" t="s">
        <v>65</v>
      </c>
      <c r="D170" s="5">
        <v>861</v>
      </c>
      <c r="E170" s="5" t="s">
        <v>41</v>
      </c>
      <c r="F170" s="5">
        <v>861</v>
      </c>
    </row>
    <row r="171" spans="1:6">
      <c r="A171" s="5"/>
      <c r="B171" s="5" t="s">
        <v>22</v>
      </c>
      <c r="C171" s="5" t="s">
        <v>23</v>
      </c>
      <c r="D171" s="5" t="s">
        <v>8</v>
      </c>
      <c r="E171" s="5" t="s">
        <v>22</v>
      </c>
      <c r="F171" s="5">
        <v>0</v>
      </c>
    </row>
    <row r="172" spans="1:6">
      <c r="A172" s="5"/>
      <c r="B172" s="5"/>
      <c r="C172" s="5"/>
      <c r="D172" s="5"/>
      <c r="E172" s="5"/>
      <c r="F172" s="5" t="s">
        <v>24</v>
      </c>
    </row>
    <row r="173" spans="1:6">
      <c r="A173" s="5"/>
      <c r="B173" s="5"/>
      <c r="C173" s="5" t="s">
        <v>66</v>
      </c>
      <c r="D173" s="5"/>
      <c r="E173" s="5"/>
      <c r="F173" s="5">
        <v>7374.78</v>
      </c>
    </row>
    <row r="174" spans="1:6">
      <c r="A174" s="5"/>
      <c r="B174" s="5"/>
      <c r="C174" s="5"/>
      <c r="D174" s="5"/>
      <c r="E174" s="5"/>
      <c r="F174" s="5" t="s">
        <v>24</v>
      </c>
    </row>
    <row r="175" spans="1:6">
      <c r="A175" s="5"/>
      <c r="B175" s="5"/>
      <c r="C175" s="5" t="s">
        <v>67</v>
      </c>
      <c r="D175" s="5"/>
      <c r="E175" s="5"/>
      <c r="F175" s="5">
        <v>737.48</v>
      </c>
    </row>
    <row r="176" spans="1:6">
      <c r="A176" s="5"/>
      <c r="B176" s="5"/>
      <c r="C176" s="5"/>
      <c r="D176" s="5"/>
      <c r="E176" s="5"/>
      <c r="F176" s="5" t="s">
        <v>46</v>
      </c>
    </row>
    <row r="177" spans="1:6">
      <c r="A177" s="5"/>
      <c r="B177" s="5"/>
      <c r="C177" s="5" t="s">
        <v>527</v>
      </c>
      <c r="D177" s="5"/>
      <c r="E177" s="5">
        <v>7.48</v>
      </c>
      <c r="F177" s="5">
        <v>744.96</v>
      </c>
    </row>
    <row r="178" spans="1:6">
      <c r="A178" s="5"/>
      <c r="B178" s="5"/>
      <c r="C178" s="5" t="s">
        <v>528</v>
      </c>
      <c r="D178" s="5"/>
      <c r="E178" s="5">
        <v>15.09</v>
      </c>
      <c r="F178" s="5">
        <v>760.05</v>
      </c>
    </row>
    <row r="179" spans="1:6">
      <c r="A179" s="5"/>
      <c r="B179" s="5"/>
      <c r="C179" s="5" t="s">
        <v>529</v>
      </c>
      <c r="D179" s="5"/>
      <c r="E179" s="5"/>
      <c r="F179" s="5">
        <v>775.14</v>
      </c>
    </row>
    <row r="180" spans="1:6">
      <c r="A180" s="5"/>
      <c r="B180" s="5"/>
      <c r="C180" s="5" t="s">
        <v>530</v>
      </c>
      <c r="D180" s="5"/>
      <c r="E180" s="5"/>
      <c r="F180" s="5">
        <v>790.23</v>
      </c>
    </row>
    <row r="181" spans="1:6">
      <c r="A181" s="5"/>
      <c r="B181" s="5"/>
      <c r="C181" s="5" t="s">
        <v>833</v>
      </c>
      <c r="D181" s="5"/>
      <c r="E181" s="5"/>
      <c r="F181" s="5">
        <v>805.32</v>
      </c>
    </row>
    <row r="182" spans="1:6">
      <c r="A182" s="5"/>
      <c r="B182" s="5"/>
      <c r="C182" s="5"/>
      <c r="D182" s="5"/>
      <c r="E182" s="5"/>
      <c r="F182" s="5"/>
    </row>
    <row r="183" spans="1:6">
      <c r="A183" s="5"/>
      <c r="B183" s="5"/>
      <c r="C183" s="5"/>
      <c r="D183" s="5"/>
      <c r="E183" s="5"/>
      <c r="F183" s="5"/>
    </row>
    <row r="184" spans="1:6">
      <c r="A184" s="7" t="s">
        <v>961</v>
      </c>
      <c r="B184" s="5" t="s">
        <v>188</v>
      </c>
      <c r="C184" s="5" t="s">
        <v>532</v>
      </c>
      <c r="D184" s="5"/>
      <c r="E184" s="5"/>
      <c r="F184" s="5"/>
    </row>
    <row r="185" spans="1:6">
      <c r="A185" s="7"/>
      <c r="B185" s="5"/>
      <c r="C185" s="5" t="s">
        <v>962</v>
      </c>
      <c r="D185" s="5"/>
      <c r="E185" s="5"/>
      <c r="F185" s="5"/>
    </row>
    <row r="186" spans="1:6">
      <c r="A186" s="7"/>
      <c r="B186" s="5"/>
      <c r="C186" s="5" t="s">
        <v>24</v>
      </c>
      <c r="D186" s="5"/>
      <c r="E186" s="5"/>
      <c r="F186" s="5"/>
    </row>
    <row r="187" spans="1:6">
      <c r="A187" s="5">
        <v>1</v>
      </c>
      <c r="B187" s="5" t="s">
        <v>533</v>
      </c>
      <c r="C187" s="5" t="s">
        <v>534</v>
      </c>
      <c r="D187" s="5">
        <v>51750</v>
      </c>
      <c r="E187" s="5" t="s">
        <v>475</v>
      </c>
      <c r="F187" s="5">
        <v>5175</v>
      </c>
    </row>
    <row r="188" spans="1:6">
      <c r="A188" s="7">
        <v>0.01</v>
      </c>
      <c r="B188" s="5" t="s">
        <v>533</v>
      </c>
      <c r="C188" s="5" t="s">
        <v>535</v>
      </c>
      <c r="D188" s="5">
        <v>50300</v>
      </c>
      <c r="E188" s="5" t="s">
        <v>475</v>
      </c>
      <c r="F188" s="5">
        <v>50.3</v>
      </c>
    </row>
    <row r="189" spans="1:6">
      <c r="A189" s="7">
        <v>3.5</v>
      </c>
      <c r="B189" s="5" t="s">
        <v>64</v>
      </c>
      <c r="C189" s="5" t="s">
        <v>536</v>
      </c>
      <c r="D189" s="5">
        <v>747</v>
      </c>
      <c r="E189" s="5" t="s">
        <v>64</v>
      </c>
      <c r="F189" s="5">
        <v>2614.5</v>
      </c>
    </row>
    <row r="190" spans="1:6">
      <c r="A190" s="7"/>
      <c r="B190" s="5" t="s">
        <v>22</v>
      </c>
      <c r="C190" s="5" t="s">
        <v>23</v>
      </c>
      <c r="D190" s="5"/>
      <c r="E190" s="5" t="s">
        <v>22</v>
      </c>
      <c r="F190" s="5">
        <v>0</v>
      </c>
    </row>
    <row r="191" spans="1:6">
      <c r="A191" s="5"/>
      <c r="B191" s="5"/>
      <c r="C191" s="5"/>
      <c r="D191" s="5"/>
      <c r="E191" s="5"/>
      <c r="F191" s="5" t="s">
        <v>24</v>
      </c>
    </row>
    <row r="192" spans="1:6">
      <c r="A192" s="5"/>
      <c r="B192" s="5"/>
      <c r="C192" s="5" t="s">
        <v>537</v>
      </c>
      <c r="D192" s="5"/>
      <c r="E192" s="5"/>
      <c r="F192" s="5">
        <v>7839.8</v>
      </c>
    </row>
    <row r="193" spans="1:6">
      <c r="A193" s="5"/>
      <c r="B193" s="5"/>
      <c r="C193" s="5"/>
      <c r="D193" s="5"/>
      <c r="E193" s="5"/>
      <c r="F193" s="5" t="s">
        <v>24</v>
      </c>
    </row>
    <row r="194" spans="1:6">
      <c r="A194" s="5"/>
      <c r="B194" s="5"/>
      <c r="C194" s="5" t="s">
        <v>598</v>
      </c>
      <c r="D194" s="5"/>
      <c r="E194" s="5"/>
      <c r="F194" s="5">
        <v>78398</v>
      </c>
    </row>
    <row r="195" spans="1:6">
      <c r="A195" s="5"/>
      <c r="B195" s="5"/>
      <c r="C195" s="5" t="s">
        <v>8</v>
      </c>
      <c r="D195" s="5"/>
      <c r="E195" s="5"/>
      <c r="F195" s="5" t="s">
        <v>8</v>
      </c>
    </row>
    <row r="196" spans="1:6">
      <c r="A196" s="5"/>
      <c r="B196" s="5" t="s">
        <v>184</v>
      </c>
      <c r="C196" s="5" t="s">
        <v>532</v>
      </c>
      <c r="D196" s="5"/>
      <c r="E196" s="5"/>
      <c r="F196" s="5"/>
    </row>
    <row r="197" spans="1:6">
      <c r="A197" s="5"/>
      <c r="B197" s="5"/>
      <c r="C197" s="5" t="s">
        <v>963</v>
      </c>
      <c r="D197" s="5"/>
      <c r="E197" s="5"/>
      <c r="F197" s="5"/>
    </row>
    <row r="198" spans="1:6">
      <c r="A198" s="7"/>
      <c r="B198" s="5"/>
      <c r="C198" s="5" t="s">
        <v>24</v>
      </c>
      <c r="D198" s="5"/>
      <c r="E198" s="5"/>
      <c r="F198" s="5"/>
    </row>
    <row r="199" spans="1:6">
      <c r="A199" s="5">
        <v>1</v>
      </c>
      <c r="B199" s="5" t="s">
        <v>533</v>
      </c>
      <c r="C199" s="5" t="s">
        <v>834</v>
      </c>
      <c r="D199" s="5">
        <v>51750</v>
      </c>
      <c r="E199" s="5" t="s">
        <v>475</v>
      </c>
      <c r="F199" s="5">
        <v>5175</v>
      </c>
    </row>
    <row r="200" spans="1:6">
      <c r="A200" s="7">
        <v>0.01</v>
      </c>
      <c r="B200" s="5" t="s">
        <v>533</v>
      </c>
      <c r="C200" s="5" t="s">
        <v>535</v>
      </c>
      <c r="D200" s="5">
        <v>50300</v>
      </c>
      <c r="E200" s="5" t="s">
        <v>475</v>
      </c>
      <c r="F200" s="5">
        <v>50.3</v>
      </c>
    </row>
    <row r="201" spans="1:6">
      <c r="A201" s="7">
        <v>3.5</v>
      </c>
      <c r="B201" s="5" t="s">
        <v>64</v>
      </c>
      <c r="C201" s="5" t="s">
        <v>536</v>
      </c>
      <c r="D201" s="5">
        <v>747</v>
      </c>
      <c r="E201" s="5" t="s">
        <v>64</v>
      </c>
      <c r="F201" s="5">
        <v>2614.5</v>
      </c>
    </row>
    <row r="202" spans="1:6">
      <c r="A202" s="7"/>
      <c r="B202" s="5" t="s">
        <v>22</v>
      </c>
      <c r="C202" s="5" t="s">
        <v>23</v>
      </c>
      <c r="D202" s="5"/>
      <c r="E202" s="5" t="s">
        <v>22</v>
      </c>
      <c r="F202" s="5">
        <v>0</v>
      </c>
    </row>
    <row r="203" spans="1:6">
      <c r="A203" s="5"/>
      <c r="B203" s="5"/>
      <c r="C203" s="5"/>
      <c r="D203" s="5"/>
      <c r="E203" s="5"/>
      <c r="F203" s="5" t="s">
        <v>24</v>
      </c>
    </row>
    <row r="204" spans="1:6">
      <c r="A204" s="5"/>
      <c r="B204" s="5"/>
      <c r="C204" s="5" t="s">
        <v>537</v>
      </c>
      <c r="D204" s="5"/>
      <c r="E204" s="5"/>
      <c r="F204" s="5">
        <v>7839.8</v>
      </c>
    </row>
    <row r="205" spans="1:6">
      <c r="A205" s="5"/>
      <c r="B205" s="5"/>
      <c r="C205" s="5"/>
      <c r="D205" s="5"/>
      <c r="E205" s="5"/>
      <c r="F205" s="5" t="s">
        <v>24</v>
      </c>
    </row>
    <row r="206" spans="1:6">
      <c r="A206" s="5"/>
      <c r="B206" s="5"/>
      <c r="C206" s="5" t="s">
        <v>598</v>
      </c>
      <c r="D206" s="5"/>
      <c r="E206" s="5"/>
      <c r="F206" s="5">
        <v>78398</v>
      </c>
    </row>
    <row r="207" spans="1:6">
      <c r="A207" s="5"/>
      <c r="B207" s="5"/>
      <c r="C207" s="5"/>
      <c r="D207" s="5"/>
      <c r="E207" s="5"/>
      <c r="F207" s="5"/>
    </row>
    <row r="208" spans="1:6">
      <c r="A208" s="7"/>
      <c r="B208" s="5" t="s">
        <v>835</v>
      </c>
      <c r="C208" s="5"/>
      <c r="D208" s="5"/>
      <c r="E208" s="5"/>
      <c r="F208" s="5"/>
    </row>
    <row r="209" spans="1:6">
      <c r="A209" s="5">
        <v>10</v>
      </c>
      <c r="B209" s="5" t="s">
        <v>60</v>
      </c>
      <c r="C209" s="5" t="s">
        <v>836</v>
      </c>
      <c r="D209" s="5">
        <v>487</v>
      </c>
      <c r="E209" s="5" t="s">
        <v>60</v>
      </c>
      <c r="F209" s="5">
        <v>4870</v>
      </c>
    </row>
    <row r="210" spans="1:6">
      <c r="A210" s="5">
        <v>0.21</v>
      </c>
      <c r="B210" s="5" t="s">
        <v>19</v>
      </c>
      <c r="C210" s="5" t="s">
        <v>59</v>
      </c>
      <c r="D210" s="5">
        <v>4496.5</v>
      </c>
      <c r="E210" s="5" t="s">
        <v>19</v>
      </c>
      <c r="F210" s="5">
        <v>944.27</v>
      </c>
    </row>
    <row r="211" spans="1:6">
      <c r="A211" s="5">
        <v>10</v>
      </c>
      <c r="B211" s="5"/>
      <c r="C211" s="5" t="s">
        <v>837</v>
      </c>
      <c r="D211" s="5">
        <v>273.68</v>
      </c>
      <c r="E211" s="5"/>
      <c r="F211" s="5">
        <v>2736.8</v>
      </c>
    </row>
    <row r="212" spans="1:6">
      <c r="A212" s="5">
        <v>1.1000000000000001</v>
      </c>
      <c r="B212" s="58" t="s">
        <v>64</v>
      </c>
      <c r="C212" s="5" t="s">
        <v>65</v>
      </c>
      <c r="D212" s="5">
        <v>861</v>
      </c>
      <c r="E212" s="5" t="s">
        <v>64</v>
      </c>
      <c r="F212" s="5">
        <v>947.1</v>
      </c>
    </row>
    <row r="213" spans="1:6">
      <c r="A213" s="5">
        <v>2.1</v>
      </c>
      <c r="B213" s="58" t="s">
        <v>64</v>
      </c>
      <c r="C213" s="5" t="s">
        <v>42</v>
      </c>
      <c r="D213" s="5">
        <v>804</v>
      </c>
      <c r="E213" s="5" t="s">
        <v>64</v>
      </c>
      <c r="F213" s="5">
        <v>1688.4</v>
      </c>
    </row>
    <row r="214" spans="1:6">
      <c r="A214" s="5">
        <v>2.2000000000000002</v>
      </c>
      <c r="B214" s="58" t="s">
        <v>64</v>
      </c>
      <c r="C214" s="5" t="s">
        <v>43</v>
      </c>
      <c r="D214" s="5">
        <v>562</v>
      </c>
      <c r="E214" s="5" t="s">
        <v>64</v>
      </c>
      <c r="F214" s="5">
        <v>1236.4000000000001</v>
      </c>
    </row>
    <row r="215" spans="1:6">
      <c r="A215" s="5">
        <v>1.1000000000000001</v>
      </c>
      <c r="B215" s="58" t="s">
        <v>64</v>
      </c>
      <c r="C215" s="5" t="s">
        <v>44</v>
      </c>
      <c r="D215" s="5">
        <v>461</v>
      </c>
      <c r="E215" s="5" t="s">
        <v>64</v>
      </c>
      <c r="F215" s="5">
        <v>507.1</v>
      </c>
    </row>
    <row r="216" spans="1:6">
      <c r="A216" s="7">
        <v>6.5</v>
      </c>
      <c r="B216" s="58" t="s">
        <v>62</v>
      </c>
      <c r="C216" s="5" t="s">
        <v>838</v>
      </c>
      <c r="D216" s="5">
        <v>17.18</v>
      </c>
      <c r="E216" s="5" t="s">
        <v>198</v>
      </c>
      <c r="F216" s="5">
        <v>111.67</v>
      </c>
    </row>
    <row r="217" spans="1:6">
      <c r="A217" s="7">
        <v>3</v>
      </c>
      <c r="B217" s="58" t="s">
        <v>62</v>
      </c>
      <c r="C217" s="5" t="s">
        <v>839</v>
      </c>
      <c r="D217" s="5">
        <v>27</v>
      </c>
      <c r="E217" s="5" t="s">
        <v>62</v>
      </c>
      <c r="F217" s="5">
        <v>81</v>
      </c>
    </row>
    <row r="218" spans="1:6">
      <c r="A218" s="5">
        <v>2.15</v>
      </c>
      <c r="B218" s="58" t="s">
        <v>64</v>
      </c>
      <c r="C218" s="5" t="s">
        <v>840</v>
      </c>
      <c r="D218" s="5">
        <v>45.8</v>
      </c>
      <c r="E218" s="5" t="s">
        <v>64</v>
      </c>
      <c r="F218" s="5">
        <v>98.47</v>
      </c>
    </row>
    <row r="219" spans="1:6">
      <c r="A219" s="5">
        <v>0.4</v>
      </c>
      <c r="B219" s="58" t="s">
        <v>64</v>
      </c>
      <c r="C219" s="5" t="s">
        <v>841</v>
      </c>
      <c r="D219" s="5"/>
      <c r="E219" s="5" t="s">
        <v>64</v>
      </c>
      <c r="F219" s="5">
        <v>0</v>
      </c>
    </row>
    <row r="220" spans="1:6">
      <c r="A220" s="5"/>
      <c r="B220" s="58"/>
      <c r="C220" s="5"/>
      <c r="D220" s="5"/>
      <c r="E220" s="5" t="s">
        <v>64</v>
      </c>
      <c r="F220" s="5">
        <v>0</v>
      </c>
    </row>
    <row r="221" spans="1:6">
      <c r="A221" s="5"/>
      <c r="B221" s="58" t="s">
        <v>22</v>
      </c>
      <c r="C221" s="5" t="s">
        <v>23</v>
      </c>
      <c r="D221" s="5"/>
      <c r="E221" s="5" t="s">
        <v>22</v>
      </c>
      <c r="F221" s="5">
        <v>0.8</v>
      </c>
    </row>
    <row r="222" spans="1:6">
      <c r="A222" s="5"/>
      <c r="B222" s="58"/>
      <c r="C222" s="5"/>
      <c r="D222" s="5"/>
      <c r="E222" s="5"/>
      <c r="F222" s="5" t="s">
        <v>24</v>
      </c>
    </row>
    <row r="223" spans="1:6">
      <c r="A223" s="5"/>
      <c r="B223" s="58"/>
      <c r="C223" s="5" t="s">
        <v>66</v>
      </c>
      <c r="D223" s="5"/>
      <c r="E223" s="5"/>
      <c r="F223" s="5">
        <v>13222.01</v>
      </c>
    </row>
    <row r="224" spans="1:6">
      <c r="A224" s="5"/>
      <c r="B224" s="58"/>
      <c r="C224" s="5"/>
      <c r="D224" s="5"/>
      <c r="E224" s="5"/>
      <c r="F224" s="5" t="s">
        <v>24</v>
      </c>
    </row>
    <row r="225" spans="1:6">
      <c r="A225" s="5"/>
      <c r="B225" s="58"/>
      <c r="C225" s="5" t="s">
        <v>67</v>
      </c>
      <c r="D225" s="5"/>
      <c r="E225" s="5"/>
      <c r="F225" s="5">
        <v>1322.2</v>
      </c>
    </row>
    <row r="226" spans="1:6">
      <c r="A226" s="5"/>
      <c r="B226" s="58"/>
      <c r="C226" s="5"/>
      <c r="D226" s="5"/>
      <c r="E226" s="5"/>
      <c r="F226" s="5" t="s">
        <v>46</v>
      </c>
    </row>
    <row r="227" spans="1:6">
      <c r="A227" s="5"/>
      <c r="B227" s="5"/>
      <c r="C227" s="5"/>
      <c r="D227" s="5"/>
      <c r="E227" s="5"/>
      <c r="F227" s="5"/>
    </row>
    <row r="228" spans="1:6">
      <c r="A228" s="5"/>
      <c r="B228" s="5"/>
      <c r="C228" s="5"/>
      <c r="D228" s="5"/>
      <c r="E228" s="5"/>
      <c r="F228" s="5"/>
    </row>
    <row r="229" spans="1:6" ht="45">
      <c r="A229" s="5"/>
      <c r="B229" s="5"/>
      <c r="C229" s="53" t="s">
        <v>842</v>
      </c>
      <c r="D229" s="5"/>
      <c r="E229" s="5"/>
      <c r="F229" s="5"/>
    </row>
    <row r="230" spans="1:6">
      <c r="A230" s="5"/>
      <c r="B230" s="5"/>
      <c r="C230" s="5"/>
      <c r="D230" s="5"/>
      <c r="E230" s="5"/>
      <c r="F230" s="5"/>
    </row>
    <row r="231" spans="1:6">
      <c r="A231" s="5" t="s">
        <v>843</v>
      </c>
      <c r="B231" s="5"/>
      <c r="C231" s="5" t="s">
        <v>844</v>
      </c>
      <c r="D231" s="5"/>
      <c r="E231" s="5"/>
      <c r="F231" s="5"/>
    </row>
    <row r="232" spans="1:6">
      <c r="A232" s="5"/>
      <c r="B232" s="5"/>
      <c r="C232" s="5" t="s">
        <v>845</v>
      </c>
      <c r="D232" s="5"/>
      <c r="E232" s="5"/>
      <c r="F232" s="5"/>
    </row>
    <row r="233" spans="1:6">
      <c r="A233" s="5"/>
      <c r="B233" s="5"/>
      <c r="C233" s="5"/>
      <c r="D233" s="5"/>
      <c r="E233" s="5"/>
      <c r="F233" s="5"/>
    </row>
    <row r="234" spans="1:6">
      <c r="A234" s="5">
        <v>1.96</v>
      </c>
      <c r="B234" s="5" t="s">
        <v>271</v>
      </c>
      <c r="C234" s="5" t="s">
        <v>846</v>
      </c>
      <c r="D234" s="5">
        <v>5368.73</v>
      </c>
      <c r="E234" s="5" t="s">
        <v>19</v>
      </c>
      <c r="F234" s="5">
        <v>10522.71</v>
      </c>
    </row>
    <row r="235" spans="1:6">
      <c r="A235" s="5">
        <v>2</v>
      </c>
      <c r="B235" s="5" t="s">
        <v>11</v>
      </c>
      <c r="C235" s="5" t="s">
        <v>847</v>
      </c>
      <c r="D235" s="5">
        <v>861</v>
      </c>
      <c r="E235" s="5" t="s">
        <v>41</v>
      </c>
      <c r="F235" s="5">
        <v>1722</v>
      </c>
    </row>
    <row r="236" spans="1:6">
      <c r="A236" s="5">
        <v>2</v>
      </c>
      <c r="B236" s="5" t="s">
        <v>11</v>
      </c>
      <c r="C236" s="5" t="s">
        <v>848</v>
      </c>
      <c r="D236" s="5">
        <v>461</v>
      </c>
      <c r="E236" s="5" t="s">
        <v>41</v>
      </c>
      <c r="F236" s="5">
        <v>922</v>
      </c>
    </row>
    <row r="237" spans="1:6">
      <c r="A237" s="5">
        <v>0.28000000000000003</v>
      </c>
      <c r="B237" s="5" t="s">
        <v>10</v>
      </c>
      <c r="C237" s="5" t="s">
        <v>849</v>
      </c>
      <c r="D237" s="5">
        <v>739.38</v>
      </c>
      <c r="E237" s="5" t="s">
        <v>41</v>
      </c>
      <c r="F237" s="5">
        <v>207.03</v>
      </c>
    </row>
    <row r="238" spans="1:6">
      <c r="A238" s="5">
        <v>500</v>
      </c>
      <c r="B238" s="5" t="s">
        <v>11</v>
      </c>
      <c r="C238" s="5" t="s">
        <v>850</v>
      </c>
      <c r="D238" s="5">
        <v>2</v>
      </c>
      <c r="E238" s="5" t="s">
        <v>41</v>
      </c>
      <c r="F238" s="5">
        <v>1000</v>
      </c>
    </row>
    <row r="239" spans="1:6">
      <c r="A239" s="5">
        <v>8.5</v>
      </c>
      <c r="B239" s="5" t="s">
        <v>851</v>
      </c>
      <c r="C239" s="5" t="s">
        <v>852</v>
      </c>
      <c r="D239" s="5">
        <v>43.6</v>
      </c>
      <c r="E239" s="5" t="s">
        <v>851</v>
      </c>
      <c r="F239" s="5">
        <v>370.6</v>
      </c>
    </row>
    <row r="240" spans="1:6">
      <c r="A240" s="5"/>
      <c r="B240" s="5"/>
      <c r="C240" s="5" t="s">
        <v>155</v>
      </c>
      <c r="D240" s="5"/>
      <c r="E240" s="5"/>
      <c r="F240" s="5">
        <v>1.96</v>
      </c>
    </row>
    <row r="241" spans="1:6">
      <c r="A241" s="5"/>
      <c r="B241" s="5"/>
      <c r="C241" s="5"/>
      <c r="D241" s="5" t="s">
        <v>853</v>
      </c>
      <c r="E241" s="5"/>
      <c r="F241" s="5">
        <v>14746.3</v>
      </c>
    </row>
    <row r="242" spans="1:6">
      <c r="A242" s="5"/>
      <c r="B242" s="5"/>
      <c r="C242" s="5"/>
      <c r="D242" s="5"/>
      <c r="E242" s="5"/>
      <c r="F242" s="5" t="s">
        <v>24</v>
      </c>
    </row>
    <row r="243" spans="1:6">
      <c r="A243" s="5"/>
      <c r="B243" s="5"/>
      <c r="C243" s="5"/>
      <c r="D243" s="5" t="s">
        <v>854</v>
      </c>
      <c r="E243" s="5"/>
      <c r="F243" s="5">
        <v>376.18</v>
      </c>
    </row>
    <row r="244" spans="1:6">
      <c r="A244" s="5"/>
      <c r="B244" s="5"/>
      <c r="C244" s="5"/>
      <c r="D244" s="5"/>
      <c r="E244" s="5"/>
      <c r="F244" s="5" t="s">
        <v>46</v>
      </c>
    </row>
    <row r="245" spans="1:6" ht="45">
      <c r="A245" s="5" t="s">
        <v>538</v>
      </c>
      <c r="B245" s="5" t="s">
        <v>30</v>
      </c>
      <c r="C245" s="53" t="s">
        <v>542</v>
      </c>
      <c r="D245" s="5"/>
      <c r="E245" s="5"/>
      <c r="F245" s="5"/>
    </row>
    <row r="246" spans="1:6">
      <c r="A246" s="5"/>
      <c r="B246" s="5"/>
      <c r="C246" s="5" t="s">
        <v>24</v>
      </c>
      <c r="D246" s="5"/>
      <c r="E246" s="5"/>
      <c r="F246" s="5"/>
    </row>
    <row r="247" spans="1:6">
      <c r="A247" s="5">
        <v>0.03</v>
      </c>
      <c r="B247" s="5" t="s">
        <v>19</v>
      </c>
      <c r="C247" s="5" t="s">
        <v>539</v>
      </c>
      <c r="D247" s="5">
        <v>6753.89</v>
      </c>
      <c r="E247" s="5" t="s">
        <v>19</v>
      </c>
      <c r="F247" s="5">
        <v>202.62</v>
      </c>
    </row>
    <row r="248" spans="1:6">
      <c r="A248" s="5">
        <v>0.5</v>
      </c>
      <c r="B248" s="5" t="s">
        <v>64</v>
      </c>
      <c r="C248" s="5" t="s">
        <v>65</v>
      </c>
      <c r="D248" s="5">
        <v>861</v>
      </c>
      <c r="E248" s="5" t="s">
        <v>64</v>
      </c>
      <c r="F248" s="5">
        <v>430.5</v>
      </c>
    </row>
    <row r="249" spans="1:6">
      <c r="A249" s="5">
        <v>0.75</v>
      </c>
      <c r="B249" s="5" t="s">
        <v>64</v>
      </c>
      <c r="C249" s="5" t="s">
        <v>43</v>
      </c>
      <c r="D249" s="5">
        <v>562</v>
      </c>
      <c r="E249" s="5" t="s">
        <v>64</v>
      </c>
      <c r="F249" s="5">
        <v>421.5</v>
      </c>
    </row>
    <row r="250" spans="1:6">
      <c r="A250" s="5"/>
      <c r="B250" s="5" t="s">
        <v>22</v>
      </c>
      <c r="C250" s="5" t="s">
        <v>23</v>
      </c>
      <c r="D250" s="5">
        <v>0</v>
      </c>
      <c r="E250" s="5" t="s">
        <v>22</v>
      </c>
      <c r="F250" s="5">
        <v>0</v>
      </c>
    </row>
    <row r="251" spans="1:6">
      <c r="A251" s="5"/>
      <c r="B251" s="5"/>
      <c r="C251" s="5"/>
      <c r="D251" s="5"/>
      <c r="E251" s="5"/>
      <c r="F251" s="5" t="s">
        <v>24</v>
      </c>
    </row>
    <row r="252" spans="1:6">
      <c r="A252" s="5"/>
      <c r="B252" s="5"/>
      <c r="C252" s="5" t="s">
        <v>540</v>
      </c>
      <c r="D252" s="5"/>
      <c r="E252" s="5"/>
      <c r="F252" s="5">
        <v>1054.6199999999999</v>
      </c>
    </row>
    <row r="253" spans="1:6">
      <c r="A253" s="5"/>
      <c r="B253" s="5"/>
      <c r="C253" s="5"/>
      <c r="D253" s="5"/>
      <c r="E253" s="5"/>
      <c r="F253" s="5" t="s">
        <v>24</v>
      </c>
    </row>
    <row r="254" spans="1:6">
      <c r="A254" s="5"/>
      <c r="B254" s="5"/>
      <c r="C254" s="5" t="s">
        <v>541</v>
      </c>
      <c r="D254" s="5"/>
      <c r="E254" s="5"/>
      <c r="F254" s="5">
        <v>1419.41</v>
      </c>
    </row>
    <row r="255" spans="1:6">
      <c r="A255" s="5"/>
      <c r="B255" s="5"/>
      <c r="C255" s="5"/>
      <c r="D255" s="5"/>
      <c r="E255" s="5"/>
      <c r="F255" s="5" t="s">
        <v>46</v>
      </c>
    </row>
    <row r="256" spans="1:6">
      <c r="A256" s="5"/>
      <c r="B256" s="5"/>
      <c r="C256" s="5" t="s">
        <v>527</v>
      </c>
      <c r="D256" s="5">
        <v>1419.41</v>
      </c>
      <c r="E256" s="5">
        <v>4.17</v>
      </c>
      <c r="F256" s="5">
        <v>1423.58</v>
      </c>
    </row>
    <row r="257" spans="1:6">
      <c r="A257" s="5"/>
      <c r="B257" s="5"/>
      <c r="C257" s="5" t="s">
        <v>528</v>
      </c>
      <c r="D257" s="5">
        <v>1423.58</v>
      </c>
      <c r="E257" s="5">
        <v>8.2200000000000006</v>
      </c>
      <c r="F257" s="5">
        <v>1431.8</v>
      </c>
    </row>
    <row r="258" spans="1:6">
      <c r="A258" s="5"/>
      <c r="B258" s="5"/>
      <c r="C258" s="5" t="s">
        <v>529</v>
      </c>
      <c r="D258" s="5">
        <v>1431.8</v>
      </c>
      <c r="E258" s="5">
        <v>8.2200000000000006</v>
      </c>
      <c r="F258" s="5">
        <v>1440.02</v>
      </c>
    </row>
    <row r="259" spans="1:6">
      <c r="A259" s="5"/>
      <c r="B259" s="5"/>
      <c r="C259" s="5" t="s">
        <v>530</v>
      </c>
      <c r="D259" s="5">
        <v>1440.02</v>
      </c>
      <c r="E259" s="5">
        <v>8.2200000000000006</v>
      </c>
      <c r="F259" s="5">
        <v>1448.24</v>
      </c>
    </row>
    <row r="260" spans="1:6">
      <c r="A260" s="5" t="s">
        <v>8</v>
      </c>
      <c r="B260" s="5"/>
      <c r="C260" s="5" t="s">
        <v>855</v>
      </c>
      <c r="D260" s="5">
        <v>1448.24</v>
      </c>
      <c r="E260" s="5">
        <v>8.2200000000000006</v>
      </c>
      <c r="F260" s="5">
        <v>1456.46</v>
      </c>
    </row>
    <row r="261" spans="1:6">
      <c r="A261" s="5"/>
      <c r="B261" s="5"/>
      <c r="C261" s="5"/>
      <c r="D261" s="5"/>
      <c r="E261" s="5"/>
      <c r="F261" s="5"/>
    </row>
    <row r="262" spans="1:6">
      <c r="A262" s="5"/>
      <c r="B262" s="5" t="s">
        <v>30</v>
      </c>
      <c r="C262" s="5" t="s">
        <v>856</v>
      </c>
      <c r="D262" s="5"/>
      <c r="E262" s="5"/>
      <c r="F262" s="5"/>
    </row>
    <row r="263" spans="1:6">
      <c r="A263" s="5"/>
      <c r="B263" s="5"/>
      <c r="C263" s="5" t="s">
        <v>857</v>
      </c>
      <c r="D263" s="5"/>
      <c r="E263" s="5"/>
      <c r="F263" s="5"/>
    </row>
    <row r="264" spans="1:6">
      <c r="A264" s="5"/>
      <c r="B264" s="5"/>
      <c r="C264" s="5" t="s">
        <v>858</v>
      </c>
      <c r="D264" s="5"/>
      <c r="E264" s="5"/>
      <c r="F264" s="5"/>
    </row>
    <row r="265" spans="1:6">
      <c r="A265" s="5"/>
      <c r="B265" s="5"/>
      <c r="C265" s="5" t="s">
        <v>24</v>
      </c>
      <c r="D265" s="5"/>
      <c r="E265" s="5"/>
      <c r="F265" s="5"/>
    </row>
    <row r="266" spans="1:6">
      <c r="A266" s="5"/>
      <c r="B266" s="5" t="s">
        <v>859</v>
      </c>
      <c r="C266" s="5" t="s">
        <v>860</v>
      </c>
      <c r="D266" s="5"/>
      <c r="E266" s="5"/>
      <c r="F266" s="5"/>
    </row>
    <row r="267" spans="1:6">
      <c r="A267" s="5"/>
      <c r="B267" s="5"/>
      <c r="C267" s="5" t="s">
        <v>24</v>
      </c>
      <c r="D267" s="5"/>
      <c r="E267" s="5"/>
      <c r="F267" s="5"/>
    </row>
    <row r="268" spans="1:6">
      <c r="A268" s="5">
        <v>18.899999999999999</v>
      </c>
      <c r="B268" s="5" t="s">
        <v>19</v>
      </c>
      <c r="C268" s="5" t="s">
        <v>861</v>
      </c>
      <c r="D268" s="5">
        <v>193.2</v>
      </c>
      <c r="E268" s="5" t="s">
        <v>19</v>
      </c>
      <c r="F268" s="5">
        <v>3651.48</v>
      </c>
    </row>
    <row r="269" spans="1:6">
      <c r="A269" s="5">
        <v>18.63</v>
      </c>
      <c r="B269" s="5" t="s">
        <v>19</v>
      </c>
      <c r="C269" s="5" t="s">
        <v>862</v>
      </c>
      <c r="D269" s="5">
        <v>33.6</v>
      </c>
      <c r="E269" s="5" t="s">
        <v>19</v>
      </c>
      <c r="F269" s="5">
        <v>625.97</v>
      </c>
    </row>
    <row r="270" spans="1:6">
      <c r="A270" s="5">
        <v>30</v>
      </c>
      <c r="B270" s="5" t="s">
        <v>225</v>
      </c>
      <c r="C270" s="5" t="s">
        <v>863</v>
      </c>
      <c r="D270" s="5">
        <v>201</v>
      </c>
      <c r="E270" s="5" t="s">
        <v>225</v>
      </c>
      <c r="F270" s="5">
        <v>6030</v>
      </c>
    </row>
    <row r="271" spans="1:6">
      <c r="A271" s="5"/>
      <c r="B271" s="5"/>
      <c r="C271" s="5"/>
      <c r="D271" s="5"/>
      <c r="E271" s="5"/>
      <c r="F271" s="5"/>
    </row>
    <row r="272" spans="1:6">
      <c r="A272" s="5">
        <v>30</v>
      </c>
      <c r="B272" s="5" t="s">
        <v>225</v>
      </c>
      <c r="C272" s="5" t="s">
        <v>864</v>
      </c>
      <c r="D272" s="5">
        <v>15.58</v>
      </c>
      <c r="E272" s="5" t="s">
        <v>225</v>
      </c>
      <c r="F272" s="5">
        <v>467.4</v>
      </c>
    </row>
    <row r="273" spans="1:6">
      <c r="A273" s="5"/>
      <c r="B273" s="5"/>
      <c r="C273" s="5" t="s">
        <v>865</v>
      </c>
      <c r="D273" s="5"/>
      <c r="E273" s="5"/>
      <c r="F273" s="5"/>
    </row>
    <row r="274" spans="1:6">
      <c r="A274" s="5"/>
      <c r="B274" s="5"/>
      <c r="C274" s="5" t="s">
        <v>866</v>
      </c>
      <c r="D274" s="5"/>
      <c r="E274" s="5"/>
      <c r="F274" s="5"/>
    </row>
    <row r="275" spans="1:6">
      <c r="A275" s="5"/>
      <c r="B275" s="5"/>
      <c r="C275" s="5" t="s">
        <v>867</v>
      </c>
      <c r="D275" s="5"/>
      <c r="E275" s="5"/>
      <c r="F275" s="5"/>
    </row>
    <row r="276" spans="1:6">
      <c r="A276" s="5"/>
      <c r="B276" s="5"/>
      <c r="C276" s="5" t="s">
        <v>868</v>
      </c>
      <c r="D276" s="5"/>
      <c r="E276" s="5"/>
      <c r="F276" s="5"/>
    </row>
    <row r="277" spans="1:6">
      <c r="A277" s="5"/>
      <c r="B277" s="5"/>
      <c r="C277" s="5"/>
      <c r="D277" s="5"/>
      <c r="E277" s="5"/>
      <c r="F277" s="5"/>
    </row>
    <row r="278" spans="1:6">
      <c r="A278" s="5">
        <v>5</v>
      </c>
      <c r="B278" s="5" t="s">
        <v>64</v>
      </c>
      <c r="C278" s="5" t="s">
        <v>869</v>
      </c>
      <c r="D278" s="5">
        <v>40.9</v>
      </c>
      <c r="E278" s="5" t="s">
        <v>64</v>
      </c>
      <c r="F278" s="5">
        <v>204.5</v>
      </c>
    </row>
    <row r="279" spans="1:6">
      <c r="A279" s="5">
        <v>1</v>
      </c>
      <c r="B279" s="5" t="s">
        <v>22</v>
      </c>
      <c r="C279" s="5" t="s">
        <v>870</v>
      </c>
      <c r="D279" s="5">
        <v>12.1</v>
      </c>
      <c r="E279" s="5" t="s">
        <v>22</v>
      </c>
      <c r="F279" s="5">
        <v>12.1</v>
      </c>
    </row>
    <row r="280" spans="1:6">
      <c r="A280" s="5"/>
      <c r="B280" s="5" t="s">
        <v>22</v>
      </c>
      <c r="C280" s="5" t="s">
        <v>23</v>
      </c>
      <c r="D280" s="5"/>
      <c r="E280" s="5" t="s">
        <v>22</v>
      </c>
      <c r="F280" s="5">
        <v>17.100000000000001</v>
      </c>
    </row>
    <row r="281" spans="1:6">
      <c r="A281" s="5"/>
      <c r="B281" s="5"/>
      <c r="C281" s="5"/>
      <c r="D281" s="5"/>
      <c r="E281" s="5"/>
      <c r="F281" s="5"/>
    </row>
    <row r="282" spans="1:6">
      <c r="A282" s="5"/>
      <c r="B282" s="5"/>
      <c r="C282" s="5"/>
      <c r="D282" s="5"/>
      <c r="E282" s="5"/>
      <c r="F282" s="5" t="s">
        <v>24</v>
      </c>
    </row>
    <row r="283" spans="1:6">
      <c r="A283" s="5"/>
      <c r="B283" s="5"/>
      <c r="C283" s="5" t="s">
        <v>871</v>
      </c>
      <c r="D283" s="5"/>
      <c r="E283" s="5"/>
      <c r="F283" s="5">
        <v>11008.55</v>
      </c>
    </row>
    <row r="284" spans="1:6">
      <c r="A284" s="5"/>
      <c r="B284" s="5"/>
      <c r="C284" s="5"/>
      <c r="D284" s="5"/>
      <c r="E284" s="5"/>
      <c r="F284" s="5" t="s">
        <v>24</v>
      </c>
    </row>
    <row r="285" spans="1:6">
      <c r="A285" s="5"/>
      <c r="B285" s="5"/>
      <c r="C285" s="5" t="s">
        <v>236</v>
      </c>
      <c r="D285" s="5"/>
      <c r="E285" s="5"/>
      <c r="F285" s="5">
        <v>366.95</v>
      </c>
    </row>
    <row r="286" spans="1:6">
      <c r="A286" s="5"/>
      <c r="B286" s="5"/>
      <c r="C286" s="5"/>
      <c r="D286" s="5"/>
      <c r="E286" s="5"/>
      <c r="F286" s="5" t="s">
        <v>24</v>
      </c>
    </row>
    <row r="287" spans="1:6">
      <c r="A287" s="6">
        <v>44.1</v>
      </c>
      <c r="B287" s="5" t="s">
        <v>30</v>
      </c>
      <c r="C287" s="5" t="s">
        <v>872</v>
      </c>
      <c r="D287" s="5"/>
      <c r="E287" s="5"/>
      <c r="F287" s="5"/>
    </row>
    <row r="288" spans="1:6">
      <c r="A288" s="5"/>
      <c r="B288" s="5"/>
      <c r="C288" s="5" t="s">
        <v>873</v>
      </c>
      <c r="D288" s="5"/>
      <c r="E288" s="5"/>
      <c r="F288" s="5"/>
    </row>
    <row r="289" spans="1:6">
      <c r="A289" s="5"/>
      <c r="B289" s="5"/>
      <c r="C289" s="5" t="s">
        <v>874</v>
      </c>
      <c r="D289" s="5"/>
      <c r="E289" s="5"/>
      <c r="F289" s="5"/>
    </row>
    <row r="290" spans="1:6">
      <c r="A290" s="5"/>
      <c r="B290" s="5"/>
      <c r="C290" s="5" t="s">
        <v>24</v>
      </c>
      <c r="D290" s="5"/>
      <c r="E290" s="5"/>
      <c r="F290" s="5"/>
    </row>
    <row r="291" spans="1:6">
      <c r="A291" s="5">
        <v>3</v>
      </c>
      <c r="B291" s="5" t="s">
        <v>225</v>
      </c>
      <c r="C291" s="5" t="s">
        <v>875</v>
      </c>
      <c r="D291" s="5">
        <v>120.54</v>
      </c>
      <c r="E291" s="5" t="s">
        <v>225</v>
      </c>
      <c r="F291" s="5">
        <v>361.62</v>
      </c>
    </row>
    <row r="292" spans="1:6">
      <c r="A292" s="5">
        <v>1</v>
      </c>
      <c r="B292" s="5" t="s">
        <v>41</v>
      </c>
      <c r="C292" s="5" t="s">
        <v>876</v>
      </c>
      <c r="D292" s="5">
        <v>76</v>
      </c>
      <c r="E292" s="5" t="s">
        <v>41</v>
      </c>
      <c r="F292" s="5">
        <v>76</v>
      </c>
    </row>
    <row r="293" spans="1:6">
      <c r="A293" s="5">
        <v>1</v>
      </c>
      <c r="B293" s="5" t="s">
        <v>41</v>
      </c>
      <c r="C293" s="5" t="s">
        <v>877</v>
      </c>
      <c r="D293" s="5">
        <v>79.5</v>
      </c>
      <c r="E293" s="5" t="s">
        <v>41</v>
      </c>
      <c r="F293" s="5">
        <v>79.5</v>
      </c>
    </row>
    <row r="294" spans="1:6">
      <c r="A294" s="5">
        <v>2</v>
      </c>
      <c r="B294" s="5" t="s">
        <v>41</v>
      </c>
      <c r="C294" s="5" t="s">
        <v>878</v>
      </c>
      <c r="D294" s="5">
        <v>21.4</v>
      </c>
      <c r="E294" s="5" t="s">
        <v>41</v>
      </c>
      <c r="F294" s="5">
        <v>42.8</v>
      </c>
    </row>
    <row r="295" spans="1:6">
      <c r="A295" s="5">
        <v>1</v>
      </c>
      <c r="B295" s="5" t="s">
        <v>41</v>
      </c>
      <c r="C295" s="5" t="s">
        <v>879</v>
      </c>
      <c r="D295" s="5">
        <v>31.8</v>
      </c>
      <c r="E295" s="5" t="s">
        <v>41</v>
      </c>
      <c r="F295" s="5">
        <v>31.8</v>
      </c>
    </row>
    <row r="296" spans="1:6">
      <c r="A296" s="5">
        <v>0.5</v>
      </c>
      <c r="B296" s="5" t="s">
        <v>41</v>
      </c>
      <c r="C296" s="5" t="s">
        <v>77</v>
      </c>
      <c r="D296" s="5">
        <v>747</v>
      </c>
      <c r="E296" s="5" t="s">
        <v>41</v>
      </c>
      <c r="F296" s="5">
        <v>373.5</v>
      </c>
    </row>
    <row r="297" spans="1:6">
      <c r="A297" s="5"/>
      <c r="B297" s="5" t="s">
        <v>22</v>
      </c>
      <c r="C297" s="5" t="s">
        <v>880</v>
      </c>
      <c r="D297" s="5"/>
      <c r="E297" s="5" t="s">
        <v>22</v>
      </c>
      <c r="F297" s="5"/>
    </row>
    <row r="298" spans="1:6">
      <c r="A298" s="5"/>
      <c r="B298" s="5"/>
      <c r="C298" s="5" t="s">
        <v>881</v>
      </c>
      <c r="D298" s="5"/>
      <c r="E298" s="5"/>
      <c r="F298" s="5"/>
    </row>
    <row r="299" spans="1:6">
      <c r="A299" s="5"/>
      <c r="B299" s="5"/>
      <c r="C299" s="5"/>
      <c r="D299" s="5"/>
      <c r="E299" s="5"/>
      <c r="F299" s="5" t="s">
        <v>24</v>
      </c>
    </row>
    <row r="300" spans="1:6">
      <c r="A300" s="5"/>
      <c r="B300" s="5"/>
      <c r="C300" s="5" t="s">
        <v>235</v>
      </c>
      <c r="D300" s="5"/>
      <c r="E300" s="5"/>
      <c r="F300" s="5">
        <v>965.22</v>
      </c>
    </row>
    <row r="301" spans="1:6">
      <c r="A301" s="5" t="s">
        <v>8</v>
      </c>
      <c r="B301" s="5"/>
      <c r="C301" s="5"/>
      <c r="D301" s="5"/>
      <c r="E301" s="5"/>
      <c r="F301" s="5"/>
    </row>
    <row r="302" spans="1:6">
      <c r="A302" s="5"/>
      <c r="B302" s="5"/>
      <c r="C302" s="5"/>
      <c r="D302" s="5"/>
      <c r="E302" s="5"/>
      <c r="F302" s="5" t="s">
        <v>24</v>
      </c>
    </row>
    <row r="303" spans="1:6">
      <c r="A303" s="5"/>
      <c r="B303" s="5"/>
      <c r="C303" s="5" t="s">
        <v>236</v>
      </c>
      <c r="D303" s="5"/>
      <c r="E303" s="5"/>
      <c r="F303" s="5">
        <v>321.74</v>
      </c>
    </row>
    <row r="304" spans="1:6">
      <c r="A304" s="5"/>
      <c r="B304" s="5"/>
      <c r="C304" s="5"/>
      <c r="D304" s="5"/>
      <c r="E304" s="5"/>
      <c r="F304" s="5" t="s">
        <v>46</v>
      </c>
    </row>
    <row r="305" spans="1:7">
      <c r="A305" s="5"/>
      <c r="B305" s="5" t="s">
        <v>217</v>
      </c>
      <c r="C305" s="5" t="s">
        <v>218</v>
      </c>
      <c r="D305" s="5"/>
      <c r="E305" s="5"/>
      <c r="F305" s="5"/>
      <c r="G305" s="35"/>
    </row>
    <row r="306" spans="1:7">
      <c r="A306" s="5"/>
      <c r="B306" s="5"/>
      <c r="C306" s="5" t="s">
        <v>219</v>
      </c>
      <c r="D306" s="5"/>
      <c r="E306" s="5"/>
      <c r="F306" s="5"/>
      <c r="G306" s="35"/>
    </row>
    <row r="307" spans="1:7">
      <c r="A307" s="5"/>
      <c r="B307" s="5"/>
      <c r="C307" s="5" t="s">
        <v>220</v>
      </c>
      <c r="D307" s="5"/>
      <c r="E307" s="5"/>
      <c r="F307" s="5"/>
      <c r="G307" s="35"/>
    </row>
    <row r="308" spans="1:7">
      <c r="A308" s="5"/>
      <c r="B308" s="5"/>
      <c r="C308" s="5" t="s">
        <v>221</v>
      </c>
      <c r="D308" s="5"/>
      <c r="E308" s="5"/>
      <c r="F308" s="5"/>
      <c r="G308" s="35"/>
    </row>
    <row r="309" spans="1:7">
      <c r="A309" s="5"/>
      <c r="B309" s="5"/>
      <c r="C309" s="5" t="s">
        <v>222</v>
      </c>
      <c r="D309" s="5"/>
      <c r="E309" s="5"/>
      <c r="F309" s="5"/>
      <c r="G309" s="35"/>
    </row>
    <row r="310" spans="1:7">
      <c r="A310" s="5"/>
      <c r="B310" s="5"/>
      <c r="C310" s="5" t="s">
        <v>223</v>
      </c>
      <c r="D310" s="5"/>
      <c r="E310" s="5"/>
      <c r="F310" s="5"/>
      <c r="G310" s="35"/>
    </row>
    <row r="311" spans="1:7">
      <c r="A311" s="5"/>
      <c r="B311" s="5"/>
      <c r="C311" s="5" t="s">
        <v>224</v>
      </c>
      <c r="D311" s="5"/>
      <c r="E311" s="5"/>
      <c r="F311" s="5"/>
      <c r="G311" s="35"/>
    </row>
    <row r="312" spans="1:7">
      <c r="A312" s="5"/>
      <c r="B312" s="5"/>
      <c r="C312" s="5" t="s">
        <v>24</v>
      </c>
      <c r="D312" s="5"/>
      <c r="E312" s="5"/>
      <c r="F312" s="5"/>
      <c r="G312" s="35"/>
    </row>
    <row r="313" spans="1:7">
      <c r="A313" s="5">
        <v>3</v>
      </c>
      <c r="B313" s="5" t="s">
        <v>225</v>
      </c>
      <c r="C313" s="5" t="s">
        <v>226</v>
      </c>
      <c r="D313" s="5">
        <v>193.05</v>
      </c>
      <c r="E313" s="5" t="s">
        <v>225</v>
      </c>
      <c r="F313" s="5">
        <v>579.15</v>
      </c>
      <c r="G313" s="35"/>
    </row>
    <row r="314" spans="1:7">
      <c r="A314" s="5">
        <v>1</v>
      </c>
      <c r="B314" s="5" t="s">
        <v>64</v>
      </c>
      <c r="C314" s="5" t="s">
        <v>227</v>
      </c>
      <c r="D314" s="5">
        <v>76</v>
      </c>
      <c r="E314" s="5" t="s">
        <v>228</v>
      </c>
      <c r="F314" s="5">
        <v>76</v>
      </c>
      <c r="G314" s="35"/>
    </row>
    <row r="315" spans="1:7">
      <c r="A315" s="5">
        <v>1</v>
      </c>
      <c r="B315" s="5" t="s">
        <v>64</v>
      </c>
      <c r="C315" s="5" t="s">
        <v>229</v>
      </c>
      <c r="D315" s="5">
        <v>78.400000000000006</v>
      </c>
      <c r="E315" s="5" t="s">
        <v>228</v>
      </c>
      <c r="F315" s="5">
        <v>78.400000000000006</v>
      </c>
      <c r="G315" s="35"/>
    </row>
    <row r="316" spans="1:7">
      <c r="A316" s="5">
        <v>1</v>
      </c>
      <c r="B316" s="5" t="s">
        <v>64</v>
      </c>
      <c r="C316" s="5" t="s">
        <v>230</v>
      </c>
      <c r="D316" s="5">
        <v>178.9</v>
      </c>
      <c r="E316" s="5" t="s">
        <v>228</v>
      </c>
      <c r="F316" s="5">
        <v>178.9</v>
      </c>
      <c r="G316" s="35"/>
    </row>
    <row r="317" spans="1:7">
      <c r="A317" s="5">
        <v>0.5</v>
      </c>
      <c r="B317" s="5" t="s">
        <v>41</v>
      </c>
      <c r="C317" s="5" t="s">
        <v>77</v>
      </c>
      <c r="D317" s="5">
        <v>747</v>
      </c>
      <c r="E317" s="5" t="s">
        <v>228</v>
      </c>
      <c r="F317" s="5">
        <v>373.5</v>
      </c>
      <c r="G317" s="35"/>
    </row>
    <row r="318" spans="1:7">
      <c r="A318" s="5">
        <v>0.5</v>
      </c>
      <c r="B318" s="5" t="s">
        <v>41</v>
      </c>
      <c r="C318" s="5" t="s">
        <v>42</v>
      </c>
      <c r="D318" s="5">
        <v>804</v>
      </c>
      <c r="E318" s="5" t="s">
        <v>228</v>
      </c>
      <c r="F318" s="5">
        <v>402</v>
      </c>
      <c r="G318" s="35"/>
    </row>
    <row r="319" spans="1:7">
      <c r="A319" s="5">
        <v>0.5</v>
      </c>
      <c r="B319" s="5" t="s">
        <v>41</v>
      </c>
      <c r="C319" s="5" t="s">
        <v>43</v>
      </c>
      <c r="D319" s="5">
        <v>562</v>
      </c>
      <c r="E319" s="5" t="s">
        <v>228</v>
      </c>
      <c r="F319" s="5">
        <v>281</v>
      </c>
      <c r="G319" s="35"/>
    </row>
    <row r="320" spans="1:7">
      <c r="A320" s="5"/>
      <c r="B320" s="5" t="s">
        <v>22</v>
      </c>
      <c r="C320" s="5" t="s">
        <v>231</v>
      </c>
      <c r="D320" s="5">
        <v>2.79</v>
      </c>
      <c r="E320" s="5" t="s">
        <v>22</v>
      </c>
      <c r="F320" s="5">
        <v>2.79</v>
      </c>
      <c r="G320" s="35"/>
    </row>
    <row r="321" spans="1:7">
      <c r="A321" s="5"/>
      <c r="B321" s="5"/>
      <c r="C321" s="5" t="s">
        <v>232</v>
      </c>
      <c r="D321" s="5"/>
      <c r="E321" s="5"/>
      <c r="F321" s="5"/>
      <c r="G321" s="35"/>
    </row>
    <row r="322" spans="1:7">
      <c r="A322" s="5"/>
      <c r="B322" s="5"/>
      <c r="C322" s="5" t="s">
        <v>233</v>
      </c>
      <c r="D322" s="5"/>
      <c r="E322" s="5"/>
      <c r="F322" s="5"/>
      <c r="G322" s="35"/>
    </row>
    <row r="323" spans="1:7">
      <c r="A323" s="5"/>
      <c r="B323" s="5"/>
      <c r="C323" s="5" t="s">
        <v>234</v>
      </c>
      <c r="D323" s="5"/>
      <c r="E323" s="5" t="s">
        <v>22</v>
      </c>
      <c r="F323" s="5">
        <v>0.12</v>
      </c>
      <c r="G323" s="35"/>
    </row>
    <row r="324" spans="1:7">
      <c r="A324" s="5"/>
      <c r="B324" s="5"/>
      <c r="C324" s="5"/>
      <c r="D324" s="5"/>
      <c r="E324" s="5"/>
      <c r="F324" s="5" t="s">
        <v>24</v>
      </c>
      <c r="G324" s="35"/>
    </row>
    <row r="325" spans="1:7">
      <c r="A325" s="5"/>
      <c r="B325" s="5"/>
      <c r="C325" s="5" t="s">
        <v>235</v>
      </c>
      <c r="D325" s="5"/>
      <c r="E325" s="5"/>
      <c r="F325" s="5">
        <v>1971.86</v>
      </c>
      <c r="G325" s="35"/>
    </row>
    <row r="326" spans="1:7">
      <c r="A326" s="5"/>
      <c r="B326" s="5"/>
      <c r="C326" s="5"/>
      <c r="D326" s="5"/>
      <c r="E326" s="5"/>
      <c r="F326" s="5" t="s">
        <v>24</v>
      </c>
      <c r="G326" s="35"/>
    </row>
    <row r="327" spans="1:7">
      <c r="A327" s="5"/>
      <c r="B327" s="5"/>
      <c r="C327" s="5" t="s">
        <v>236</v>
      </c>
      <c r="D327" s="5"/>
      <c r="E327" s="5"/>
      <c r="F327" s="5">
        <v>657.29</v>
      </c>
      <c r="G327" s="35"/>
    </row>
    <row r="328" spans="1:7">
      <c r="A328" s="5"/>
      <c r="B328" s="5"/>
      <c r="C328" s="5"/>
      <c r="D328" s="5"/>
      <c r="E328" s="5"/>
      <c r="F328" s="5" t="s">
        <v>24</v>
      </c>
      <c r="G328" s="35"/>
    </row>
    <row r="329" spans="1:7">
      <c r="A329" s="5" t="s">
        <v>237</v>
      </c>
      <c r="B329" s="5" t="s">
        <v>238</v>
      </c>
      <c r="C329" s="5" t="s">
        <v>239</v>
      </c>
      <c r="D329" s="5"/>
      <c r="E329" s="5"/>
      <c r="F329" s="5"/>
      <c r="G329" s="35"/>
    </row>
    <row r="330" spans="1:7">
      <c r="A330" s="5"/>
      <c r="B330" s="5"/>
      <c r="C330" s="5" t="s">
        <v>240</v>
      </c>
      <c r="D330" s="5"/>
      <c r="E330" s="5"/>
      <c r="F330" s="5"/>
      <c r="G330" s="35"/>
    </row>
    <row r="331" spans="1:7">
      <c r="A331" s="5"/>
      <c r="B331" s="5"/>
      <c r="C331" s="5" t="s">
        <v>220</v>
      </c>
      <c r="D331" s="5"/>
      <c r="E331" s="5"/>
      <c r="F331" s="5"/>
      <c r="G331" s="35"/>
    </row>
    <row r="332" spans="1:7">
      <c r="A332" s="5"/>
      <c r="B332" s="5"/>
      <c r="C332" s="5" t="s">
        <v>241</v>
      </c>
      <c r="D332" s="5"/>
      <c r="E332" s="5"/>
      <c r="F332" s="5"/>
      <c r="G332" s="35"/>
    </row>
    <row r="333" spans="1:7">
      <c r="A333" s="5"/>
      <c r="B333" s="5"/>
      <c r="C333" s="5" t="s">
        <v>242</v>
      </c>
      <c r="D333" s="5"/>
      <c r="E333" s="5"/>
      <c r="F333" s="5"/>
      <c r="G333" s="35"/>
    </row>
    <row r="334" spans="1:7">
      <c r="A334" s="5"/>
      <c r="B334" s="5"/>
      <c r="C334" s="5" t="s">
        <v>223</v>
      </c>
      <c r="D334" s="5"/>
      <c r="E334" s="5"/>
      <c r="F334" s="5"/>
      <c r="G334" s="35"/>
    </row>
    <row r="335" spans="1:7">
      <c r="A335" s="5"/>
      <c r="B335" s="5"/>
      <c r="C335" s="5" t="s">
        <v>224</v>
      </c>
      <c r="D335" s="5"/>
      <c r="E335" s="5"/>
      <c r="F335" s="5"/>
      <c r="G335" s="35"/>
    </row>
    <row r="336" spans="1:7">
      <c r="A336" s="5"/>
      <c r="B336" s="5"/>
      <c r="C336" s="5" t="s">
        <v>24</v>
      </c>
      <c r="D336" s="5"/>
      <c r="E336" s="5"/>
      <c r="F336" s="5"/>
      <c r="G336" s="35"/>
    </row>
    <row r="337" spans="1:7">
      <c r="A337" s="5">
        <v>3</v>
      </c>
      <c r="B337" s="5" t="s">
        <v>225</v>
      </c>
      <c r="C337" s="5" t="s">
        <v>243</v>
      </c>
      <c r="D337" s="5">
        <v>115.85</v>
      </c>
      <c r="E337" s="5" t="s">
        <v>225</v>
      </c>
      <c r="F337" s="5">
        <v>347.55</v>
      </c>
      <c r="G337" s="35"/>
    </row>
    <row r="338" spans="1:7">
      <c r="A338" s="5">
        <v>1</v>
      </c>
      <c r="B338" s="5" t="s">
        <v>64</v>
      </c>
      <c r="C338" s="5" t="s">
        <v>244</v>
      </c>
      <c r="D338" s="5">
        <v>45</v>
      </c>
      <c r="E338" s="5" t="s">
        <v>228</v>
      </c>
      <c r="F338" s="5">
        <v>45</v>
      </c>
      <c r="G338" s="35"/>
    </row>
    <row r="339" spans="1:7">
      <c r="A339" s="5">
        <v>1</v>
      </c>
      <c r="B339" s="5" t="s">
        <v>64</v>
      </c>
      <c r="C339" s="5" t="s">
        <v>245</v>
      </c>
      <c r="D339" s="5">
        <v>52.9</v>
      </c>
      <c r="E339" s="5" t="s">
        <v>228</v>
      </c>
      <c r="F339" s="5">
        <v>52.9</v>
      </c>
      <c r="G339" s="35"/>
    </row>
    <row r="340" spans="1:7">
      <c r="A340" s="5">
        <v>1</v>
      </c>
      <c r="B340" s="5" t="s">
        <v>64</v>
      </c>
      <c r="C340" s="5" t="s">
        <v>246</v>
      </c>
      <c r="D340" s="5">
        <v>119.3</v>
      </c>
      <c r="E340" s="5" t="s">
        <v>228</v>
      </c>
      <c r="F340" s="5">
        <v>119.3</v>
      </c>
      <c r="G340" s="35"/>
    </row>
    <row r="341" spans="1:7">
      <c r="A341" s="5">
        <v>0.5</v>
      </c>
      <c r="B341" s="5" t="s">
        <v>41</v>
      </c>
      <c r="C341" s="5" t="s">
        <v>77</v>
      </c>
      <c r="D341" s="5">
        <v>747</v>
      </c>
      <c r="E341" s="5" t="s">
        <v>228</v>
      </c>
      <c r="F341" s="5">
        <v>373.5</v>
      </c>
      <c r="G341" s="35"/>
    </row>
    <row r="342" spans="1:7">
      <c r="A342" s="5">
        <v>0.5</v>
      </c>
      <c r="B342" s="5" t="s">
        <v>41</v>
      </c>
      <c r="C342" s="5" t="s">
        <v>42</v>
      </c>
      <c r="D342" s="5">
        <v>804</v>
      </c>
      <c r="E342" s="5" t="s">
        <v>228</v>
      </c>
      <c r="F342" s="5">
        <v>402</v>
      </c>
      <c r="G342" s="35"/>
    </row>
    <row r="343" spans="1:7">
      <c r="A343" s="5">
        <v>0.5</v>
      </c>
      <c r="B343" s="5" t="s">
        <v>41</v>
      </c>
      <c r="C343" s="5" t="s">
        <v>43</v>
      </c>
      <c r="D343" s="5">
        <v>562</v>
      </c>
      <c r="E343" s="5" t="s">
        <v>228</v>
      </c>
      <c r="F343" s="5">
        <v>281</v>
      </c>
      <c r="G343" s="35"/>
    </row>
    <row r="344" spans="1:7">
      <c r="A344" s="5"/>
      <c r="B344" s="5" t="s">
        <v>22</v>
      </c>
      <c r="C344" s="5" t="s">
        <v>231</v>
      </c>
      <c r="D344" s="5" t="s">
        <v>8</v>
      </c>
      <c r="E344" s="5" t="s">
        <v>22</v>
      </c>
      <c r="F344" s="5">
        <v>2.73</v>
      </c>
      <c r="G344" s="35"/>
    </row>
    <row r="345" spans="1:7">
      <c r="A345" s="5"/>
      <c r="B345" s="5"/>
      <c r="C345" s="5" t="s">
        <v>232</v>
      </c>
      <c r="D345" s="5"/>
      <c r="E345" s="5"/>
      <c r="F345" s="5"/>
      <c r="G345" s="35"/>
    </row>
    <row r="346" spans="1:7">
      <c r="A346" s="5"/>
      <c r="B346" s="5"/>
      <c r="C346" s="5" t="s">
        <v>233</v>
      </c>
      <c r="D346" s="5"/>
      <c r="E346" s="5"/>
      <c r="F346" s="5"/>
      <c r="G346" s="35"/>
    </row>
    <row r="347" spans="1:7">
      <c r="A347" s="5"/>
      <c r="B347" s="5"/>
      <c r="C347" s="5" t="s">
        <v>234</v>
      </c>
      <c r="D347" s="5"/>
      <c r="E347" s="5" t="s">
        <v>22</v>
      </c>
      <c r="F347" s="5">
        <v>0.27</v>
      </c>
      <c r="G347" s="35"/>
    </row>
    <row r="348" spans="1:7">
      <c r="A348" s="5"/>
      <c r="B348" s="5"/>
      <c r="C348" s="5"/>
      <c r="D348" s="5"/>
      <c r="E348" s="5"/>
      <c r="F348" s="5" t="s">
        <v>24</v>
      </c>
      <c r="G348" s="35"/>
    </row>
    <row r="349" spans="1:7">
      <c r="A349" s="5"/>
      <c r="B349" s="5"/>
      <c r="C349" s="5" t="s">
        <v>235</v>
      </c>
      <c r="D349" s="5"/>
      <c r="E349" s="5"/>
      <c r="F349" s="5">
        <v>1624.25</v>
      </c>
      <c r="G349" s="35"/>
    </row>
    <row r="350" spans="1:7">
      <c r="A350" s="5"/>
      <c r="B350" s="5"/>
      <c r="C350" s="5"/>
      <c r="D350" s="5"/>
      <c r="E350" s="5"/>
      <c r="F350" s="5" t="s">
        <v>24</v>
      </c>
      <c r="G350" s="35"/>
    </row>
    <row r="351" spans="1:7">
      <c r="A351" s="5"/>
      <c r="B351" s="5"/>
      <c r="C351" s="5" t="s">
        <v>236</v>
      </c>
      <c r="D351" s="5"/>
      <c r="E351" s="5"/>
      <c r="F351" s="5">
        <v>541.41999999999996</v>
      </c>
      <c r="G351" s="35"/>
    </row>
    <row r="352" spans="1:7">
      <c r="A352" s="5"/>
      <c r="B352" s="5"/>
      <c r="C352" s="5"/>
      <c r="D352" s="5"/>
      <c r="E352" s="5"/>
      <c r="F352" s="5" t="s">
        <v>24</v>
      </c>
      <c r="G352" s="35"/>
    </row>
    <row r="353" spans="1:15">
      <c r="A353" s="5"/>
      <c r="B353" s="5"/>
      <c r="C353" s="5"/>
      <c r="D353" s="5"/>
      <c r="E353" s="5"/>
      <c r="F353" s="5"/>
    </row>
    <row r="354" spans="1:15">
      <c r="A354" s="59"/>
      <c r="B354" s="59"/>
      <c r="C354" s="59" t="s">
        <v>405</v>
      </c>
      <c r="D354" s="59"/>
      <c r="E354" s="59"/>
      <c r="F354" s="59"/>
      <c r="G354" s="60"/>
      <c r="H354" s="60"/>
      <c r="I354" s="60"/>
      <c r="J354" s="60"/>
      <c r="K354" s="60"/>
      <c r="L354" s="60"/>
      <c r="M354" s="60"/>
      <c r="N354" s="60"/>
      <c r="O354" s="60"/>
    </row>
    <row r="355" spans="1:15" s="37" customFormat="1">
      <c r="A355" s="59"/>
      <c r="B355" s="59"/>
      <c r="C355" s="59" t="s">
        <v>406</v>
      </c>
      <c r="D355" s="59"/>
      <c r="E355" s="59"/>
      <c r="F355" s="59"/>
      <c r="G355" s="60"/>
      <c r="H355" s="60"/>
      <c r="I355" s="60"/>
      <c r="J355" s="60"/>
      <c r="K355" s="60"/>
      <c r="L355" s="60"/>
      <c r="M355" s="60"/>
      <c r="N355" s="60"/>
      <c r="O355" s="60"/>
    </row>
    <row r="356" spans="1:15" s="37" customFormat="1">
      <c r="A356" s="59"/>
      <c r="B356" s="59"/>
      <c r="C356" s="59" t="s">
        <v>407</v>
      </c>
      <c r="D356" s="59"/>
      <c r="E356" s="59"/>
      <c r="F356" s="59"/>
      <c r="G356" s="60"/>
      <c r="H356" s="60"/>
      <c r="I356" s="60"/>
      <c r="J356" s="60"/>
      <c r="K356" s="60"/>
      <c r="L356" s="60"/>
      <c r="M356" s="60"/>
      <c r="N356" s="60"/>
      <c r="O356" s="60"/>
    </row>
    <row r="357" spans="1:15" s="37" customFormat="1">
      <c r="A357" s="59">
        <v>0.1</v>
      </c>
      <c r="B357" s="59" t="s">
        <v>2</v>
      </c>
      <c r="C357" s="59" t="s">
        <v>408</v>
      </c>
      <c r="D357" s="59">
        <v>760</v>
      </c>
      <c r="E357" s="59" t="s">
        <v>165</v>
      </c>
      <c r="F357" s="59">
        <v>76</v>
      </c>
      <c r="G357" s="60"/>
      <c r="H357" s="60"/>
      <c r="I357" s="60"/>
      <c r="J357" s="60"/>
      <c r="K357" s="60"/>
      <c r="L357" s="60"/>
      <c r="M357" s="60"/>
      <c r="N357" s="60"/>
      <c r="O357" s="60"/>
    </row>
    <row r="358" spans="1:15">
      <c r="A358" s="5">
        <v>0.1</v>
      </c>
      <c r="B358" s="5" t="s">
        <v>409</v>
      </c>
      <c r="C358" s="5" t="s">
        <v>410</v>
      </c>
      <c r="D358" s="5">
        <v>562</v>
      </c>
      <c r="E358" s="5" t="s">
        <v>165</v>
      </c>
      <c r="F358" s="5">
        <v>56.2</v>
      </c>
    </row>
    <row r="359" spans="1:15">
      <c r="A359" s="5">
        <v>10</v>
      </c>
      <c r="B359" s="5" t="s">
        <v>411</v>
      </c>
      <c r="C359" s="5" t="s">
        <v>412</v>
      </c>
      <c r="D359" s="5">
        <v>18.3</v>
      </c>
      <c r="E359" s="5" t="s">
        <v>413</v>
      </c>
      <c r="F359" s="5">
        <v>1.83</v>
      </c>
    </row>
    <row r="360" spans="1:15">
      <c r="A360" s="5">
        <v>0.25</v>
      </c>
      <c r="B360" s="5" t="s">
        <v>2</v>
      </c>
      <c r="C360" s="53" t="s">
        <v>414</v>
      </c>
      <c r="D360" s="5">
        <v>3.57</v>
      </c>
      <c r="E360" s="5" t="s">
        <v>165</v>
      </c>
      <c r="F360" s="5">
        <v>1</v>
      </c>
    </row>
    <row r="361" spans="1:15">
      <c r="A361" s="5"/>
      <c r="B361" s="5"/>
      <c r="C361" s="5"/>
      <c r="D361" s="5" t="s">
        <v>415</v>
      </c>
      <c r="E361" s="5"/>
      <c r="F361" s="5">
        <v>135.03</v>
      </c>
    </row>
    <row r="362" spans="1:15">
      <c r="A362" s="5"/>
      <c r="B362" s="5"/>
      <c r="C362" s="5"/>
      <c r="D362" s="5"/>
      <c r="E362" s="5"/>
      <c r="F362" s="5"/>
    </row>
    <row r="363" spans="1:15">
      <c r="A363" s="5"/>
      <c r="B363" s="5"/>
      <c r="C363" s="5" t="s">
        <v>416</v>
      </c>
      <c r="D363" s="5" t="s">
        <v>417</v>
      </c>
      <c r="E363" s="5" t="s">
        <v>417</v>
      </c>
      <c r="F363" s="5" t="s">
        <v>418</v>
      </c>
    </row>
    <row r="364" spans="1:15">
      <c r="A364" s="5"/>
      <c r="B364" s="5"/>
      <c r="C364" s="5"/>
      <c r="D364" s="5">
        <v>331</v>
      </c>
      <c r="E364" s="5">
        <v>331</v>
      </c>
      <c r="F364" s="5">
        <v>283</v>
      </c>
    </row>
    <row r="365" spans="1:15">
      <c r="A365" s="5"/>
      <c r="B365" s="5"/>
      <c r="C365" s="5" t="s">
        <v>419</v>
      </c>
      <c r="D365" s="5">
        <v>135.03</v>
      </c>
      <c r="E365" s="5">
        <v>135.03</v>
      </c>
      <c r="F365" s="5">
        <v>135.03</v>
      </c>
    </row>
    <row r="366" spans="1:15">
      <c r="A366" s="5"/>
      <c r="B366" s="5"/>
      <c r="C366" s="5" t="s">
        <v>420</v>
      </c>
      <c r="D366" s="5">
        <v>466.03</v>
      </c>
      <c r="E366" s="5">
        <v>466.03</v>
      </c>
      <c r="F366" s="5">
        <v>418.03</v>
      </c>
    </row>
    <row r="367" spans="1:15">
      <c r="A367" s="5"/>
      <c r="B367" s="5"/>
      <c r="C367" s="5"/>
      <c r="D367" s="5">
        <v>467</v>
      </c>
      <c r="E367" s="5">
        <v>467</v>
      </c>
      <c r="F367" s="5">
        <v>419</v>
      </c>
    </row>
    <row r="368" spans="1:15">
      <c r="A368" s="8">
        <v>52</v>
      </c>
      <c r="B368" s="5" t="s">
        <v>30</v>
      </c>
      <c r="C368" s="5" t="s">
        <v>168</v>
      </c>
      <c r="D368" s="5"/>
      <c r="E368" s="5"/>
      <c r="F368" s="5"/>
    </row>
    <row r="369" spans="1:6">
      <c r="A369" s="5"/>
      <c r="B369" s="5"/>
      <c r="C369" s="5" t="s">
        <v>169</v>
      </c>
      <c r="D369" s="5"/>
      <c r="E369" s="5"/>
      <c r="F369" s="5"/>
    </row>
    <row r="370" spans="1:6">
      <c r="A370" s="5"/>
      <c r="B370" s="5"/>
      <c r="C370" s="5" t="s">
        <v>170</v>
      </c>
      <c r="D370" s="5"/>
      <c r="E370" s="5"/>
      <c r="F370" s="5"/>
    </row>
    <row r="371" spans="1:6">
      <c r="A371" s="5"/>
      <c r="B371" s="5"/>
      <c r="C371" s="5" t="s">
        <v>171</v>
      </c>
      <c r="D371" s="5"/>
      <c r="E371" s="5"/>
      <c r="F371" s="5"/>
    </row>
    <row r="372" spans="1:6">
      <c r="A372" s="5"/>
      <c r="B372" s="5"/>
      <c r="C372" s="5" t="s">
        <v>172</v>
      </c>
      <c r="D372" s="5"/>
      <c r="E372" s="5"/>
      <c r="F372" s="5"/>
    </row>
    <row r="373" spans="1:6">
      <c r="A373" s="5"/>
      <c r="B373" s="5"/>
      <c r="C373" s="5" t="s">
        <v>173</v>
      </c>
      <c r="D373" s="5"/>
      <c r="E373" s="5"/>
      <c r="F373" s="5"/>
    </row>
    <row r="374" spans="1:6">
      <c r="A374" s="5"/>
      <c r="B374" s="5"/>
      <c r="C374" s="5" t="s">
        <v>174</v>
      </c>
      <c r="D374" s="5"/>
      <c r="E374" s="5"/>
      <c r="F374" s="5"/>
    </row>
    <row r="375" spans="1:6">
      <c r="A375" s="5"/>
      <c r="B375" s="5"/>
      <c r="C375" s="5" t="s">
        <v>175</v>
      </c>
      <c r="D375" s="5"/>
      <c r="E375" s="5"/>
      <c r="F375" s="5"/>
    </row>
    <row r="376" spans="1:6">
      <c r="A376" s="5"/>
      <c r="B376" s="5"/>
      <c r="C376" s="5" t="s">
        <v>46</v>
      </c>
      <c r="D376" s="5" t="s">
        <v>46</v>
      </c>
      <c r="E376" s="5"/>
      <c r="F376" s="5"/>
    </row>
    <row r="377" spans="1:6" ht="30">
      <c r="A377" s="5"/>
      <c r="B377" s="5" t="s">
        <v>30</v>
      </c>
      <c r="C377" s="53" t="s">
        <v>176</v>
      </c>
      <c r="D377" s="5"/>
      <c r="E377" s="5"/>
      <c r="F377" s="5"/>
    </row>
    <row r="378" spans="1:6">
      <c r="A378" s="5"/>
      <c r="B378" s="5"/>
      <c r="C378" s="5" t="s">
        <v>177</v>
      </c>
      <c r="D378" s="5"/>
      <c r="E378" s="5"/>
      <c r="F378" s="5"/>
    </row>
    <row r="379" spans="1:6">
      <c r="A379" s="5"/>
      <c r="B379" s="5" t="s">
        <v>178</v>
      </c>
      <c r="C379" s="5" t="s">
        <v>179</v>
      </c>
      <c r="D379" s="5"/>
      <c r="E379" s="5"/>
      <c r="F379" s="5"/>
    </row>
    <row r="380" spans="1:6">
      <c r="A380" s="5"/>
      <c r="B380" s="5"/>
      <c r="C380" s="5" t="s">
        <v>24</v>
      </c>
      <c r="D380" s="5"/>
      <c r="E380" s="5"/>
      <c r="F380" s="5"/>
    </row>
    <row r="381" spans="1:6">
      <c r="A381" s="5">
        <v>1</v>
      </c>
      <c r="B381" s="5" t="s">
        <v>12</v>
      </c>
      <c r="C381" s="5" t="s">
        <v>180</v>
      </c>
      <c r="D381" s="5">
        <v>26</v>
      </c>
      <c r="E381" s="5" t="s">
        <v>12</v>
      </c>
      <c r="F381" s="5">
        <v>26</v>
      </c>
    </row>
    <row r="382" spans="1:6">
      <c r="A382" s="5">
        <v>1</v>
      </c>
      <c r="B382" s="5" t="s">
        <v>22</v>
      </c>
      <c r="C382" s="5" t="s">
        <v>181</v>
      </c>
      <c r="D382" s="5">
        <v>18.2</v>
      </c>
      <c r="E382" s="5" t="s">
        <v>22</v>
      </c>
      <c r="F382" s="5">
        <v>18.2</v>
      </c>
    </row>
    <row r="383" spans="1:6">
      <c r="A383" s="5">
        <v>1</v>
      </c>
      <c r="B383" s="5" t="s">
        <v>12</v>
      </c>
      <c r="C383" s="5" t="s">
        <v>182</v>
      </c>
      <c r="D383" s="5">
        <v>159.75</v>
      </c>
      <c r="E383" s="5" t="s">
        <v>12</v>
      </c>
      <c r="F383" s="5">
        <v>159.75</v>
      </c>
    </row>
    <row r="384" spans="1:6">
      <c r="A384" s="5"/>
      <c r="B384" s="5"/>
      <c r="C384" s="5"/>
      <c r="D384" s="5" t="s">
        <v>8</v>
      </c>
      <c r="E384" s="5"/>
      <c r="F384" s="5" t="s">
        <v>24</v>
      </c>
    </row>
    <row r="385" spans="1:6">
      <c r="A385" s="5"/>
      <c r="B385" s="5"/>
      <c r="C385" s="5" t="s">
        <v>183</v>
      </c>
      <c r="D385" s="5"/>
      <c r="E385" s="5"/>
      <c r="F385" s="5">
        <v>203.95</v>
      </c>
    </row>
    <row r="386" spans="1:6">
      <c r="A386" s="5"/>
      <c r="B386" s="5"/>
      <c r="C386" s="5" t="s">
        <v>8</v>
      </c>
      <c r="D386" s="5" t="s">
        <v>8</v>
      </c>
      <c r="E386" s="5"/>
      <c r="F386" s="5" t="s">
        <v>46</v>
      </c>
    </row>
    <row r="387" spans="1:6">
      <c r="A387" s="5"/>
      <c r="B387" s="5" t="s">
        <v>184</v>
      </c>
      <c r="C387" s="5" t="s">
        <v>185</v>
      </c>
      <c r="D387" s="5"/>
      <c r="E387" s="5"/>
      <c r="F387" s="5"/>
    </row>
    <row r="388" spans="1:6">
      <c r="A388" s="5"/>
      <c r="B388" s="5"/>
      <c r="C388" s="5" t="s">
        <v>24</v>
      </c>
      <c r="D388" s="5"/>
      <c r="E388" s="5"/>
      <c r="F388" s="5"/>
    </row>
    <row r="389" spans="1:6">
      <c r="A389" s="5">
        <v>1</v>
      </c>
      <c r="B389" s="5" t="s">
        <v>12</v>
      </c>
      <c r="C389" s="5" t="s">
        <v>186</v>
      </c>
      <c r="D389" s="5">
        <v>35</v>
      </c>
      <c r="E389" s="5" t="s">
        <v>12</v>
      </c>
      <c r="F389" s="5">
        <v>35</v>
      </c>
    </row>
    <row r="390" spans="1:6">
      <c r="A390" s="5">
        <v>1</v>
      </c>
      <c r="B390" s="5" t="s">
        <v>22</v>
      </c>
      <c r="C390" s="5" t="s">
        <v>187</v>
      </c>
      <c r="D390" s="5">
        <v>14</v>
      </c>
      <c r="E390" s="5" t="s">
        <v>22</v>
      </c>
      <c r="F390" s="5">
        <v>14</v>
      </c>
    </row>
    <row r="391" spans="1:6">
      <c r="A391" s="5">
        <v>1</v>
      </c>
      <c r="B391" s="5" t="s">
        <v>12</v>
      </c>
      <c r="C391" s="5" t="s">
        <v>182</v>
      </c>
      <c r="D391" s="5">
        <v>159.72999999999999</v>
      </c>
      <c r="E391" s="5" t="s">
        <v>12</v>
      </c>
      <c r="F391" s="5">
        <v>159.72999999999999</v>
      </c>
    </row>
    <row r="392" spans="1:6">
      <c r="A392" s="5"/>
      <c r="B392" s="5"/>
      <c r="C392" s="5"/>
      <c r="D392" s="5" t="s">
        <v>8</v>
      </c>
      <c r="E392" s="5"/>
      <c r="F392" s="5" t="s">
        <v>24</v>
      </c>
    </row>
    <row r="393" spans="1:6">
      <c r="A393" s="5"/>
      <c r="B393" s="5"/>
      <c r="C393" s="5" t="s">
        <v>183</v>
      </c>
      <c r="D393" s="5"/>
      <c r="E393" s="5"/>
      <c r="F393" s="5">
        <v>208.73</v>
      </c>
    </row>
    <row r="394" spans="1:6">
      <c r="A394" s="5"/>
      <c r="B394" s="5"/>
      <c r="C394" s="5"/>
      <c r="D394" s="5" t="s">
        <v>8</v>
      </c>
      <c r="E394" s="5"/>
      <c r="F394" s="5" t="s">
        <v>46</v>
      </c>
    </row>
    <row r="395" spans="1:6">
      <c r="A395" s="5"/>
      <c r="B395" s="5" t="s">
        <v>188</v>
      </c>
      <c r="C395" s="5" t="s">
        <v>189</v>
      </c>
      <c r="D395" s="5"/>
      <c r="E395" s="5"/>
      <c r="F395" s="5"/>
    </row>
    <row r="396" spans="1:6">
      <c r="A396" s="5"/>
      <c r="B396" s="5"/>
      <c r="C396" s="5" t="s">
        <v>24</v>
      </c>
      <c r="D396" s="5"/>
      <c r="E396" s="5"/>
      <c r="F396" s="5"/>
    </row>
    <row r="397" spans="1:6">
      <c r="A397" s="5">
        <v>1</v>
      </c>
      <c r="B397" s="5" t="s">
        <v>12</v>
      </c>
      <c r="C397" s="5" t="s">
        <v>190</v>
      </c>
      <c r="D397" s="5">
        <v>52</v>
      </c>
      <c r="E397" s="5" t="s">
        <v>12</v>
      </c>
      <c r="F397" s="5">
        <v>52</v>
      </c>
    </row>
    <row r="398" spans="1:6">
      <c r="A398" s="5">
        <v>1</v>
      </c>
      <c r="B398" s="5" t="s">
        <v>22</v>
      </c>
      <c r="C398" s="5" t="s">
        <v>191</v>
      </c>
      <c r="D398" s="5">
        <v>10.4</v>
      </c>
      <c r="E398" s="5" t="s">
        <v>22</v>
      </c>
      <c r="F398" s="5">
        <v>10.4</v>
      </c>
    </row>
    <row r="399" spans="1:6">
      <c r="A399" s="5">
        <v>1</v>
      </c>
      <c r="B399" s="5" t="s">
        <v>12</v>
      </c>
      <c r="C399" s="5" t="s">
        <v>182</v>
      </c>
      <c r="D399" s="5">
        <v>163.57</v>
      </c>
      <c r="E399" s="5" t="s">
        <v>12</v>
      </c>
      <c r="F399" s="5">
        <v>163.57</v>
      </c>
    </row>
    <row r="400" spans="1:6">
      <c r="A400" s="5"/>
      <c r="B400" s="5"/>
      <c r="C400" s="5"/>
      <c r="D400" s="5" t="s">
        <v>8</v>
      </c>
      <c r="E400" s="5"/>
      <c r="F400" s="5" t="s">
        <v>24</v>
      </c>
    </row>
    <row r="401" spans="1:6">
      <c r="A401" s="5"/>
      <c r="B401" s="5"/>
      <c r="C401" s="5" t="s">
        <v>183</v>
      </c>
      <c r="D401" s="5"/>
      <c r="E401" s="5"/>
      <c r="F401" s="5">
        <v>225.97</v>
      </c>
    </row>
    <row r="402" spans="1:6">
      <c r="A402" s="5"/>
      <c r="B402" s="5"/>
      <c r="C402" s="5"/>
      <c r="D402" s="5" t="s">
        <v>8</v>
      </c>
      <c r="E402" s="5"/>
      <c r="F402" s="5" t="s">
        <v>46</v>
      </c>
    </row>
    <row r="403" spans="1:6">
      <c r="A403" s="1"/>
      <c r="B403" s="1"/>
      <c r="C403" s="5" t="s">
        <v>882</v>
      </c>
      <c r="D403" s="5">
        <v>3167</v>
      </c>
      <c r="E403" s="5" t="s">
        <v>60</v>
      </c>
      <c r="F403" s="1"/>
    </row>
    <row r="404" spans="1:6">
      <c r="A404" s="1"/>
      <c r="B404" s="1"/>
      <c r="C404" s="1"/>
      <c r="D404" s="1"/>
      <c r="E404" s="1"/>
      <c r="F404" s="1"/>
    </row>
    <row r="405" spans="1:6">
      <c r="A405" s="5"/>
      <c r="B405" s="5"/>
      <c r="C405" s="5"/>
      <c r="D405" s="5"/>
      <c r="E405" s="5"/>
      <c r="F405" s="5"/>
    </row>
    <row r="406" spans="1:6">
      <c r="A406" s="5"/>
      <c r="B406" s="5"/>
      <c r="C406" s="5" t="s">
        <v>883</v>
      </c>
      <c r="D406" s="5"/>
      <c r="E406" s="5"/>
      <c r="F406" s="5"/>
    </row>
    <row r="407" spans="1:6">
      <c r="A407" s="5"/>
      <c r="B407" s="5"/>
      <c r="C407" s="5"/>
      <c r="D407" s="5"/>
      <c r="E407" s="5"/>
      <c r="F407" s="5"/>
    </row>
    <row r="408" spans="1:6" ht="165">
      <c r="A408" s="5"/>
      <c r="B408" s="5"/>
      <c r="C408" s="53" t="s">
        <v>964</v>
      </c>
      <c r="D408" s="5"/>
      <c r="E408" s="5"/>
      <c r="F408" s="5"/>
    </row>
    <row r="409" spans="1:6">
      <c r="A409" s="5"/>
      <c r="B409" s="5"/>
      <c r="C409" s="5"/>
      <c r="D409" s="5"/>
      <c r="E409" s="5"/>
      <c r="F409" s="5"/>
    </row>
    <row r="410" spans="1:6">
      <c r="A410" s="5">
        <v>180</v>
      </c>
      <c r="B410" s="5" t="s">
        <v>12</v>
      </c>
      <c r="C410" s="5" t="s">
        <v>256</v>
      </c>
      <c r="D410" s="5">
        <v>15.5</v>
      </c>
      <c r="E410" s="5" t="s">
        <v>12</v>
      </c>
      <c r="F410" s="5">
        <v>2790</v>
      </c>
    </row>
    <row r="411" spans="1:6">
      <c r="A411" s="5">
        <v>90</v>
      </c>
      <c r="B411" s="5" t="s">
        <v>12</v>
      </c>
      <c r="C411" s="5" t="s">
        <v>257</v>
      </c>
      <c r="D411" s="5">
        <v>19.100000000000001</v>
      </c>
      <c r="E411" s="5" t="s">
        <v>12</v>
      </c>
      <c r="F411" s="5">
        <v>1719</v>
      </c>
    </row>
    <row r="412" spans="1:6">
      <c r="A412" s="5">
        <v>3</v>
      </c>
      <c r="B412" s="5" t="s">
        <v>151</v>
      </c>
      <c r="C412" s="5" t="s">
        <v>152</v>
      </c>
      <c r="D412" s="5">
        <v>298</v>
      </c>
      <c r="E412" s="5" t="s">
        <v>151</v>
      </c>
      <c r="F412" s="5">
        <v>894</v>
      </c>
    </row>
    <row r="413" spans="1:6">
      <c r="A413" s="5">
        <v>90</v>
      </c>
      <c r="B413" s="5" t="s">
        <v>12</v>
      </c>
      <c r="C413" s="5" t="s">
        <v>397</v>
      </c>
      <c r="D413" s="5">
        <v>15.5</v>
      </c>
      <c r="E413" s="5" t="s">
        <v>149</v>
      </c>
      <c r="F413" s="5">
        <v>1395</v>
      </c>
    </row>
    <row r="414" spans="1:6">
      <c r="A414" s="5"/>
      <c r="B414" s="5"/>
      <c r="C414" s="5" t="s">
        <v>154</v>
      </c>
      <c r="D414" s="5"/>
      <c r="E414" s="5"/>
      <c r="F414" s="5">
        <v>10421</v>
      </c>
    </row>
    <row r="415" spans="1:6">
      <c r="A415" s="5"/>
      <c r="B415" s="5"/>
      <c r="C415" s="5"/>
      <c r="D415" s="5"/>
      <c r="E415" s="5"/>
      <c r="F415" s="5">
        <v>17219</v>
      </c>
    </row>
    <row r="416" spans="1:6">
      <c r="A416" s="5"/>
      <c r="B416" s="5"/>
      <c r="C416" s="5" t="s">
        <v>155</v>
      </c>
      <c r="D416" s="5"/>
      <c r="E416" s="5"/>
      <c r="F416" s="5">
        <v>113</v>
      </c>
    </row>
    <row r="417" spans="1:6">
      <c r="A417" s="5"/>
      <c r="B417" s="5"/>
      <c r="C417" s="5" t="s">
        <v>884</v>
      </c>
      <c r="D417" s="5"/>
      <c r="E417" s="5"/>
      <c r="F417" s="5">
        <v>17332</v>
      </c>
    </row>
    <row r="418" spans="1:6">
      <c r="A418" s="5"/>
      <c r="B418" s="5"/>
      <c r="C418" s="5" t="s">
        <v>547</v>
      </c>
      <c r="D418" s="5"/>
      <c r="E418" s="5"/>
      <c r="F418" s="5">
        <v>192.58</v>
      </c>
    </row>
    <row r="419" spans="1:6">
      <c r="A419" s="5"/>
      <c r="B419" s="5"/>
      <c r="C419" s="5"/>
      <c r="D419" s="5"/>
      <c r="E419" s="5"/>
      <c r="F419" s="5"/>
    </row>
    <row r="420" spans="1:6">
      <c r="A420" s="5"/>
      <c r="B420" s="5"/>
      <c r="C420" s="5"/>
      <c r="D420" s="5"/>
      <c r="E420" s="5"/>
      <c r="F420" s="5"/>
    </row>
    <row r="421" spans="1:6">
      <c r="A421" s="5"/>
      <c r="B421" s="5"/>
      <c r="C421" s="5"/>
      <c r="D421" s="5"/>
      <c r="E421" s="5"/>
      <c r="F421" s="5"/>
    </row>
    <row r="422" spans="1:6">
      <c r="A422" s="5"/>
      <c r="B422" s="5"/>
      <c r="C422" s="5"/>
      <c r="D422" s="5"/>
      <c r="E422" s="5"/>
      <c r="F422" s="5"/>
    </row>
    <row r="423" spans="1:6">
      <c r="A423" s="5"/>
      <c r="B423" s="5"/>
      <c r="C423" s="5" t="s">
        <v>885</v>
      </c>
      <c r="D423" s="5"/>
      <c r="E423" s="5"/>
      <c r="F423" s="5"/>
    </row>
    <row r="424" spans="1:6">
      <c r="A424" s="5"/>
      <c r="B424" s="5"/>
      <c r="C424" s="5"/>
      <c r="D424" s="5"/>
      <c r="E424" s="5"/>
      <c r="F424" s="5"/>
    </row>
    <row r="425" spans="1:6" ht="165">
      <c r="A425" s="5"/>
      <c r="B425" s="5"/>
      <c r="C425" s="53" t="s">
        <v>886</v>
      </c>
      <c r="D425" s="5"/>
      <c r="E425" s="5"/>
      <c r="F425" s="5"/>
    </row>
    <row r="426" spans="1:6">
      <c r="A426" s="5"/>
      <c r="B426" s="5"/>
      <c r="C426" s="5"/>
      <c r="D426" s="5"/>
      <c r="E426" s="5"/>
      <c r="F426" s="5"/>
    </row>
    <row r="427" spans="1:6">
      <c r="A427" s="5"/>
      <c r="B427" s="5"/>
      <c r="C427" s="5" t="s">
        <v>556</v>
      </c>
      <c r="D427" s="5"/>
      <c r="E427" s="5"/>
      <c r="F427" s="5">
        <v>10730.71</v>
      </c>
    </row>
    <row r="428" spans="1:6">
      <c r="A428" s="5">
        <v>180</v>
      </c>
      <c r="B428" s="5" t="s">
        <v>12</v>
      </c>
      <c r="C428" s="5" t="s">
        <v>887</v>
      </c>
      <c r="D428" s="5">
        <v>24.1</v>
      </c>
      <c r="E428" s="5" t="s">
        <v>12</v>
      </c>
      <c r="F428" s="5">
        <v>4338</v>
      </c>
    </row>
    <row r="429" spans="1:6">
      <c r="A429" s="5">
        <v>180</v>
      </c>
      <c r="B429" s="5" t="s">
        <v>12</v>
      </c>
      <c r="C429" s="5" t="s">
        <v>558</v>
      </c>
      <c r="D429" s="5">
        <v>15.5</v>
      </c>
      <c r="E429" s="5" t="s">
        <v>149</v>
      </c>
      <c r="F429" s="5">
        <v>2790</v>
      </c>
    </row>
    <row r="430" spans="1:6">
      <c r="A430" s="5"/>
      <c r="B430" s="5"/>
      <c r="C430" s="5" t="s">
        <v>155</v>
      </c>
      <c r="D430" s="5"/>
      <c r="E430" s="5"/>
      <c r="F430" s="5"/>
    </row>
    <row r="431" spans="1:6">
      <c r="A431" s="5"/>
      <c r="B431" s="5"/>
      <c r="C431" s="5" t="s">
        <v>559</v>
      </c>
      <c r="D431" s="5"/>
      <c r="E431" s="5"/>
      <c r="F431" s="5">
        <v>12278.71</v>
      </c>
    </row>
    <row r="432" spans="1:6">
      <c r="A432" s="5"/>
      <c r="B432" s="5"/>
      <c r="C432" s="5" t="s">
        <v>547</v>
      </c>
      <c r="D432" s="5"/>
      <c r="E432" s="5"/>
      <c r="F432" s="5">
        <v>136.43</v>
      </c>
    </row>
    <row r="433" spans="1:6">
      <c r="A433" s="5"/>
      <c r="B433" s="5"/>
      <c r="C433" s="5"/>
      <c r="D433" s="5"/>
      <c r="E433" s="5"/>
      <c r="F433" s="5"/>
    </row>
    <row r="434" spans="1:6">
      <c r="A434" s="5"/>
      <c r="B434" s="5"/>
      <c r="C434" s="5"/>
      <c r="D434" s="5"/>
      <c r="E434" s="5"/>
      <c r="F434" s="5"/>
    </row>
    <row r="435" spans="1:6">
      <c r="A435" s="5"/>
      <c r="B435" s="5"/>
      <c r="C435" s="5"/>
      <c r="D435" s="5"/>
      <c r="E435" s="5"/>
      <c r="F435" s="5"/>
    </row>
    <row r="436" spans="1:6">
      <c r="A436" s="5"/>
      <c r="B436" s="5"/>
      <c r="C436" s="5" t="s">
        <v>555</v>
      </c>
      <c r="D436" s="5"/>
      <c r="E436" s="5"/>
      <c r="F436" s="5"/>
    </row>
    <row r="437" spans="1:6">
      <c r="A437" s="5"/>
      <c r="B437" s="5"/>
      <c r="C437" s="5"/>
      <c r="D437" s="5"/>
      <c r="E437" s="5"/>
      <c r="F437" s="5"/>
    </row>
    <row r="438" spans="1:6" ht="165">
      <c r="A438" s="5"/>
      <c r="B438" s="5"/>
      <c r="C438" s="53" t="s">
        <v>886</v>
      </c>
      <c r="D438" s="5"/>
      <c r="E438" s="5"/>
      <c r="F438" s="5"/>
    </row>
    <row r="439" spans="1:6">
      <c r="A439" s="5"/>
      <c r="B439" s="5"/>
      <c r="C439" s="5"/>
      <c r="D439" s="5"/>
      <c r="E439" s="5"/>
      <c r="F439" s="5"/>
    </row>
    <row r="440" spans="1:6">
      <c r="A440" s="5"/>
      <c r="B440" s="5"/>
      <c r="C440" s="5" t="s">
        <v>556</v>
      </c>
      <c r="D440" s="5"/>
      <c r="E440" s="5"/>
      <c r="F440" s="5">
        <v>10730.71</v>
      </c>
    </row>
    <row r="441" spans="1:6">
      <c r="A441" s="5">
        <v>180</v>
      </c>
      <c r="B441" s="5" t="s">
        <v>12</v>
      </c>
      <c r="C441" s="5" t="s">
        <v>557</v>
      </c>
      <c r="D441" s="5">
        <v>38.299999999999997</v>
      </c>
      <c r="E441" s="5" t="s">
        <v>12</v>
      </c>
      <c r="F441" s="5">
        <v>6894</v>
      </c>
    </row>
    <row r="442" spans="1:6">
      <c r="A442" s="5">
        <v>180</v>
      </c>
      <c r="B442" s="5" t="s">
        <v>12</v>
      </c>
      <c r="C442" s="5" t="s">
        <v>558</v>
      </c>
      <c r="D442" s="5">
        <v>15.5</v>
      </c>
      <c r="E442" s="5" t="s">
        <v>149</v>
      </c>
      <c r="F442" s="5">
        <v>2790</v>
      </c>
    </row>
    <row r="443" spans="1:6">
      <c r="A443" s="5"/>
      <c r="B443" s="5"/>
      <c r="C443" s="5" t="s">
        <v>155</v>
      </c>
      <c r="D443" s="5"/>
      <c r="E443" s="5"/>
      <c r="F443" s="5"/>
    </row>
    <row r="444" spans="1:6">
      <c r="A444" s="5"/>
      <c r="B444" s="5"/>
      <c r="C444" s="5" t="s">
        <v>559</v>
      </c>
      <c r="D444" s="5"/>
      <c r="E444" s="5"/>
      <c r="F444" s="5">
        <v>14834.71</v>
      </c>
    </row>
    <row r="445" spans="1:6">
      <c r="A445" s="5"/>
      <c r="B445" s="5"/>
      <c r="C445" s="5" t="s">
        <v>547</v>
      </c>
      <c r="D445" s="5"/>
      <c r="E445" s="5"/>
      <c r="F445" s="5">
        <v>164.83</v>
      </c>
    </row>
    <row r="446" spans="1:6">
      <c r="A446" s="1"/>
      <c r="B446" s="1"/>
      <c r="C446" s="1"/>
      <c r="D446" s="1"/>
      <c r="E446" s="1"/>
      <c r="F446" s="1"/>
    </row>
    <row r="447" spans="1:6">
      <c r="A447" s="1"/>
      <c r="B447" s="1"/>
      <c r="C447" s="1"/>
      <c r="D447" s="1"/>
      <c r="E447" s="1"/>
      <c r="F447" s="1"/>
    </row>
    <row r="448" spans="1:6">
      <c r="A448" s="5"/>
      <c r="B448" s="5"/>
      <c r="C448" s="5" t="s">
        <v>259</v>
      </c>
      <c r="D448" s="5"/>
      <c r="E448" s="5"/>
      <c r="F448" s="5"/>
    </row>
    <row r="449" spans="1:6">
      <c r="A449" s="5"/>
      <c r="B449" s="5"/>
      <c r="C449" s="5"/>
      <c r="D449" s="5"/>
      <c r="E449" s="5"/>
      <c r="F449" s="5"/>
    </row>
    <row r="450" spans="1:6" ht="90">
      <c r="A450" s="5"/>
      <c r="B450" s="5"/>
      <c r="C450" s="53" t="s">
        <v>260</v>
      </c>
      <c r="D450" s="5"/>
      <c r="E450" s="5"/>
      <c r="F450" s="5"/>
    </row>
    <row r="451" spans="1:6">
      <c r="A451" s="5"/>
      <c r="B451" s="5"/>
      <c r="C451" s="5"/>
      <c r="D451" s="5"/>
      <c r="E451" s="5"/>
      <c r="F451" s="5"/>
    </row>
    <row r="452" spans="1:6">
      <c r="A452" s="5">
        <v>1</v>
      </c>
      <c r="B452" s="5" t="s">
        <v>11</v>
      </c>
      <c r="C452" s="5" t="s">
        <v>888</v>
      </c>
      <c r="D452" s="5">
        <v>54</v>
      </c>
      <c r="E452" s="5" t="s">
        <v>11</v>
      </c>
      <c r="F452" s="5">
        <v>54</v>
      </c>
    </row>
    <row r="453" spans="1:6">
      <c r="A453" s="5">
        <v>1</v>
      </c>
      <c r="B453" s="5" t="s">
        <v>11</v>
      </c>
      <c r="C453" s="5" t="s">
        <v>261</v>
      </c>
      <c r="D453" s="5">
        <v>63.1</v>
      </c>
      <c r="E453" s="5" t="s">
        <v>11</v>
      </c>
      <c r="F453" s="5">
        <v>63.1</v>
      </c>
    </row>
    <row r="454" spans="1:6">
      <c r="A454" s="7">
        <v>1.4999999999999999E-2</v>
      </c>
      <c r="B454" s="5" t="s">
        <v>10</v>
      </c>
      <c r="C454" s="5" t="s">
        <v>262</v>
      </c>
      <c r="D454" s="5">
        <v>630</v>
      </c>
      <c r="E454" s="5" t="s">
        <v>10</v>
      </c>
      <c r="F454" s="5">
        <v>9.4499999999999993</v>
      </c>
    </row>
    <row r="455" spans="1:6">
      <c r="A455" s="5" t="s">
        <v>100</v>
      </c>
      <c r="B455" s="5"/>
      <c r="C455" s="5" t="s">
        <v>263</v>
      </c>
      <c r="D455" s="5"/>
      <c r="E455" s="5"/>
      <c r="F455" s="5">
        <v>12.15</v>
      </c>
    </row>
    <row r="456" spans="1:6">
      <c r="A456" s="5"/>
      <c r="B456" s="5"/>
      <c r="C456" s="5" t="s">
        <v>162</v>
      </c>
      <c r="D456" s="5"/>
      <c r="E456" s="5"/>
      <c r="F456" s="5">
        <v>138.69999999999999</v>
      </c>
    </row>
    <row r="457" spans="1:6">
      <c r="A457" s="1"/>
      <c r="B457" s="1"/>
      <c r="C457" s="1"/>
      <c r="D457" s="1"/>
      <c r="E457" s="1"/>
      <c r="F457" s="1"/>
    </row>
    <row r="458" spans="1:6">
      <c r="A458" s="5"/>
      <c r="B458" s="5"/>
      <c r="C458" s="5" t="s">
        <v>380</v>
      </c>
      <c r="D458" s="5"/>
      <c r="E458" s="5"/>
      <c r="F458" s="5"/>
    </row>
    <row r="459" spans="1:6">
      <c r="A459" s="5"/>
      <c r="B459" s="5"/>
      <c r="C459" s="5"/>
      <c r="D459" s="5"/>
      <c r="E459" s="5"/>
      <c r="F459" s="5"/>
    </row>
    <row r="460" spans="1:6" ht="240">
      <c r="A460" s="5"/>
      <c r="B460" s="5"/>
      <c r="C460" s="53" t="s">
        <v>381</v>
      </c>
      <c r="D460" s="5"/>
      <c r="E460" s="5"/>
      <c r="F460" s="5"/>
    </row>
    <row r="461" spans="1:6">
      <c r="A461" s="5">
        <v>90</v>
      </c>
      <c r="B461" s="5" t="s">
        <v>12</v>
      </c>
      <c r="C461" s="5" t="s">
        <v>256</v>
      </c>
      <c r="D461" s="5">
        <v>15.5</v>
      </c>
      <c r="E461" s="5" t="s">
        <v>149</v>
      </c>
      <c r="F461" s="5">
        <v>1395</v>
      </c>
    </row>
    <row r="462" spans="1:6">
      <c r="A462" s="5">
        <v>45</v>
      </c>
      <c r="B462" s="5" t="s">
        <v>12</v>
      </c>
      <c r="C462" s="5" t="s">
        <v>257</v>
      </c>
      <c r="D462" s="5">
        <v>19.100000000000001</v>
      </c>
      <c r="E462" s="5" t="s">
        <v>150</v>
      </c>
      <c r="F462" s="5">
        <v>859.5</v>
      </c>
    </row>
    <row r="463" spans="1:6">
      <c r="A463" s="5">
        <v>20</v>
      </c>
      <c r="B463" s="5" t="s">
        <v>11</v>
      </c>
      <c r="C463" s="5" t="s">
        <v>382</v>
      </c>
      <c r="D463" s="5">
        <v>3</v>
      </c>
      <c r="E463" s="5" t="s">
        <v>11</v>
      </c>
      <c r="F463" s="5">
        <v>60</v>
      </c>
    </row>
    <row r="464" spans="1:6">
      <c r="A464" s="5">
        <v>150</v>
      </c>
      <c r="B464" s="5" t="s">
        <v>11</v>
      </c>
      <c r="C464" s="5" t="s">
        <v>889</v>
      </c>
      <c r="D464" s="5">
        <v>287</v>
      </c>
      <c r="E464" s="5" t="s">
        <v>384</v>
      </c>
      <c r="F464" s="5">
        <v>43.05</v>
      </c>
    </row>
    <row r="465" spans="1:6">
      <c r="A465" s="5">
        <v>10</v>
      </c>
      <c r="B465" s="5" t="s">
        <v>11</v>
      </c>
      <c r="C465" s="5" t="s">
        <v>385</v>
      </c>
      <c r="D465" s="5">
        <v>1.28</v>
      </c>
      <c r="E465" s="5" t="s">
        <v>11</v>
      </c>
      <c r="F465" s="5">
        <v>12.8</v>
      </c>
    </row>
    <row r="466" spans="1:6">
      <c r="A466" s="5">
        <v>10</v>
      </c>
      <c r="B466" s="5" t="s">
        <v>11</v>
      </c>
      <c r="C466" s="5" t="s">
        <v>890</v>
      </c>
      <c r="D466" s="5">
        <v>41.2</v>
      </c>
      <c r="E466" s="5" t="s">
        <v>387</v>
      </c>
      <c r="F466" s="5">
        <v>34.33</v>
      </c>
    </row>
    <row r="467" spans="1:6">
      <c r="A467" s="7">
        <v>1.4999999999999999E-2</v>
      </c>
      <c r="B467" s="5" t="s">
        <v>10</v>
      </c>
      <c r="C467" s="5" t="s">
        <v>388</v>
      </c>
      <c r="D467" s="5">
        <v>630</v>
      </c>
      <c r="E467" s="5" t="s">
        <v>10</v>
      </c>
      <c r="F467" s="5">
        <v>9.4499999999999993</v>
      </c>
    </row>
    <row r="468" spans="1:6">
      <c r="A468" s="5">
        <v>10</v>
      </c>
      <c r="B468" s="5" t="s">
        <v>11</v>
      </c>
      <c r="C468" s="5" t="s">
        <v>389</v>
      </c>
      <c r="D468" s="5">
        <v>16.05</v>
      </c>
      <c r="E468" s="5" t="s">
        <v>11</v>
      </c>
      <c r="F468" s="5">
        <v>160.5</v>
      </c>
    </row>
    <row r="469" spans="1:6">
      <c r="A469" s="5">
        <v>10</v>
      </c>
      <c r="B469" s="5" t="s">
        <v>11</v>
      </c>
      <c r="C469" s="5" t="s">
        <v>390</v>
      </c>
      <c r="D469" s="5">
        <v>13.7</v>
      </c>
      <c r="E469" s="5" t="s">
        <v>11</v>
      </c>
      <c r="F469" s="5">
        <v>137</v>
      </c>
    </row>
    <row r="470" spans="1:6">
      <c r="A470" s="5">
        <v>1</v>
      </c>
      <c r="B470" s="5" t="s">
        <v>391</v>
      </c>
      <c r="C470" s="5" t="s">
        <v>392</v>
      </c>
      <c r="D470" s="5">
        <v>68.8</v>
      </c>
      <c r="E470" s="5" t="s">
        <v>391</v>
      </c>
      <c r="F470" s="5">
        <v>68.8</v>
      </c>
    </row>
    <row r="471" spans="1:6">
      <c r="A471" s="5">
        <v>72</v>
      </c>
      <c r="B471" s="5" t="s">
        <v>11</v>
      </c>
      <c r="C471" s="5" t="s">
        <v>891</v>
      </c>
      <c r="D471" s="5">
        <v>47.7</v>
      </c>
      <c r="E471" s="5" t="s">
        <v>391</v>
      </c>
      <c r="F471" s="5">
        <v>23.85</v>
      </c>
    </row>
    <row r="472" spans="1:6">
      <c r="A472" s="18">
        <v>0.16666666666666666</v>
      </c>
      <c r="B472" s="5" t="s">
        <v>151</v>
      </c>
      <c r="C472" s="5" t="s">
        <v>152</v>
      </c>
      <c r="D472" s="5">
        <v>298</v>
      </c>
      <c r="E472" s="5" t="s">
        <v>151</v>
      </c>
      <c r="F472" s="5">
        <v>49.67</v>
      </c>
    </row>
    <row r="473" spans="1:6">
      <c r="A473" s="5">
        <v>10</v>
      </c>
      <c r="B473" s="5" t="s">
        <v>11</v>
      </c>
      <c r="C473" s="5" t="s">
        <v>394</v>
      </c>
      <c r="D473" s="5">
        <v>13.8</v>
      </c>
      <c r="E473" s="5" t="s">
        <v>11</v>
      </c>
      <c r="F473" s="5">
        <v>138</v>
      </c>
    </row>
    <row r="474" spans="1:6">
      <c r="A474" s="5">
        <v>1</v>
      </c>
      <c r="B474" s="5" t="s">
        <v>11</v>
      </c>
      <c r="C474" s="5" t="s">
        <v>395</v>
      </c>
      <c r="D474" s="5">
        <v>16.5</v>
      </c>
      <c r="E474" s="5" t="s">
        <v>11</v>
      </c>
      <c r="F474" s="5">
        <v>16.5</v>
      </c>
    </row>
    <row r="475" spans="1:6">
      <c r="A475" s="5">
        <v>0.1</v>
      </c>
      <c r="B475" s="5" t="s">
        <v>10</v>
      </c>
      <c r="C475" s="5" t="s">
        <v>396</v>
      </c>
      <c r="D475" s="5">
        <v>630</v>
      </c>
      <c r="E475" s="5" t="s">
        <v>10</v>
      </c>
      <c r="F475" s="5">
        <v>63</v>
      </c>
    </row>
    <row r="476" spans="1:6">
      <c r="A476" s="5">
        <v>45</v>
      </c>
      <c r="B476" s="5" t="s">
        <v>12</v>
      </c>
      <c r="C476" s="5" t="s">
        <v>397</v>
      </c>
      <c r="D476" s="5">
        <v>15.5</v>
      </c>
      <c r="E476" s="5" t="s">
        <v>153</v>
      </c>
      <c r="F476" s="5">
        <v>697.5</v>
      </c>
    </row>
    <row r="477" spans="1:6">
      <c r="A477" s="18">
        <v>0.5</v>
      </c>
      <c r="B477" s="5" t="s">
        <v>398</v>
      </c>
      <c r="C477" s="5" t="s">
        <v>399</v>
      </c>
      <c r="D477" s="5">
        <v>225.4</v>
      </c>
      <c r="E477" s="5" t="s">
        <v>398</v>
      </c>
      <c r="F477" s="5">
        <v>112.7</v>
      </c>
    </row>
    <row r="478" spans="1:6">
      <c r="A478" s="5">
        <v>10</v>
      </c>
      <c r="B478" s="5" t="s">
        <v>400</v>
      </c>
      <c r="C478" s="5" t="s">
        <v>154</v>
      </c>
      <c r="D478" s="5"/>
      <c r="E478" s="5" t="s">
        <v>100</v>
      </c>
      <c r="F478" s="5">
        <v>4392.67</v>
      </c>
    </row>
    <row r="479" spans="1:6">
      <c r="A479" s="5" t="s">
        <v>100</v>
      </c>
      <c r="B479" s="5"/>
      <c r="C479" s="5" t="s">
        <v>401</v>
      </c>
      <c r="D479" s="5"/>
      <c r="E479" s="5" t="s">
        <v>100</v>
      </c>
      <c r="F479" s="5">
        <v>26.75</v>
      </c>
    </row>
    <row r="480" spans="1:6">
      <c r="A480" s="5"/>
      <c r="B480" s="5"/>
      <c r="C480" s="5" t="s">
        <v>156</v>
      </c>
      <c r="D480" s="5"/>
      <c r="E480" s="5"/>
      <c r="F480" s="5">
        <v>8301.07</v>
      </c>
    </row>
    <row r="481" spans="1:6">
      <c r="A481" s="5"/>
      <c r="B481" s="5"/>
      <c r="C481" s="5" t="s">
        <v>157</v>
      </c>
      <c r="D481" s="5"/>
      <c r="E481" s="5"/>
      <c r="F481" s="5">
        <v>830.11</v>
      </c>
    </row>
    <row r="482" spans="1:6">
      <c r="A482" s="1"/>
      <c r="B482" s="1"/>
      <c r="C482" s="1"/>
      <c r="D482" s="1"/>
      <c r="E482" s="1"/>
      <c r="F482" s="1"/>
    </row>
    <row r="483" spans="1:6">
      <c r="A483" s="5"/>
      <c r="B483" s="5"/>
      <c r="C483" s="5" t="s">
        <v>892</v>
      </c>
      <c r="D483" s="5"/>
      <c r="E483" s="5"/>
      <c r="F483" s="5"/>
    </row>
    <row r="484" spans="1:6">
      <c r="A484" s="5"/>
      <c r="B484" s="5"/>
      <c r="C484" s="5"/>
      <c r="D484" s="5"/>
      <c r="E484" s="5"/>
      <c r="F484" s="5"/>
    </row>
    <row r="485" spans="1:6" ht="240">
      <c r="A485" s="5"/>
      <c r="B485" s="5"/>
      <c r="C485" s="53" t="s">
        <v>893</v>
      </c>
      <c r="D485" s="5"/>
      <c r="E485" s="5"/>
      <c r="F485" s="5"/>
    </row>
    <row r="486" spans="1:6">
      <c r="A486" s="5">
        <v>90</v>
      </c>
      <c r="B486" s="5" t="s">
        <v>12</v>
      </c>
      <c r="C486" s="5" t="s">
        <v>256</v>
      </c>
      <c r="D486" s="5">
        <v>15.5</v>
      </c>
      <c r="E486" s="5" t="s">
        <v>153</v>
      </c>
      <c r="F486" s="5">
        <v>1395</v>
      </c>
    </row>
    <row r="487" spans="1:6">
      <c r="A487" s="5">
        <v>45</v>
      </c>
      <c r="B487" s="5" t="s">
        <v>12</v>
      </c>
      <c r="C487" s="5" t="s">
        <v>257</v>
      </c>
      <c r="D487" s="5">
        <v>19.100000000000001</v>
      </c>
      <c r="E487" s="5" t="s">
        <v>12</v>
      </c>
      <c r="F487" s="5">
        <v>859.5</v>
      </c>
    </row>
    <row r="488" spans="1:6">
      <c r="A488" s="5">
        <v>20</v>
      </c>
      <c r="B488" s="5" t="s">
        <v>11</v>
      </c>
      <c r="C488" s="5" t="s">
        <v>382</v>
      </c>
      <c r="D488" s="5">
        <v>3</v>
      </c>
      <c r="E488" s="5" t="s">
        <v>387</v>
      </c>
      <c r="F488" s="5">
        <v>60</v>
      </c>
    </row>
    <row r="489" spans="1:6">
      <c r="A489" s="5">
        <v>10</v>
      </c>
      <c r="B489" s="5" t="s">
        <v>11</v>
      </c>
      <c r="C489" s="5" t="s">
        <v>385</v>
      </c>
      <c r="D489" s="5">
        <v>1.28</v>
      </c>
      <c r="E489" s="5" t="s">
        <v>387</v>
      </c>
      <c r="F489" s="5">
        <v>12.8</v>
      </c>
    </row>
    <row r="490" spans="1:6">
      <c r="A490" s="5">
        <v>1</v>
      </c>
      <c r="B490" s="5" t="s">
        <v>11</v>
      </c>
      <c r="C490" s="5" t="s">
        <v>894</v>
      </c>
      <c r="D490" s="5">
        <v>63.1</v>
      </c>
      <c r="E490" s="5" t="s">
        <v>11</v>
      </c>
      <c r="F490" s="5">
        <v>63.1</v>
      </c>
    </row>
    <row r="491" spans="1:6">
      <c r="A491" s="7">
        <v>1.4999999999999999E-2</v>
      </c>
      <c r="B491" s="5" t="s">
        <v>10</v>
      </c>
      <c r="C491" s="5" t="s">
        <v>895</v>
      </c>
      <c r="D491" s="5">
        <v>630</v>
      </c>
      <c r="E491" s="5" t="s">
        <v>10</v>
      </c>
      <c r="F491" s="5">
        <v>9.4499999999999993</v>
      </c>
    </row>
    <row r="492" spans="1:6">
      <c r="A492" s="5">
        <v>15</v>
      </c>
      <c r="B492" s="5" t="s">
        <v>11</v>
      </c>
      <c r="C492" s="5" t="s">
        <v>896</v>
      </c>
      <c r="D492" s="5">
        <v>39.950000000000003</v>
      </c>
      <c r="E492" s="5" t="s">
        <v>11</v>
      </c>
      <c r="F492" s="5">
        <v>599.25</v>
      </c>
    </row>
    <row r="493" spans="1:6">
      <c r="A493" s="5">
        <v>15</v>
      </c>
      <c r="B493" s="5" t="s">
        <v>11</v>
      </c>
      <c r="C493" s="5" t="s">
        <v>894</v>
      </c>
      <c r="D493" s="5">
        <v>63.1</v>
      </c>
      <c r="E493" s="5" t="s">
        <v>11</v>
      </c>
      <c r="F493" s="5">
        <v>946.5</v>
      </c>
    </row>
    <row r="494" spans="1:6">
      <c r="A494" s="7">
        <v>0.22500000000000001</v>
      </c>
      <c r="B494" s="5" t="s">
        <v>10</v>
      </c>
      <c r="C494" s="5" t="s">
        <v>895</v>
      </c>
      <c r="D494" s="5">
        <v>630</v>
      </c>
      <c r="E494" s="5" t="s">
        <v>897</v>
      </c>
      <c r="F494" s="5">
        <v>141.75</v>
      </c>
    </row>
    <row r="495" spans="1:6">
      <c r="A495" s="5">
        <v>1.25</v>
      </c>
      <c r="B495" s="5" t="s">
        <v>151</v>
      </c>
      <c r="C495" s="5" t="s">
        <v>152</v>
      </c>
      <c r="D495" s="5">
        <v>298</v>
      </c>
      <c r="E495" s="5" t="s">
        <v>151</v>
      </c>
      <c r="F495" s="5">
        <v>372.5</v>
      </c>
    </row>
    <row r="496" spans="1:6">
      <c r="A496" s="5">
        <v>45</v>
      </c>
      <c r="B496" s="5" t="s">
        <v>10</v>
      </c>
      <c r="C496" s="5" t="s">
        <v>397</v>
      </c>
      <c r="D496" s="5">
        <v>15.5</v>
      </c>
      <c r="E496" s="5" t="s">
        <v>153</v>
      </c>
      <c r="F496" s="5">
        <v>697.5</v>
      </c>
    </row>
    <row r="497" spans="1:6">
      <c r="A497" s="5"/>
      <c r="B497" s="5"/>
      <c r="C497" s="5" t="s">
        <v>154</v>
      </c>
      <c r="D497" s="5"/>
      <c r="E497" s="5"/>
      <c r="F497" s="5">
        <v>4392.67</v>
      </c>
    </row>
    <row r="498" spans="1:6">
      <c r="A498" s="5"/>
      <c r="B498" s="5"/>
      <c r="C498" s="5" t="s">
        <v>155</v>
      </c>
      <c r="D498" s="5"/>
      <c r="E498" s="5"/>
      <c r="F498" s="5">
        <v>26.7</v>
      </c>
    </row>
    <row r="499" spans="1:6">
      <c r="A499" s="5"/>
      <c r="B499" s="5"/>
      <c r="C499" s="5" t="s">
        <v>898</v>
      </c>
      <c r="D499" s="5"/>
      <c r="E499" s="5"/>
      <c r="F499" s="5">
        <v>9576.7199999999993</v>
      </c>
    </row>
    <row r="500" spans="1:6">
      <c r="A500" s="5"/>
      <c r="B500" s="5"/>
      <c r="C500" s="5" t="s">
        <v>258</v>
      </c>
      <c r="D500" s="5"/>
      <c r="E500" s="5"/>
      <c r="F500" s="5">
        <v>638.45000000000005</v>
      </c>
    </row>
    <row r="501" spans="1:6">
      <c r="A501" s="5"/>
      <c r="B501" s="5"/>
      <c r="C501" s="5" t="s">
        <v>154</v>
      </c>
      <c r="D501" s="5"/>
      <c r="E501" s="5"/>
      <c r="F501" s="5"/>
    </row>
    <row r="502" spans="1:6">
      <c r="A502" s="5">
        <v>1</v>
      </c>
      <c r="B502" s="5" t="s">
        <v>11</v>
      </c>
      <c r="C502" s="5" t="s">
        <v>899</v>
      </c>
      <c r="D502" s="5">
        <v>817</v>
      </c>
      <c r="E502" s="5" t="s">
        <v>11</v>
      </c>
      <c r="F502" s="5">
        <v>817</v>
      </c>
    </row>
    <row r="503" spans="1:6">
      <c r="A503" s="5">
        <v>2</v>
      </c>
      <c r="B503" s="5" t="s">
        <v>11</v>
      </c>
      <c r="C503" s="5" t="s">
        <v>900</v>
      </c>
      <c r="D503" s="5">
        <v>712</v>
      </c>
      <c r="E503" s="5" t="s">
        <v>11</v>
      </c>
      <c r="F503" s="5">
        <v>1424</v>
      </c>
    </row>
    <row r="504" spans="1:6">
      <c r="A504" s="5">
        <v>3</v>
      </c>
      <c r="B504" s="5" t="s">
        <v>11</v>
      </c>
      <c r="C504" s="5" t="s">
        <v>901</v>
      </c>
      <c r="D504" s="5">
        <v>708</v>
      </c>
      <c r="E504" s="5" t="s">
        <v>11</v>
      </c>
      <c r="F504" s="5">
        <v>2124</v>
      </c>
    </row>
    <row r="505" spans="1:6">
      <c r="A505" s="5">
        <v>4</v>
      </c>
      <c r="B505" s="5" t="s">
        <v>11</v>
      </c>
      <c r="C505" s="5" t="s">
        <v>550</v>
      </c>
      <c r="D505" s="5">
        <v>556</v>
      </c>
      <c r="E505" s="5" t="s">
        <v>11</v>
      </c>
      <c r="F505" s="5">
        <v>2224</v>
      </c>
    </row>
    <row r="506" spans="1:6">
      <c r="A506" s="5"/>
      <c r="B506" s="5"/>
      <c r="C506" s="5"/>
      <c r="D506" s="5"/>
      <c r="E506" s="5"/>
      <c r="F506" s="5">
        <v>6589</v>
      </c>
    </row>
    <row r="507" spans="1:6">
      <c r="A507" s="5"/>
      <c r="B507" s="5"/>
      <c r="C507" s="5"/>
      <c r="D507" s="5"/>
      <c r="E507" s="5"/>
      <c r="F507" s="5"/>
    </row>
    <row r="508" spans="1:6" ht="45">
      <c r="A508" s="5"/>
      <c r="B508" s="5"/>
      <c r="C508" s="53" t="s">
        <v>902</v>
      </c>
      <c r="D508" s="5"/>
      <c r="E508" s="5"/>
      <c r="F508" s="5"/>
    </row>
    <row r="509" spans="1:6">
      <c r="A509" s="5"/>
      <c r="B509" s="5"/>
      <c r="C509" s="5"/>
      <c r="D509" s="5"/>
      <c r="E509" s="5"/>
      <c r="F509" s="5"/>
    </row>
    <row r="510" spans="1:6" ht="255">
      <c r="A510" s="5"/>
      <c r="B510" s="5"/>
      <c r="C510" s="53" t="s">
        <v>903</v>
      </c>
      <c r="D510" s="5"/>
      <c r="E510" s="5"/>
      <c r="F510" s="5"/>
    </row>
    <row r="511" spans="1:6">
      <c r="A511" s="5"/>
      <c r="B511" s="5"/>
      <c r="C511" s="5" t="s">
        <v>904</v>
      </c>
      <c r="D511" s="5"/>
      <c r="E511" s="5"/>
      <c r="F511" s="5">
        <v>8274.32</v>
      </c>
    </row>
    <row r="512" spans="1:6">
      <c r="A512" s="5"/>
      <c r="B512" s="5"/>
      <c r="C512" s="5" t="s">
        <v>905</v>
      </c>
      <c r="D512" s="5"/>
      <c r="E512" s="5" t="s">
        <v>906</v>
      </c>
      <c r="F512" s="5">
        <v>137</v>
      </c>
    </row>
    <row r="513" spans="1:6">
      <c r="A513" s="5"/>
      <c r="B513" s="5"/>
      <c r="C513" s="5" t="s">
        <v>907</v>
      </c>
      <c r="D513" s="5"/>
      <c r="E513" s="5"/>
      <c r="F513" s="5">
        <v>165</v>
      </c>
    </row>
    <row r="514" spans="1:6">
      <c r="A514" s="5"/>
      <c r="B514" s="5"/>
      <c r="C514" s="5" t="s">
        <v>155</v>
      </c>
      <c r="D514" s="5"/>
      <c r="E514" s="5"/>
      <c r="F514" s="5">
        <v>29.25</v>
      </c>
    </row>
    <row r="515" spans="1:6">
      <c r="A515" s="5"/>
      <c r="B515" s="5"/>
      <c r="C515" s="5" t="s">
        <v>908</v>
      </c>
      <c r="D515" s="5"/>
      <c r="E515" s="5"/>
      <c r="F515" s="5">
        <v>8331.57</v>
      </c>
    </row>
    <row r="516" spans="1:6">
      <c r="A516" s="5"/>
      <c r="B516" s="5"/>
      <c r="C516" s="5" t="s">
        <v>909</v>
      </c>
      <c r="D516" s="5"/>
      <c r="E516" s="5"/>
      <c r="F516" s="5">
        <v>833.16</v>
      </c>
    </row>
    <row r="517" spans="1:6">
      <c r="A517" s="1"/>
      <c r="B517" s="1"/>
      <c r="C517" s="1"/>
      <c r="D517" s="1"/>
      <c r="E517" s="1"/>
      <c r="F517" s="1"/>
    </row>
    <row r="518" spans="1:6">
      <c r="A518" s="1"/>
      <c r="B518" s="1"/>
      <c r="C518" s="1"/>
      <c r="D518" s="1"/>
      <c r="E518" s="1"/>
      <c r="F518" s="1"/>
    </row>
    <row r="519" spans="1:6" ht="45">
      <c r="A519" s="1"/>
      <c r="B519" s="5"/>
      <c r="C519" s="53" t="s">
        <v>910</v>
      </c>
      <c r="D519" s="5"/>
      <c r="E519" s="5"/>
      <c r="F519" s="5"/>
    </row>
    <row r="520" spans="1:6" ht="255">
      <c r="A520" s="1"/>
      <c r="B520" s="5"/>
      <c r="C520" s="53" t="s">
        <v>911</v>
      </c>
      <c r="D520" s="5"/>
      <c r="E520" s="5"/>
      <c r="F520" s="5"/>
    </row>
    <row r="521" spans="1:6">
      <c r="A521" s="1"/>
      <c r="B521" s="5"/>
      <c r="C521" s="5" t="s">
        <v>904</v>
      </c>
      <c r="D521" s="5"/>
      <c r="E521" s="5"/>
      <c r="F521" s="5">
        <v>8274.32</v>
      </c>
    </row>
    <row r="522" spans="1:6">
      <c r="A522" s="1"/>
      <c r="B522" s="5"/>
      <c r="C522" s="5" t="s">
        <v>912</v>
      </c>
      <c r="D522" s="5"/>
      <c r="E522" s="5" t="s">
        <v>906</v>
      </c>
      <c r="F522" s="5">
        <v>138</v>
      </c>
    </row>
    <row r="523" spans="1:6">
      <c r="A523" s="1"/>
      <c r="B523" s="5"/>
      <c r="C523" s="5" t="s">
        <v>913</v>
      </c>
      <c r="D523" s="5"/>
      <c r="E523" s="5" t="s">
        <v>906</v>
      </c>
      <c r="F523" s="5">
        <v>63</v>
      </c>
    </row>
    <row r="524" spans="1:6">
      <c r="A524" s="1"/>
      <c r="B524" s="5"/>
      <c r="C524" s="5" t="s">
        <v>914</v>
      </c>
      <c r="D524" s="5"/>
      <c r="E524" s="5"/>
      <c r="F524" s="5">
        <v>699</v>
      </c>
    </row>
    <row r="525" spans="1:6">
      <c r="A525" s="1"/>
      <c r="B525" s="5"/>
      <c r="C525" s="5" t="s">
        <v>915</v>
      </c>
      <c r="D525" s="5"/>
      <c r="E525" s="5"/>
      <c r="F525" s="5">
        <v>378</v>
      </c>
    </row>
    <row r="526" spans="1:6">
      <c r="A526" s="1"/>
      <c r="B526" s="5"/>
      <c r="C526" s="5" t="s">
        <v>916</v>
      </c>
      <c r="D526" s="5"/>
      <c r="E526" s="5"/>
      <c r="F526" s="5">
        <v>24.25</v>
      </c>
    </row>
    <row r="527" spans="1:6">
      <c r="A527" s="1"/>
      <c r="B527" s="5"/>
      <c r="C527" s="5" t="s">
        <v>908</v>
      </c>
      <c r="D527" s="5"/>
      <c r="E527" s="5"/>
      <c r="F527" s="5">
        <v>9174.57</v>
      </c>
    </row>
    <row r="528" spans="1:6">
      <c r="A528" s="1"/>
      <c r="B528" s="5"/>
      <c r="C528" s="5" t="s">
        <v>909</v>
      </c>
      <c r="D528" s="5"/>
      <c r="E528" s="5"/>
      <c r="F528" s="5">
        <v>917.46</v>
      </c>
    </row>
    <row r="529" spans="1:6">
      <c r="A529" s="1"/>
      <c r="B529" s="1"/>
      <c r="C529" s="1"/>
      <c r="D529" s="1"/>
      <c r="E529" s="1"/>
      <c r="F529" s="1"/>
    </row>
    <row r="530" spans="1:6">
      <c r="A530" s="1"/>
      <c r="B530" s="1"/>
      <c r="C530" s="5" t="s">
        <v>917</v>
      </c>
      <c r="D530" s="5"/>
      <c r="E530" s="5" t="s">
        <v>165</v>
      </c>
      <c r="F530" s="5">
        <v>1437.4</v>
      </c>
    </row>
    <row r="531" spans="1:6">
      <c r="A531" s="1"/>
      <c r="B531" s="1"/>
      <c r="C531" s="5"/>
      <c r="D531" s="5"/>
      <c r="E531" s="5"/>
      <c r="F531" s="5"/>
    </row>
    <row r="532" spans="1:6" ht="105">
      <c r="A532" s="5"/>
      <c r="B532" s="5"/>
      <c r="C532" s="53" t="s">
        <v>918</v>
      </c>
      <c r="D532" s="5"/>
      <c r="E532" s="5"/>
      <c r="F532" s="5"/>
    </row>
    <row r="533" spans="1:6">
      <c r="A533" s="5"/>
      <c r="B533" s="5"/>
      <c r="C533" s="5"/>
      <c r="D533" s="5"/>
      <c r="E533" s="5"/>
      <c r="F533" s="5"/>
    </row>
    <row r="534" spans="1:6">
      <c r="A534" s="5">
        <v>1</v>
      </c>
      <c r="B534" s="5" t="s">
        <v>12</v>
      </c>
      <c r="C534" s="5" t="s">
        <v>919</v>
      </c>
      <c r="D534" s="5">
        <v>914.1</v>
      </c>
      <c r="E534" s="5" t="s">
        <v>920</v>
      </c>
      <c r="F534" s="5">
        <v>9.14</v>
      </c>
    </row>
    <row r="535" spans="1:6">
      <c r="A535" s="5"/>
      <c r="B535" s="5"/>
      <c r="C535" s="5" t="s">
        <v>548</v>
      </c>
      <c r="D535" s="5"/>
      <c r="E535" s="5"/>
      <c r="F535" s="5">
        <v>506.4</v>
      </c>
    </row>
    <row r="536" spans="1:6">
      <c r="A536" s="5"/>
      <c r="B536" s="5"/>
      <c r="C536" s="5" t="s">
        <v>921</v>
      </c>
      <c r="D536" s="5"/>
      <c r="E536" s="5"/>
      <c r="F536" s="5">
        <v>5.26</v>
      </c>
    </row>
    <row r="537" spans="1:6">
      <c r="A537" s="5"/>
      <c r="B537" s="5"/>
      <c r="C537" s="5" t="s">
        <v>922</v>
      </c>
      <c r="D537" s="5" t="s">
        <v>162</v>
      </c>
      <c r="E537" s="5"/>
      <c r="F537" s="5">
        <v>520.79999999999995</v>
      </c>
    </row>
    <row r="538" spans="1:6">
      <c r="A538" s="5">
        <v>1</v>
      </c>
      <c r="B538" s="5" t="s">
        <v>11</v>
      </c>
      <c r="C538" s="5" t="s">
        <v>549</v>
      </c>
      <c r="D538" s="5">
        <v>712</v>
      </c>
      <c r="E538" s="5" t="s">
        <v>11</v>
      </c>
      <c r="F538" s="5">
        <v>712</v>
      </c>
    </row>
    <row r="539" spans="1:6">
      <c r="A539" s="5">
        <v>1</v>
      </c>
      <c r="B539" s="5" t="s">
        <v>11</v>
      </c>
      <c r="C539" s="5" t="s">
        <v>551</v>
      </c>
      <c r="D539" s="5">
        <v>708</v>
      </c>
      <c r="E539" s="5" t="s">
        <v>11</v>
      </c>
      <c r="F539" s="5">
        <v>708</v>
      </c>
    </row>
    <row r="540" spans="1:6">
      <c r="A540" s="5">
        <v>2</v>
      </c>
      <c r="B540" s="5" t="s">
        <v>11</v>
      </c>
      <c r="C540" s="5" t="s">
        <v>923</v>
      </c>
      <c r="D540" s="5">
        <v>556</v>
      </c>
      <c r="E540" s="5" t="s">
        <v>11</v>
      </c>
      <c r="F540" s="5">
        <v>1112</v>
      </c>
    </row>
    <row r="541" spans="1:6">
      <c r="A541" s="5"/>
      <c r="B541" s="5"/>
      <c r="C541" s="5" t="s">
        <v>924</v>
      </c>
      <c r="D541" s="5"/>
      <c r="E541" s="5"/>
      <c r="F541" s="5">
        <v>2532</v>
      </c>
    </row>
    <row r="542" spans="1:6">
      <c r="A542" s="5"/>
      <c r="B542" s="5"/>
      <c r="C542" s="5" t="s">
        <v>162</v>
      </c>
      <c r="D542" s="5"/>
      <c r="E542" s="5"/>
      <c r="F542" s="5">
        <v>506.4</v>
      </c>
    </row>
    <row r="543" spans="1:6">
      <c r="A543" s="1"/>
      <c r="B543" s="1"/>
      <c r="C543" s="1"/>
      <c r="D543" s="1"/>
      <c r="E543" s="1"/>
      <c r="F543" s="1"/>
    </row>
    <row r="544" spans="1:6">
      <c r="A544" s="5"/>
      <c r="B544" s="5"/>
      <c r="C544" s="5" t="s">
        <v>925</v>
      </c>
      <c r="D544" s="5"/>
      <c r="E544" s="5"/>
      <c r="F544" s="5"/>
    </row>
    <row r="545" spans="1:6">
      <c r="A545" s="5">
        <v>1</v>
      </c>
      <c r="B545" s="5" t="s">
        <v>11</v>
      </c>
      <c r="C545" s="5" t="s">
        <v>428</v>
      </c>
      <c r="D545" s="5">
        <v>384.3</v>
      </c>
      <c r="E545" s="5" t="s">
        <v>11</v>
      </c>
      <c r="F545" s="5">
        <v>384.3</v>
      </c>
    </row>
    <row r="546" spans="1:6">
      <c r="A546" s="5"/>
      <c r="B546" s="5"/>
      <c r="C546" s="5"/>
      <c r="D546" s="5"/>
      <c r="E546" s="5" t="s">
        <v>11</v>
      </c>
      <c r="F546" s="5">
        <v>0</v>
      </c>
    </row>
    <row r="547" spans="1:6">
      <c r="A547" s="5"/>
      <c r="B547" s="5"/>
      <c r="C547" s="5" t="s">
        <v>926</v>
      </c>
      <c r="D547" s="5"/>
      <c r="E547" s="5"/>
      <c r="F547" s="5">
        <v>275.19</v>
      </c>
    </row>
    <row r="548" spans="1:6">
      <c r="A548" s="5"/>
      <c r="B548" s="5"/>
      <c r="C548" s="5" t="s">
        <v>155</v>
      </c>
      <c r="D548" s="5"/>
      <c r="E548" s="5"/>
      <c r="F548" s="5">
        <v>0.7</v>
      </c>
    </row>
    <row r="549" spans="1:6">
      <c r="A549" s="5"/>
      <c r="B549" s="5"/>
      <c r="C549" s="5" t="s">
        <v>160</v>
      </c>
      <c r="D549" s="5"/>
      <c r="E549" s="5"/>
      <c r="F549" s="5">
        <v>660.19</v>
      </c>
    </row>
    <row r="550" spans="1:6">
      <c r="A550" s="5"/>
      <c r="B550" s="5"/>
      <c r="C550" s="5"/>
      <c r="D550" s="5"/>
      <c r="E550" s="5"/>
      <c r="F550" s="5"/>
    </row>
    <row r="551" spans="1:6">
      <c r="A551" s="5" t="s">
        <v>86</v>
      </c>
      <c r="B551" s="5" t="s">
        <v>30</v>
      </c>
      <c r="C551" s="5" t="s">
        <v>87</v>
      </c>
      <c r="D551" s="5"/>
      <c r="E551" s="5"/>
      <c r="F551" s="5"/>
    </row>
    <row r="552" spans="1:6">
      <c r="A552" s="5"/>
      <c r="B552" s="5"/>
      <c r="C552" s="5" t="s">
        <v>24</v>
      </c>
      <c r="D552" s="5"/>
      <c r="E552" s="5"/>
      <c r="F552" s="5"/>
    </row>
    <row r="553" spans="1:6">
      <c r="A553" s="5">
        <v>0.14000000000000001</v>
      </c>
      <c r="B553" s="5" t="s">
        <v>19</v>
      </c>
      <c r="C553" s="5" t="s">
        <v>40</v>
      </c>
      <c r="D553" s="5">
        <v>3352.18</v>
      </c>
      <c r="E553" s="5" t="s">
        <v>19</v>
      </c>
      <c r="F553" s="5">
        <v>469.31</v>
      </c>
    </row>
    <row r="554" spans="1:6">
      <c r="A554" s="5">
        <v>1.1000000000000001</v>
      </c>
      <c r="B554" s="5" t="s">
        <v>41</v>
      </c>
      <c r="C554" s="5" t="s">
        <v>65</v>
      </c>
      <c r="D554" s="5">
        <v>861</v>
      </c>
      <c r="E554" s="5" t="s">
        <v>41</v>
      </c>
      <c r="F554" s="5">
        <v>947.1</v>
      </c>
    </row>
    <row r="555" spans="1:6">
      <c r="A555" s="5">
        <v>0.5</v>
      </c>
      <c r="B555" s="5" t="s">
        <v>41</v>
      </c>
      <c r="C555" s="5" t="s">
        <v>43</v>
      </c>
      <c r="D555" s="5">
        <v>562</v>
      </c>
      <c r="E555" s="5" t="s">
        <v>41</v>
      </c>
      <c r="F555" s="5">
        <v>281</v>
      </c>
    </row>
    <row r="556" spans="1:6">
      <c r="A556" s="5">
        <v>1.1000000000000001</v>
      </c>
      <c r="B556" s="5" t="s">
        <v>41</v>
      </c>
      <c r="C556" s="5" t="s">
        <v>44</v>
      </c>
      <c r="D556" s="5">
        <v>461</v>
      </c>
      <c r="E556" s="5" t="s">
        <v>41</v>
      </c>
      <c r="F556" s="5">
        <v>507.1</v>
      </c>
    </row>
    <row r="557" spans="1:6">
      <c r="A557" s="5"/>
      <c r="B557" s="5" t="s">
        <v>22</v>
      </c>
      <c r="C557" s="5" t="s">
        <v>23</v>
      </c>
      <c r="D557" s="5" t="s">
        <v>8</v>
      </c>
      <c r="E557" s="5" t="s">
        <v>22</v>
      </c>
      <c r="F557" s="5">
        <v>5</v>
      </c>
    </row>
    <row r="558" spans="1:6">
      <c r="A558" s="5"/>
      <c r="B558" s="5"/>
      <c r="C558" s="5"/>
      <c r="D558" s="5"/>
      <c r="E558" s="5"/>
      <c r="F558" s="5" t="s">
        <v>24</v>
      </c>
    </row>
    <row r="559" spans="1:6">
      <c r="A559" s="5"/>
      <c r="B559" s="5"/>
      <c r="C559" s="5" t="s">
        <v>66</v>
      </c>
      <c r="D559" s="5"/>
      <c r="E559" s="5"/>
      <c r="F559" s="5">
        <v>2209.5100000000002</v>
      </c>
    </row>
    <row r="560" spans="1:6">
      <c r="A560" s="5"/>
      <c r="B560" s="5"/>
      <c r="C560" s="5"/>
      <c r="D560" s="5"/>
      <c r="E560" s="5"/>
      <c r="F560" s="5" t="s">
        <v>24</v>
      </c>
    </row>
    <row r="561" spans="1:6">
      <c r="A561" s="5"/>
      <c r="B561" s="5"/>
      <c r="C561" s="5" t="s">
        <v>67</v>
      </c>
      <c r="D561" s="5"/>
      <c r="E561" s="5"/>
      <c r="F561" s="5">
        <v>220.95</v>
      </c>
    </row>
    <row r="562" spans="1:6">
      <c r="A562" s="5" t="s">
        <v>8</v>
      </c>
      <c r="B562" s="5"/>
      <c r="C562" s="5"/>
      <c r="D562" s="5"/>
      <c r="E562" s="5"/>
      <c r="F562" s="5"/>
    </row>
    <row r="563" spans="1:6">
      <c r="A563" s="5"/>
      <c r="B563" s="5"/>
      <c r="C563" s="5"/>
      <c r="D563" s="5"/>
      <c r="E563" s="5"/>
      <c r="F563" s="5" t="s">
        <v>46</v>
      </c>
    </row>
    <row r="564" spans="1:6">
      <c r="A564" s="5" t="s">
        <v>927</v>
      </c>
      <c r="B564" s="5" t="s">
        <v>30</v>
      </c>
      <c r="C564" s="5" t="s">
        <v>928</v>
      </c>
      <c r="D564" s="5"/>
      <c r="E564" s="5"/>
      <c r="F564" s="5"/>
    </row>
    <row r="565" spans="1:6">
      <c r="A565" s="5"/>
      <c r="B565" s="5"/>
      <c r="C565" s="5" t="s">
        <v>24</v>
      </c>
      <c r="D565" s="5"/>
      <c r="E565" s="5"/>
      <c r="F565" s="5"/>
    </row>
    <row r="566" spans="1:6">
      <c r="A566" s="5">
        <v>0.14000000000000001</v>
      </c>
      <c r="B566" s="5" t="s">
        <v>19</v>
      </c>
      <c r="C566" s="5" t="s">
        <v>521</v>
      </c>
      <c r="D566" s="5">
        <v>3781.3</v>
      </c>
      <c r="E566" s="5" t="s">
        <v>19</v>
      </c>
      <c r="F566" s="5">
        <v>529.38</v>
      </c>
    </row>
    <row r="567" spans="1:6">
      <c r="A567" s="5">
        <v>1.1000000000000001</v>
      </c>
      <c r="B567" s="5" t="s">
        <v>41</v>
      </c>
      <c r="C567" s="5" t="s">
        <v>65</v>
      </c>
      <c r="D567" s="5">
        <v>861</v>
      </c>
      <c r="E567" s="5" t="s">
        <v>41</v>
      </c>
      <c r="F567" s="5">
        <v>947.1</v>
      </c>
    </row>
    <row r="568" spans="1:6">
      <c r="A568" s="5">
        <v>0.5</v>
      </c>
      <c r="B568" s="5" t="s">
        <v>41</v>
      </c>
      <c r="C568" s="5" t="s">
        <v>43</v>
      </c>
      <c r="D568" s="5">
        <v>562</v>
      </c>
      <c r="E568" s="5" t="s">
        <v>41</v>
      </c>
      <c r="F568" s="5">
        <v>281</v>
      </c>
    </row>
    <row r="569" spans="1:6">
      <c r="A569" s="5">
        <v>1.1000000000000001</v>
      </c>
      <c r="B569" s="5" t="s">
        <v>41</v>
      </c>
      <c r="C569" s="5" t="s">
        <v>44</v>
      </c>
      <c r="D569" s="5">
        <v>461</v>
      </c>
      <c r="E569" s="5" t="s">
        <v>41</v>
      </c>
      <c r="F569" s="5">
        <v>507.1</v>
      </c>
    </row>
    <row r="570" spans="1:6">
      <c r="A570" s="5"/>
      <c r="B570" s="5" t="s">
        <v>22</v>
      </c>
      <c r="C570" s="5" t="s">
        <v>23</v>
      </c>
      <c r="D570" s="5" t="s">
        <v>8</v>
      </c>
      <c r="E570" s="5" t="s">
        <v>22</v>
      </c>
      <c r="F570" s="5">
        <v>5</v>
      </c>
    </row>
    <row r="571" spans="1:6">
      <c r="A571" s="5"/>
      <c r="B571" s="5"/>
      <c r="C571" s="5"/>
      <c r="D571" s="5"/>
      <c r="E571" s="5"/>
      <c r="F571" s="5"/>
    </row>
    <row r="572" spans="1:6">
      <c r="A572" s="5"/>
      <c r="B572" s="5"/>
      <c r="C572" s="5"/>
      <c r="D572" s="5"/>
      <c r="E572" s="5"/>
      <c r="F572" s="5" t="s">
        <v>24</v>
      </c>
    </row>
    <row r="573" spans="1:6">
      <c r="A573" s="5"/>
      <c r="B573" s="5"/>
      <c r="C573" s="5" t="s">
        <v>66</v>
      </c>
      <c r="D573" s="5"/>
      <c r="E573" s="5"/>
      <c r="F573" s="5">
        <v>2269.58</v>
      </c>
    </row>
    <row r="574" spans="1:6">
      <c r="A574" s="5"/>
      <c r="B574" s="5"/>
      <c r="C574" s="5"/>
      <c r="D574" s="5"/>
      <c r="E574" s="5"/>
      <c r="F574" s="5" t="s">
        <v>24</v>
      </c>
    </row>
    <row r="575" spans="1:6">
      <c r="A575" s="5"/>
      <c r="B575" s="5"/>
      <c r="C575" s="5" t="s">
        <v>67</v>
      </c>
      <c r="D575" s="5"/>
      <c r="E575" s="5"/>
      <c r="F575" s="5">
        <v>226.96</v>
      </c>
    </row>
    <row r="576" spans="1:6">
      <c r="A576" s="5"/>
      <c r="B576" s="5"/>
      <c r="C576" s="5"/>
      <c r="D576" s="5"/>
      <c r="E576" s="5"/>
      <c r="F576" s="5" t="s">
        <v>46</v>
      </c>
    </row>
    <row r="577" spans="1:6">
      <c r="A577" s="5" t="s">
        <v>929</v>
      </c>
      <c r="B577" s="5" t="s">
        <v>30</v>
      </c>
      <c r="C577" s="5" t="s">
        <v>930</v>
      </c>
      <c r="D577" s="5"/>
      <c r="E577" s="5"/>
      <c r="F577" s="5"/>
    </row>
    <row r="578" spans="1:6">
      <c r="A578" s="5"/>
      <c r="B578" s="5"/>
      <c r="C578" s="5" t="s">
        <v>24</v>
      </c>
      <c r="D578" s="5"/>
      <c r="E578" s="5"/>
      <c r="F578" s="5"/>
    </row>
    <row r="579" spans="1:6">
      <c r="A579" s="5">
        <v>0.1</v>
      </c>
      <c r="B579" s="5" t="s">
        <v>19</v>
      </c>
      <c r="C579" s="5" t="s">
        <v>520</v>
      </c>
      <c r="D579" s="5">
        <v>4496.5</v>
      </c>
      <c r="E579" s="5" t="s">
        <v>19</v>
      </c>
      <c r="F579" s="5">
        <v>449.65</v>
      </c>
    </row>
    <row r="580" spans="1:6">
      <c r="A580" s="5">
        <v>1.1000000000000001</v>
      </c>
      <c r="B580" s="5" t="s">
        <v>41</v>
      </c>
      <c r="C580" s="5" t="s">
        <v>65</v>
      </c>
      <c r="D580" s="5">
        <v>861</v>
      </c>
      <c r="E580" s="5" t="s">
        <v>41</v>
      </c>
      <c r="F580" s="5">
        <v>947.1</v>
      </c>
    </row>
    <row r="581" spans="1:6">
      <c r="A581" s="5">
        <v>1.1000000000000001</v>
      </c>
      <c r="B581" s="5" t="s">
        <v>41</v>
      </c>
      <c r="C581" s="5" t="s">
        <v>43</v>
      </c>
      <c r="D581" s="5">
        <v>562</v>
      </c>
      <c r="E581" s="5" t="s">
        <v>41</v>
      </c>
      <c r="F581" s="5">
        <v>618.20000000000005</v>
      </c>
    </row>
    <row r="582" spans="1:6">
      <c r="A582" s="5">
        <v>1.1000000000000001</v>
      </c>
      <c r="B582" s="5" t="s">
        <v>41</v>
      </c>
      <c r="C582" s="5" t="s">
        <v>44</v>
      </c>
      <c r="D582" s="5">
        <v>461</v>
      </c>
      <c r="E582" s="5" t="s">
        <v>41</v>
      </c>
      <c r="F582" s="5">
        <v>507.1</v>
      </c>
    </row>
    <row r="583" spans="1:6">
      <c r="A583" s="5"/>
      <c r="B583" s="5" t="s">
        <v>22</v>
      </c>
      <c r="C583" s="5" t="s">
        <v>23</v>
      </c>
      <c r="D583" s="5" t="s">
        <v>8</v>
      </c>
      <c r="E583" s="5" t="s">
        <v>22</v>
      </c>
      <c r="F583" s="5">
        <v>5</v>
      </c>
    </row>
    <row r="584" spans="1:6">
      <c r="A584" s="5"/>
      <c r="B584" s="5"/>
      <c r="C584" s="5"/>
      <c r="D584" s="5"/>
      <c r="E584" s="5"/>
      <c r="F584" s="5" t="s">
        <v>24</v>
      </c>
    </row>
    <row r="585" spans="1:6">
      <c r="A585" s="5"/>
      <c r="B585" s="5"/>
      <c r="C585" s="5" t="s">
        <v>66</v>
      </c>
      <c r="D585" s="5"/>
      <c r="E585" s="5"/>
      <c r="F585" s="5">
        <v>2527.0500000000002</v>
      </c>
    </row>
    <row r="586" spans="1:6">
      <c r="A586" s="5"/>
      <c r="B586" s="5"/>
      <c r="C586" s="5"/>
      <c r="D586" s="5"/>
      <c r="E586" s="5"/>
      <c r="F586" s="5" t="s">
        <v>24</v>
      </c>
    </row>
    <row r="587" spans="1:6">
      <c r="A587" s="5"/>
      <c r="B587" s="5"/>
      <c r="C587" s="5" t="s">
        <v>67</v>
      </c>
      <c r="D587" s="5"/>
      <c r="E587" s="5"/>
      <c r="F587" s="5">
        <v>252.71</v>
      </c>
    </row>
    <row r="588" spans="1:6">
      <c r="A588" s="5"/>
      <c r="B588" s="5"/>
      <c r="C588" s="5"/>
      <c r="D588" s="5"/>
      <c r="E588" s="5"/>
      <c r="F588" s="5" t="s">
        <v>46</v>
      </c>
    </row>
    <row r="589" spans="1:6">
      <c r="A589" s="5" t="s">
        <v>365</v>
      </c>
      <c r="B589" s="5" t="s">
        <v>30</v>
      </c>
      <c r="C589" s="5" t="s">
        <v>931</v>
      </c>
      <c r="D589" s="5"/>
      <c r="E589" s="5"/>
      <c r="F589" s="5"/>
    </row>
    <row r="590" spans="1:6">
      <c r="A590" s="5"/>
      <c r="B590" s="5"/>
      <c r="C590" s="5" t="s">
        <v>932</v>
      </c>
      <c r="D590" s="5"/>
      <c r="E590" s="5"/>
      <c r="F590" s="5"/>
    </row>
    <row r="591" spans="1:6">
      <c r="A591" s="5"/>
      <c r="B591" s="5"/>
      <c r="C591" s="5" t="s">
        <v>24</v>
      </c>
      <c r="D591" s="5"/>
      <c r="E591" s="5"/>
      <c r="F591" s="5"/>
    </row>
    <row r="592" spans="1:6">
      <c r="A592" s="5">
        <v>0.22</v>
      </c>
      <c r="B592" s="5" t="s">
        <v>19</v>
      </c>
      <c r="C592" s="5" t="s">
        <v>521</v>
      </c>
      <c r="D592" s="5">
        <v>3781.3</v>
      </c>
      <c r="E592" s="5" t="s">
        <v>19</v>
      </c>
      <c r="F592" s="5">
        <v>831.89</v>
      </c>
    </row>
    <row r="593" spans="1:6">
      <c r="A593" s="5">
        <v>2.2000000000000002</v>
      </c>
      <c r="B593" s="5" t="s">
        <v>64</v>
      </c>
      <c r="C593" s="5" t="s">
        <v>65</v>
      </c>
      <c r="D593" s="5">
        <v>861</v>
      </c>
      <c r="E593" s="5" t="s">
        <v>64</v>
      </c>
      <c r="F593" s="5">
        <v>1894.2</v>
      </c>
    </row>
    <row r="594" spans="1:6">
      <c r="A594" s="5">
        <v>0.5</v>
      </c>
      <c r="B594" s="5" t="s">
        <v>64</v>
      </c>
      <c r="C594" s="5" t="s">
        <v>933</v>
      </c>
      <c r="D594" s="5">
        <v>562</v>
      </c>
      <c r="E594" s="5" t="s">
        <v>64</v>
      </c>
      <c r="F594" s="5">
        <v>281</v>
      </c>
    </row>
    <row r="595" spans="1:6">
      <c r="A595" s="5">
        <v>3.2</v>
      </c>
      <c r="B595" s="5" t="s">
        <v>64</v>
      </c>
      <c r="C595" s="5" t="s">
        <v>44</v>
      </c>
      <c r="D595" s="5">
        <v>461</v>
      </c>
      <c r="E595" s="5" t="s">
        <v>64</v>
      </c>
      <c r="F595" s="5">
        <v>1475.2</v>
      </c>
    </row>
    <row r="596" spans="1:6">
      <c r="A596" s="5"/>
      <c r="B596" s="5"/>
      <c r="C596" s="5"/>
      <c r="D596" s="5"/>
      <c r="E596" s="5"/>
      <c r="F596" s="5"/>
    </row>
    <row r="597" spans="1:6">
      <c r="A597" s="5"/>
      <c r="B597" s="5"/>
      <c r="C597" s="5"/>
      <c r="D597" s="5"/>
      <c r="E597" s="5"/>
      <c r="F597" s="5"/>
    </row>
    <row r="598" spans="1:6">
      <c r="A598" s="5"/>
      <c r="B598" s="5"/>
      <c r="C598" s="5"/>
      <c r="D598" s="5"/>
      <c r="E598" s="5"/>
      <c r="F598" s="5"/>
    </row>
    <row r="599" spans="1:6">
      <c r="A599" s="5"/>
      <c r="B599" s="5"/>
      <c r="C599" s="5"/>
      <c r="D599" s="5"/>
      <c r="E599" s="5"/>
      <c r="F599" s="5"/>
    </row>
    <row r="600" spans="1:6">
      <c r="A600" s="5"/>
      <c r="B600" s="5"/>
      <c r="C600" s="5"/>
      <c r="D600" s="5"/>
      <c r="E600" s="5"/>
      <c r="F600" s="5"/>
    </row>
    <row r="601" spans="1:6">
      <c r="A601" s="5"/>
      <c r="B601" s="5" t="s">
        <v>22</v>
      </c>
      <c r="C601" s="5" t="s">
        <v>23</v>
      </c>
      <c r="D601" s="5" t="s">
        <v>8</v>
      </c>
      <c r="E601" s="5" t="s">
        <v>22</v>
      </c>
      <c r="F601" s="5">
        <v>5</v>
      </c>
    </row>
    <row r="602" spans="1:6">
      <c r="A602" s="5"/>
      <c r="B602" s="5"/>
      <c r="C602" s="5"/>
      <c r="D602" s="5"/>
      <c r="E602" s="5"/>
      <c r="F602" s="5" t="s">
        <v>24</v>
      </c>
    </row>
    <row r="603" spans="1:6">
      <c r="A603" s="5"/>
      <c r="B603" s="5"/>
      <c r="C603" s="5" t="s">
        <v>66</v>
      </c>
      <c r="D603" s="5"/>
      <c r="E603" s="5"/>
      <c r="F603" s="5">
        <v>4487.29</v>
      </c>
    </row>
    <row r="604" spans="1:6">
      <c r="A604" s="5" t="s">
        <v>8</v>
      </c>
      <c r="B604" s="5"/>
      <c r="C604" s="5"/>
      <c r="D604" s="5"/>
      <c r="E604" s="5"/>
      <c r="F604" s="5" t="s">
        <v>24</v>
      </c>
    </row>
    <row r="605" spans="1:6">
      <c r="A605" s="5"/>
      <c r="B605" s="5"/>
      <c r="C605" s="5" t="s">
        <v>67</v>
      </c>
      <c r="D605" s="5"/>
      <c r="E605" s="5"/>
      <c r="F605" s="5">
        <v>448.73</v>
      </c>
    </row>
    <row r="606" spans="1:6">
      <c r="A606" s="5" t="s">
        <v>934</v>
      </c>
      <c r="B606" s="5" t="s">
        <v>30</v>
      </c>
      <c r="C606" s="5" t="s">
        <v>935</v>
      </c>
      <c r="D606" s="5"/>
      <c r="E606" s="5"/>
      <c r="F606" s="5"/>
    </row>
    <row r="607" spans="1:6">
      <c r="A607" s="5"/>
      <c r="B607" s="5"/>
      <c r="C607" s="5" t="s">
        <v>936</v>
      </c>
      <c r="D607" s="5"/>
      <c r="E607" s="5"/>
      <c r="F607" s="5"/>
    </row>
    <row r="608" spans="1:6">
      <c r="A608" s="5"/>
      <c r="B608" s="5"/>
      <c r="C608" s="5" t="s">
        <v>937</v>
      </c>
      <c r="D608" s="5"/>
      <c r="E608" s="5"/>
      <c r="F608" s="5"/>
    </row>
    <row r="609" spans="1:6">
      <c r="A609" s="5"/>
      <c r="B609" s="5"/>
      <c r="C609" s="5" t="s">
        <v>938</v>
      </c>
      <c r="D609" s="5"/>
      <c r="E609" s="5"/>
      <c r="F609" s="5"/>
    </row>
    <row r="610" spans="1:6">
      <c r="A610" s="5"/>
      <c r="B610" s="5"/>
      <c r="C610" s="5" t="s">
        <v>24</v>
      </c>
      <c r="D610" s="5"/>
      <c r="E610" s="5"/>
      <c r="F610" s="5"/>
    </row>
    <row r="611" spans="1:6">
      <c r="A611" s="5">
        <v>1.8</v>
      </c>
      <c r="B611" s="5" t="s">
        <v>62</v>
      </c>
      <c r="C611" s="5" t="s">
        <v>939</v>
      </c>
      <c r="D611" s="5">
        <v>22.4</v>
      </c>
      <c r="E611" s="5" t="s">
        <v>62</v>
      </c>
      <c r="F611" s="5">
        <v>40.32</v>
      </c>
    </row>
    <row r="612" spans="1:6">
      <c r="A612" s="5">
        <v>0.25</v>
      </c>
      <c r="B612" s="5" t="s">
        <v>41</v>
      </c>
      <c r="C612" s="5" t="s">
        <v>940</v>
      </c>
      <c r="D612" s="5">
        <v>688</v>
      </c>
      <c r="E612" s="5" t="s">
        <v>41</v>
      </c>
      <c r="F612" s="5">
        <v>172</v>
      </c>
    </row>
    <row r="613" spans="1:6">
      <c r="A613" s="5">
        <v>0.25</v>
      </c>
      <c r="B613" s="5" t="s">
        <v>41</v>
      </c>
      <c r="C613" s="5" t="s">
        <v>933</v>
      </c>
      <c r="D613" s="5">
        <v>562</v>
      </c>
      <c r="E613" s="5" t="s">
        <v>41</v>
      </c>
      <c r="F613" s="5">
        <v>140.5</v>
      </c>
    </row>
    <row r="614" spans="1:6">
      <c r="A614" s="5">
        <v>0.4</v>
      </c>
      <c r="B614" s="5" t="s">
        <v>41</v>
      </c>
      <c r="C614" s="5" t="s">
        <v>44</v>
      </c>
      <c r="D614" s="5">
        <v>461</v>
      </c>
      <c r="E614" s="5" t="s">
        <v>41</v>
      </c>
      <c r="F614" s="5">
        <v>184.4</v>
      </c>
    </row>
    <row r="615" spans="1:6">
      <c r="A615" s="5"/>
      <c r="B615" s="5"/>
      <c r="C615" s="5"/>
      <c r="D615" s="5" t="s">
        <v>8</v>
      </c>
      <c r="E615" s="5"/>
      <c r="F615" s="5">
        <v>537.22</v>
      </c>
    </row>
    <row r="616" spans="1:6">
      <c r="A616" s="5"/>
      <c r="B616" s="5"/>
      <c r="C616" s="5"/>
      <c r="D616" s="5"/>
      <c r="E616" s="5"/>
      <c r="F616" s="5">
        <v>53.72</v>
      </c>
    </row>
    <row r="617" spans="1:6">
      <c r="A617" s="5">
        <v>3</v>
      </c>
      <c r="B617" s="5" t="s">
        <v>62</v>
      </c>
      <c r="C617" s="5" t="s">
        <v>941</v>
      </c>
      <c r="D617" s="5">
        <v>49.4</v>
      </c>
      <c r="E617" s="5" t="s">
        <v>62</v>
      </c>
      <c r="F617" s="5">
        <v>148.19999999999999</v>
      </c>
    </row>
    <row r="618" spans="1:6">
      <c r="A618" s="5">
        <v>0.5</v>
      </c>
      <c r="B618" s="5" t="s">
        <v>41</v>
      </c>
      <c r="C618" s="5" t="s">
        <v>940</v>
      </c>
      <c r="D618" s="5">
        <v>688</v>
      </c>
      <c r="E618" s="5" t="s">
        <v>41</v>
      </c>
      <c r="F618" s="5">
        <v>344</v>
      </c>
    </row>
    <row r="619" spans="1:6">
      <c r="A619" s="5">
        <v>0.5</v>
      </c>
      <c r="B619" s="5" t="s">
        <v>41</v>
      </c>
      <c r="C619" s="5" t="s">
        <v>933</v>
      </c>
      <c r="D619" s="5">
        <v>562</v>
      </c>
      <c r="E619" s="5" t="s">
        <v>41</v>
      </c>
      <c r="F619" s="5">
        <v>281</v>
      </c>
    </row>
    <row r="620" spans="1:6">
      <c r="A620" s="5">
        <v>0.8</v>
      </c>
      <c r="B620" s="5" t="s">
        <v>41</v>
      </c>
      <c r="C620" s="5" t="s">
        <v>44</v>
      </c>
      <c r="D620" s="5">
        <v>461</v>
      </c>
      <c r="E620" s="5" t="s">
        <v>41</v>
      </c>
      <c r="F620" s="5">
        <v>368.8</v>
      </c>
    </row>
    <row r="621" spans="1:6">
      <c r="A621" s="5"/>
      <c r="B621" s="5" t="s">
        <v>22</v>
      </c>
      <c r="C621" s="5" t="s">
        <v>265</v>
      </c>
      <c r="D621" s="5" t="s">
        <v>8</v>
      </c>
      <c r="E621" s="5" t="s">
        <v>22</v>
      </c>
      <c r="F621" s="5">
        <v>1.9</v>
      </c>
    </row>
    <row r="622" spans="1:6">
      <c r="A622" s="5"/>
      <c r="B622" s="5"/>
      <c r="C622" s="5"/>
      <c r="D622" s="5"/>
      <c r="E622" s="5"/>
      <c r="F622" s="5" t="s">
        <v>24</v>
      </c>
    </row>
    <row r="623" spans="1:6">
      <c r="A623" s="5"/>
      <c r="B623" s="5"/>
      <c r="C623" s="5" t="s">
        <v>66</v>
      </c>
      <c r="D623" s="5"/>
      <c r="E623" s="5"/>
      <c r="F623" s="5">
        <v>1143.9000000000001</v>
      </c>
    </row>
    <row r="624" spans="1:6">
      <c r="A624" s="5"/>
      <c r="B624" s="5"/>
      <c r="C624" s="5"/>
      <c r="D624" s="5"/>
      <c r="E624" s="5"/>
      <c r="F624" s="5" t="s">
        <v>24</v>
      </c>
    </row>
    <row r="625" spans="1:6">
      <c r="A625" s="5"/>
      <c r="B625" s="5"/>
      <c r="C625" s="5" t="s">
        <v>67</v>
      </c>
      <c r="D625" s="5"/>
      <c r="E625" s="5"/>
      <c r="F625" s="5">
        <v>114.39</v>
      </c>
    </row>
    <row r="626" spans="1:6">
      <c r="A626" s="5"/>
      <c r="B626" s="5"/>
      <c r="C626" s="5"/>
      <c r="D626" s="5"/>
      <c r="E626" s="5"/>
      <c r="F626" s="5"/>
    </row>
    <row r="627" spans="1:6">
      <c r="A627" s="5"/>
      <c r="B627" s="5" t="s">
        <v>30</v>
      </c>
      <c r="C627" s="5" t="s">
        <v>88</v>
      </c>
      <c r="D627" s="5"/>
      <c r="E627" s="5"/>
      <c r="F627" s="5"/>
    </row>
    <row r="628" spans="1:6">
      <c r="A628" s="5"/>
      <c r="B628" s="5"/>
      <c r="C628" s="5" t="s">
        <v>89</v>
      </c>
      <c r="D628" s="5"/>
      <c r="E628" s="5"/>
      <c r="F628" s="5"/>
    </row>
    <row r="629" spans="1:6">
      <c r="A629" s="5"/>
      <c r="B629" s="5"/>
      <c r="C629" s="5" t="s">
        <v>90</v>
      </c>
      <c r="D629" s="5"/>
      <c r="E629" s="5"/>
      <c r="F629" s="5"/>
    </row>
    <row r="630" spans="1:6">
      <c r="A630" s="5"/>
      <c r="B630" s="5"/>
      <c r="C630" s="5" t="s">
        <v>24</v>
      </c>
      <c r="D630" s="5"/>
      <c r="E630" s="5"/>
      <c r="F630" s="5"/>
    </row>
    <row r="631" spans="1:6">
      <c r="A631" s="5">
        <v>1.34</v>
      </c>
      <c r="B631" s="5" t="s">
        <v>62</v>
      </c>
      <c r="C631" s="5" t="s">
        <v>377</v>
      </c>
      <c r="D631" s="5">
        <v>73.099999999999994</v>
      </c>
      <c r="E631" s="5" t="s">
        <v>62</v>
      </c>
      <c r="F631" s="5">
        <v>97.95</v>
      </c>
    </row>
    <row r="632" spans="1:6">
      <c r="A632" s="5">
        <v>0.5</v>
      </c>
      <c r="B632" s="5" t="s">
        <v>64</v>
      </c>
      <c r="C632" s="5" t="s">
        <v>91</v>
      </c>
      <c r="D632" s="5">
        <v>688</v>
      </c>
      <c r="E632" s="5" t="s">
        <v>64</v>
      </c>
      <c r="F632" s="5">
        <v>344</v>
      </c>
    </row>
    <row r="633" spans="1:6">
      <c r="A633" s="5">
        <v>0.5</v>
      </c>
      <c r="B633" s="5" t="s">
        <v>64</v>
      </c>
      <c r="C633" s="5" t="s">
        <v>43</v>
      </c>
      <c r="D633" s="5">
        <v>562</v>
      </c>
      <c r="E633" s="5" t="s">
        <v>64</v>
      </c>
      <c r="F633" s="5">
        <v>281</v>
      </c>
    </row>
    <row r="634" spans="1:6">
      <c r="A634" s="5">
        <v>0.8</v>
      </c>
      <c r="B634" s="5" t="s">
        <v>64</v>
      </c>
      <c r="C634" s="5" t="s">
        <v>44</v>
      </c>
      <c r="D634" s="5">
        <v>461</v>
      </c>
      <c r="E634" s="5" t="s">
        <v>64</v>
      </c>
      <c r="F634" s="5">
        <v>368.8</v>
      </c>
    </row>
    <row r="635" spans="1:6">
      <c r="A635" s="5"/>
      <c r="B635" s="5" t="s">
        <v>22</v>
      </c>
      <c r="C635" s="5" t="s">
        <v>92</v>
      </c>
      <c r="D635" s="5" t="s">
        <v>8</v>
      </c>
      <c r="E635" s="5" t="s">
        <v>22</v>
      </c>
      <c r="F635" s="5">
        <v>2.6</v>
      </c>
    </row>
    <row r="636" spans="1:6">
      <c r="A636" s="5"/>
      <c r="B636" s="5"/>
      <c r="C636" s="5"/>
      <c r="D636" s="5"/>
      <c r="E636" s="5"/>
      <c r="F636" s="5" t="s">
        <v>24</v>
      </c>
    </row>
    <row r="637" spans="1:6">
      <c r="A637" s="5"/>
      <c r="B637" s="5"/>
      <c r="C637" s="5" t="s">
        <v>66</v>
      </c>
      <c r="D637" s="5"/>
      <c r="E637" s="5"/>
      <c r="F637" s="5">
        <v>1094.3499999999999</v>
      </c>
    </row>
    <row r="638" spans="1:6">
      <c r="A638" s="5"/>
      <c r="B638" s="5"/>
      <c r="C638" s="5"/>
      <c r="D638" s="5"/>
      <c r="E638" s="5"/>
      <c r="F638" s="5" t="s">
        <v>24</v>
      </c>
    </row>
    <row r="639" spans="1:6">
      <c r="A639" s="5"/>
      <c r="B639" s="5"/>
      <c r="C639" s="5" t="s">
        <v>67</v>
      </c>
      <c r="D639" s="5"/>
      <c r="E639" s="5"/>
      <c r="F639" s="5">
        <v>109.44</v>
      </c>
    </row>
    <row r="640" spans="1:6">
      <c r="A640" s="1"/>
      <c r="B640" s="1"/>
      <c r="C640" s="1"/>
      <c r="D640" s="1"/>
      <c r="E640" s="1"/>
      <c r="F640" s="1"/>
    </row>
    <row r="641" spans="1:6">
      <c r="A641" s="5"/>
      <c r="B641" s="5"/>
      <c r="C641" s="5" t="s">
        <v>421</v>
      </c>
      <c r="D641" s="5"/>
      <c r="E641" s="5"/>
      <c r="F641" s="5"/>
    </row>
    <row r="642" spans="1:6">
      <c r="A642" s="5"/>
      <c r="B642" s="5"/>
      <c r="C642" s="5"/>
      <c r="D642" s="5"/>
      <c r="E642" s="5"/>
      <c r="F642" s="5"/>
    </row>
    <row r="643" spans="1:6">
      <c r="A643" s="5">
        <v>1.4</v>
      </c>
      <c r="B643" s="5" t="s">
        <v>213</v>
      </c>
      <c r="C643" s="5" t="s">
        <v>212</v>
      </c>
      <c r="D643" s="5">
        <v>292.7</v>
      </c>
      <c r="E643" s="5" t="s">
        <v>213</v>
      </c>
      <c r="F643" s="5">
        <v>409.78</v>
      </c>
    </row>
    <row r="644" spans="1:6">
      <c r="A644" s="5">
        <v>1.5</v>
      </c>
      <c r="B644" s="5" t="s">
        <v>64</v>
      </c>
      <c r="C644" s="5" t="s">
        <v>422</v>
      </c>
      <c r="D644" s="5">
        <v>688</v>
      </c>
      <c r="E644" s="5" t="s">
        <v>64</v>
      </c>
      <c r="F644" s="5">
        <v>1032</v>
      </c>
    </row>
    <row r="645" spans="1:6">
      <c r="A645" s="5">
        <v>10</v>
      </c>
      <c r="B645" s="5" t="s">
        <v>10</v>
      </c>
      <c r="C645" s="5" t="s">
        <v>423</v>
      </c>
      <c r="D645" s="5">
        <v>3.65</v>
      </c>
      <c r="E645" s="5" t="s">
        <v>10</v>
      </c>
      <c r="F645" s="5">
        <v>36.5</v>
      </c>
    </row>
    <row r="646" spans="1:6">
      <c r="A646" s="5"/>
      <c r="B646" s="5"/>
      <c r="C646" s="5" t="s">
        <v>99</v>
      </c>
      <c r="D646" s="5" t="s">
        <v>424</v>
      </c>
      <c r="E646" s="5"/>
      <c r="F646" s="5">
        <v>4.33</v>
      </c>
    </row>
    <row r="647" spans="1:6">
      <c r="A647" s="5"/>
      <c r="B647" s="5"/>
      <c r="C647" s="5" t="s">
        <v>66</v>
      </c>
      <c r="D647" s="5"/>
      <c r="E647" s="5"/>
      <c r="F647" s="5">
        <v>1482.61</v>
      </c>
    </row>
    <row r="648" spans="1:6">
      <c r="A648" s="5"/>
      <c r="B648" s="5"/>
      <c r="C648" s="5" t="s">
        <v>67</v>
      </c>
      <c r="D648" s="5"/>
      <c r="E648" s="5"/>
      <c r="F648" s="5">
        <v>148.26</v>
      </c>
    </row>
    <row r="649" spans="1:6">
      <c r="A649" s="1"/>
      <c r="B649" s="1"/>
      <c r="C649" s="1"/>
      <c r="D649" s="1"/>
      <c r="E649" s="1"/>
      <c r="F649" s="1"/>
    </row>
    <row r="650" spans="1:6">
      <c r="A650" s="6">
        <v>29.5</v>
      </c>
      <c r="B650" s="5" t="s">
        <v>30</v>
      </c>
      <c r="C650" s="5" t="s">
        <v>207</v>
      </c>
      <c r="D650" s="5"/>
      <c r="E650" s="5"/>
      <c r="F650" s="5"/>
    </row>
    <row r="651" spans="1:6">
      <c r="A651" s="5"/>
      <c r="B651" s="5"/>
      <c r="C651" s="5" t="s">
        <v>208</v>
      </c>
      <c r="D651" s="5"/>
      <c r="E651" s="5"/>
      <c r="F651" s="5"/>
    </row>
    <row r="652" spans="1:6">
      <c r="A652" s="5"/>
      <c r="B652" s="5"/>
      <c r="C652" s="5" t="s">
        <v>209</v>
      </c>
      <c r="D652" s="5"/>
      <c r="E652" s="5"/>
      <c r="F652" s="5"/>
    </row>
    <row r="653" spans="1:6">
      <c r="A653" s="5"/>
      <c r="B653" s="5"/>
      <c r="C653" s="5" t="s">
        <v>24</v>
      </c>
      <c r="D653" s="5" t="s">
        <v>24</v>
      </c>
      <c r="E653" s="5"/>
      <c r="F653" s="5"/>
    </row>
    <row r="654" spans="1:6">
      <c r="A654" s="5">
        <v>10</v>
      </c>
      <c r="B654" s="5" t="s">
        <v>60</v>
      </c>
      <c r="C654" s="5" t="s">
        <v>210</v>
      </c>
      <c r="D654" s="5">
        <v>363.34</v>
      </c>
      <c r="E654" s="5" t="s">
        <v>60</v>
      </c>
      <c r="F654" s="5">
        <v>3633.4</v>
      </c>
    </row>
    <row r="655" spans="1:6">
      <c r="A655" s="5">
        <v>0.21</v>
      </c>
      <c r="B655" s="5" t="s">
        <v>19</v>
      </c>
      <c r="C655" s="5" t="s">
        <v>59</v>
      </c>
      <c r="D655" s="5">
        <v>4496.5</v>
      </c>
      <c r="E655" s="5" t="s">
        <v>19</v>
      </c>
      <c r="F655" s="5">
        <v>944.27</v>
      </c>
    </row>
    <row r="656" spans="1:6">
      <c r="A656" s="5"/>
      <c r="B656" s="5"/>
      <c r="C656" s="5" t="s">
        <v>211</v>
      </c>
      <c r="D656" s="5" t="s">
        <v>8</v>
      </c>
      <c r="E656" s="5"/>
      <c r="F656" s="5" t="s">
        <v>8</v>
      </c>
    </row>
    <row r="657" spans="1:6">
      <c r="A657" s="5">
        <v>1.1000000000000001</v>
      </c>
      <c r="B657" s="5" t="s">
        <v>64</v>
      </c>
      <c r="C657" s="5" t="s">
        <v>65</v>
      </c>
      <c r="D657" s="5">
        <v>861</v>
      </c>
      <c r="E657" s="5" t="s">
        <v>64</v>
      </c>
      <c r="F657" s="5">
        <v>947.1</v>
      </c>
    </row>
    <row r="658" spans="1:6">
      <c r="A658" s="5">
        <v>1.1000000000000001</v>
      </c>
      <c r="B658" s="5" t="s">
        <v>64</v>
      </c>
      <c r="C658" s="5" t="s">
        <v>42</v>
      </c>
      <c r="D658" s="5">
        <v>804</v>
      </c>
      <c r="E658" s="5" t="s">
        <v>64</v>
      </c>
      <c r="F658" s="5">
        <v>884.4</v>
      </c>
    </row>
    <row r="659" spans="1:6">
      <c r="A659" s="5">
        <v>2.2000000000000002</v>
      </c>
      <c r="B659" s="5" t="s">
        <v>64</v>
      </c>
      <c r="C659" s="5" t="s">
        <v>43</v>
      </c>
      <c r="D659" s="5">
        <v>562</v>
      </c>
      <c r="E659" s="5" t="s">
        <v>64</v>
      </c>
      <c r="F659" s="5">
        <v>1236.4000000000001</v>
      </c>
    </row>
    <row r="660" spans="1:6">
      <c r="A660" s="5">
        <v>2.2000000000000002</v>
      </c>
      <c r="B660" s="5" t="s">
        <v>64</v>
      </c>
      <c r="C660" s="5" t="s">
        <v>44</v>
      </c>
      <c r="D660" s="5">
        <v>461</v>
      </c>
      <c r="E660" s="5" t="s">
        <v>64</v>
      </c>
      <c r="F660" s="5">
        <v>1014.2</v>
      </c>
    </row>
    <row r="661" spans="1:6">
      <c r="A661" s="7">
        <v>20</v>
      </c>
      <c r="B661" s="5" t="s">
        <v>62</v>
      </c>
      <c r="C661" s="5" t="s">
        <v>197</v>
      </c>
      <c r="D661" s="5">
        <v>5960</v>
      </c>
      <c r="E661" s="5" t="s">
        <v>198</v>
      </c>
      <c r="F661" s="5">
        <v>119.2</v>
      </c>
    </row>
    <row r="662" spans="1:6">
      <c r="A662" s="7">
        <v>2</v>
      </c>
      <c r="B662" s="5" t="s">
        <v>62</v>
      </c>
      <c r="C662" s="5" t="s">
        <v>269</v>
      </c>
      <c r="D662" s="5">
        <v>36.1</v>
      </c>
      <c r="E662" s="5" t="s">
        <v>62</v>
      </c>
      <c r="F662" s="5">
        <v>72.2</v>
      </c>
    </row>
    <row r="663" spans="1:6">
      <c r="A663" s="5">
        <v>1.6</v>
      </c>
      <c r="B663" s="5" t="s">
        <v>64</v>
      </c>
      <c r="C663" s="5" t="s">
        <v>42</v>
      </c>
      <c r="D663" s="5">
        <v>804</v>
      </c>
      <c r="E663" s="5" t="s">
        <v>64</v>
      </c>
      <c r="F663" s="5">
        <v>1286.4000000000001</v>
      </c>
    </row>
    <row r="664" spans="1:6">
      <c r="A664" s="5">
        <v>0.5</v>
      </c>
      <c r="B664" s="5" t="s">
        <v>64</v>
      </c>
      <c r="C664" s="5" t="s">
        <v>43</v>
      </c>
      <c r="D664" s="5">
        <v>562</v>
      </c>
      <c r="E664" s="5" t="s">
        <v>64</v>
      </c>
      <c r="F664" s="5">
        <v>281</v>
      </c>
    </row>
    <row r="665" spans="1:6">
      <c r="A665" s="5">
        <v>1.1000000000000001</v>
      </c>
      <c r="B665" s="5" t="s">
        <v>64</v>
      </c>
      <c r="C665" s="5" t="s">
        <v>44</v>
      </c>
      <c r="D665" s="5">
        <v>461</v>
      </c>
      <c r="E665" s="5" t="s">
        <v>64</v>
      </c>
      <c r="F665" s="5">
        <v>507.1</v>
      </c>
    </row>
    <row r="666" spans="1:6">
      <c r="A666" s="5"/>
      <c r="B666" s="5" t="s">
        <v>22</v>
      </c>
      <c r="C666" s="5" t="s">
        <v>23</v>
      </c>
      <c r="D666" s="5"/>
      <c r="E666" s="5" t="s">
        <v>22</v>
      </c>
      <c r="F666" s="5">
        <v>0</v>
      </c>
    </row>
    <row r="667" spans="1:6">
      <c r="A667" s="5"/>
      <c r="B667" s="5"/>
      <c r="C667" s="5"/>
      <c r="D667" s="5"/>
      <c r="E667" s="5"/>
      <c r="F667" s="5" t="s">
        <v>24</v>
      </c>
    </row>
    <row r="668" spans="1:6">
      <c r="A668" s="5"/>
      <c r="B668" s="5"/>
      <c r="C668" s="5" t="s">
        <v>66</v>
      </c>
      <c r="D668" s="5"/>
      <c r="E668" s="5"/>
      <c r="F668" s="5">
        <v>10925.67</v>
      </c>
    </row>
    <row r="669" spans="1:6">
      <c r="A669" s="5"/>
      <c r="B669" s="5"/>
      <c r="C669" s="5"/>
      <c r="D669" s="5"/>
      <c r="E669" s="5"/>
      <c r="F669" s="5" t="s">
        <v>24</v>
      </c>
    </row>
    <row r="670" spans="1:6">
      <c r="A670" s="5"/>
      <c r="B670" s="5"/>
      <c r="C670" s="5" t="s">
        <v>67</v>
      </c>
      <c r="D670" s="5"/>
      <c r="E670" s="5"/>
      <c r="F670" s="5">
        <v>1092.57</v>
      </c>
    </row>
    <row r="671" spans="1:6">
      <c r="A671" s="5"/>
      <c r="B671" s="5"/>
      <c r="C671" s="5"/>
      <c r="D671" s="5"/>
      <c r="E671" s="5"/>
      <c r="F671" s="5" t="s">
        <v>46</v>
      </c>
    </row>
    <row r="672" spans="1:6">
      <c r="A672" s="6">
        <v>29.4</v>
      </c>
      <c r="B672" s="5" t="s">
        <v>30</v>
      </c>
      <c r="C672" s="5" t="s">
        <v>200</v>
      </c>
      <c r="D672" s="5"/>
      <c r="E672" s="5"/>
      <c r="F672" s="5"/>
    </row>
    <row r="673" spans="1:6">
      <c r="A673" s="5"/>
      <c r="B673" s="5"/>
      <c r="C673" s="5" t="s">
        <v>201</v>
      </c>
      <c r="D673" s="5"/>
      <c r="E673" s="5"/>
      <c r="F673" s="5"/>
    </row>
    <row r="674" spans="1:6">
      <c r="A674" s="5"/>
      <c r="B674" s="5"/>
      <c r="C674" s="5" t="s">
        <v>24</v>
      </c>
      <c r="D674" s="5"/>
      <c r="E674" s="5"/>
      <c r="F674" s="5"/>
    </row>
    <row r="675" spans="1:6">
      <c r="A675" s="5">
        <v>1.86</v>
      </c>
      <c r="B675" s="5" t="s">
        <v>60</v>
      </c>
      <c r="C675" s="5" t="s">
        <v>202</v>
      </c>
      <c r="D675" s="5">
        <v>400</v>
      </c>
      <c r="E675" s="5" t="s">
        <v>60</v>
      </c>
      <c r="F675" s="5">
        <v>744</v>
      </c>
    </row>
    <row r="676" spans="1:6">
      <c r="A676" s="5">
        <v>0.4</v>
      </c>
      <c r="B676" s="5" t="s">
        <v>62</v>
      </c>
      <c r="C676" s="5" t="s">
        <v>203</v>
      </c>
      <c r="D676" s="5">
        <v>36.1</v>
      </c>
      <c r="E676" s="5" t="s">
        <v>62</v>
      </c>
      <c r="F676" s="5">
        <v>14.44</v>
      </c>
    </row>
    <row r="677" spans="1:6">
      <c r="A677" s="5">
        <v>0.02</v>
      </c>
      <c r="B677" s="5" t="s">
        <v>19</v>
      </c>
      <c r="C677" s="5" t="s">
        <v>204</v>
      </c>
      <c r="D677" s="5">
        <v>5926.9</v>
      </c>
      <c r="E677" s="5" t="s">
        <v>19</v>
      </c>
      <c r="F677" s="5">
        <v>118.54</v>
      </c>
    </row>
    <row r="678" spans="1:6">
      <c r="A678" s="5">
        <v>1</v>
      </c>
      <c r="B678" s="5" t="s">
        <v>64</v>
      </c>
      <c r="C678" s="5" t="s">
        <v>65</v>
      </c>
      <c r="D678" s="5">
        <v>861</v>
      </c>
      <c r="E678" s="5" t="s">
        <v>64</v>
      </c>
      <c r="F678" s="5">
        <v>861</v>
      </c>
    </row>
    <row r="679" spans="1:6">
      <c r="A679" s="5">
        <v>1</v>
      </c>
      <c r="B679" s="5" t="s">
        <v>64</v>
      </c>
      <c r="C679" s="5" t="s">
        <v>205</v>
      </c>
      <c r="D679" s="5">
        <v>562</v>
      </c>
      <c r="E679" s="5" t="s">
        <v>64</v>
      </c>
      <c r="F679" s="5">
        <v>562</v>
      </c>
    </row>
    <row r="680" spans="1:6">
      <c r="A680" s="5"/>
      <c r="B680" s="5" t="s">
        <v>22</v>
      </c>
      <c r="C680" s="5" t="s">
        <v>23</v>
      </c>
      <c r="D680" s="5"/>
      <c r="E680" s="5" t="s">
        <v>22</v>
      </c>
      <c r="F680" s="5"/>
    </row>
    <row r="681" spans="1:6">
      <c r="A681" s="5"/>
      <c r="B681" s="5"/>
      <c r="C681" s="5"/>
      <c r="D681" s="5"/>
      <c r="E681" s="5"/>
      <c r="F681" s="5" t="s">
        <v>24</v>
      </c>
    </row>
    <row r="682" spans="1:6">
      <c r="A682" s="5"/>
      <c r="B682" s="5"/>
      <c r="C682" s="5" t="s">
        <v>206</v>
      </c>
      <c r="D682" s="5"/>
      <c r="E682" s="5"/>
      <c r="F682" s="5">
        <v>2299.98</v>
      </c>
    </row>
    <row r="683" spans="1:6">
      <c r="A683" s="5"/>
      <c r="B683" s="5"/>
      <c r="C683" s="5"/>
      <c r="D683" s="5"/>
      <c r="E683" s="5"/>
      <c r="F683" s="5" t="s">
        <v>24</v>
      </c>
    </row>
    <row r="684" spans="1:6">
      <c r="A684" s="5"/>
      <c r="B684" s="5"/>
      <c r="C684" s="5" t="s">
        <v>67</v>
      </c>
      <c r="D684" s="5"/>
      <c r="E684" s="5"/>
      <c r="F684" s="5">
        <v>1236.55</v>
      </c>
    </row>
    <row r="685" spans="1:6">
      <c r="A685" s="5"/>
      <c r="B685" s="5"/>
      <c r="C685" s="5"/>
      <c r="D685" s="5"/>
      <c r="E685" s="5"/>
      <c r="F685" s="5" t="s">
        <v>46</v>
      </c>
    </row>
    <row r="686" spans="1:6">
      <c r="A686" s="8">
        <v>41</v>
      </c>
      <c r="B686" s="5" t="s">
        <v>30</v>
      </c>
      <c r="C686" s="5" t="s">
        <v>272</v>
      </c>
      <c r="D686" s="5"/>
      <c r="E686" s="5"/>
      <c r="F686" s="5"/>
    </row>
    <row r="687" spans="1:6">
      <c r="A687" s="5"/>
      <c r="B687" s="5"/>
      <c r="C687" s="5" t="s">
        <v>101</v>
      </c>
      <c r="D687" s="5"/>
      <c r="E687" s="5"/>
      <c r="F687" s="5"/>
    </row>
    <row r="688" spans="1:6">
      <c r="A688" s="5"/>
      <c r="B688" s="5"/>
      <c r="C688" s="5" t="s">
        <v>95</v>
      </c>
      <c r="D688" s="5"/>
      <c r="E688" s="5"/>
      <c r="F688" s="5"/>
    </row>
    <row r="689" spans="1:6">
      <c r="A689" s="5"/>
      <c r="B689" s="5"/>
      <c r="C689" s="5" t="s">
        <v>24</v>
      </c>
      <c r="D689" s="5"/>
      <c r="E689" s="5"/>
      <c r="F689" s="5"/>
    </row>
    <row r="690" spans="1:6">
      <c r="A690" s="5">
        <v>2.2200000000000002</v>
      </c>
      <c r="B690" s="5" t="s">
        <v>213</v>
      </c>
      <c r="C690" s="5" t="s">
        <v>97</v>
      </c>
      <c r="D690" s="5">
        <v>225.4</v>
      </c>
      <c r="E690" s="5" t="s">
        <v>213</v>
      </c>
      <c r="F690" s="5">
        <v>500.39</v>
      </c>
    </row>
    <row r="691" spans="1:6">
      <c r="A691" s="5">
        <v>1.1000000000000001</v>
      </c>
      <c r="B691" s="5" t="s">
        <v>64</v>
      </c>
      <c r="C691" s="5" t="s">
        <v>91</v>
      </c>
      <c r="D691" s="5">
        <v>688</v>
      </c>
      <c r="E691" s="5" t="s">
        <v>64</v>
      </c>
      <c r="F691" s="5">
        <v>756.8</v>
      </c>
    </row>
    <row r="692" spans="1:6">
      <c r="A692" s="5"/>
      <c r="B692" s="5" t="s">
        <v>22</v>
      </c>
      <c r="C692" s="5" t="s">
        <v>92</v>
      </c>
      <c r="D692" s="5" t="s">
        <v>8</v>
      </c>
      <c r="E692" s="5" t="s">
        <v>22</v>
      </c>
      <c r="F692" s="5">
        <v>1.5</v>
      </c>
    </row>
    <row r="693" spans="1:6">
      <c r="A693" s="5"/>
      <c r="B693" s="5"/>
      <c r="C693" s="5"/>
      <c r="D693" s="5"/>
      <c r="E693" s="5"/>
      <c r="F693" s="5" t="s">
        <v>24</v>
      </c>
    </row>
    <row r="694" spans="1:6">
      <c r="A694" s="5"/>
      <c r="B694" s="5"/>
      <c r="C694" s="5" t="s">
        <v>66</v>
      </c>
      <c r="D694" s="5"/>
      <c r="E694" s="5"/>
      <c r="F694" s="5">
        <v>1258.69</v>
      </c>
    </row>
    <row r="695" spans="1:6">
      <c r="A695" s="5"/>
      <c r="B695" s="5"/>
      <c r="C695" s="5"/>
      <c r="D695" s="5"/>
      <c r="E695" s="5"/>
      <c r="F695" s="5" t="s">
        <v>24</v>
      </c>
    </row>
    <row r="696" spans="1:6">
      <c r="A696" s="5"/>
      <c r="B696" s="5"/>
      <c r="C696" s="5" t="s">
        <v>67</v>
      </c>
      <c r="D696" s="5"/>
      <c r="E696" s="5"/>
      <c r="F696" s="5">
        <v>125.87</v>
      </c>
    </row>
    <row r="697" spans="1:6">
      <c r="A697" s="1"/>
      <c r="B697" s="1"/>
      <c r="C697" s="1"/>
      <c r="D697" s="1"/>
      <c r="E697" s="1"/>
      <c r="F697" s="1"/>
    </row>
    <row r="698" spans="1:6">
      <c r="A698" s="5"/>
      <c r="B698" s="5"/>
      <c r="C698" s="5" t="s">
        <v>93</v>
      </c>
      <c r="D698" s="5"/>
      <c r="E698" s="5"/>
      <c r="F698" s="5"/>
    </row>
    <row r="699" spans="1:6">
      <c r="A699" s="5"/>
      <c r="B699" s="5"/>
      <c r="C699" s="5" t="s">
        <v>101</v>
      </c>
      <c r="D699" s="5"/>
      <c r="E699" s="5"/>
      <c r="F699" s="5"/>
    </row>
    <row r="700" spans="1:6">
      <c r="A700" s="5"/>
      <c r="B700" s="5"/>
      <c r="C700" s="5" t="s">
        <v>95</v>
      </c>
      <c r="D700" s="5"/>
      <c r="E700" s="5"/>
      <c r="F700" s="5"/>
    </row>
    <row r="701" spans="1:6">
      <c r="A701" s="5"/>
      <c r="B701" s="5"/>
      <c r="C701" s="5"/>
      <c r="D701" s="5"/>
      <c r="E701" s="5"/>
      <c r="F701" s="5"/>
    </row>
    <row r="702" spans="1:6">
      <c r="A702" s="5">
        <v>1.1100000000000001</v>
      </c>
      <c r="B702" s="5" t="s">
        <v>96</v>
      </c>
      <c r="C702" s="5" t="s">
        <v>97</v>
      </c>
      <c r="D702" s="5">
        <v>225.4</v>
      </c>
      <c r="E702" s="5" t="s">
        <v>96</v>
      </c>
      <c r="F702" s="5">
        <v>250.19</v>
      </c>
    </row>
    <row r="703" spans="1:6">
      <c r="A703" s="5">
        <v>0.7</v>
      </c>
      <c r="B703" s="5" t="s">
        <v>98</v>
      </c>
      <c r="C703" s="5" t="s">
        <v>91</v>
      </c>
      <c r="D703" s="5">
        <v>688</v>
      </c>
      <c r="E703" s="5" t="s">
        <v>98</v>
      </c>
      <c r="F703" s="5">
        <v>481.6</v>
      </c>
    </row>
    <row r="704" spans="1:6">
      <c r="A704" s="5">
        <v>10</v>
      </c>
      <c r="B704" s="5" t="s">
        <v>10</v>
      </c>
      <c r="C704" s="5" t="s">
        <v>379</v>
      </c>
      <c r="D704" s="5">
        <v>7.9</v>
      </c>
      <c r="E704" s="5" t="s">
        <v>10</v>
      </c>
      <c r="F704" s="5">
        <v>79</v>
      </c>
    </row>
    <row r="705" spans="1:6">
      <c r="A705" s="5"/>
      <c r="B705" s="5"/>
      <c r="C705" s="5" t="s">
        <v>99</v>
      </c>
      <c r="D705" s="5" t="s">
        <v>100</v>
      </c>
      <c r="E705" s="5"/>
      <c r="F705" s="5">
        <v>1.9</v>
      </c>
    </row>
    <row r="706" spans="1:6">
      <c r="A706" s="5"/>
      <c r="B706" s="5"/>
      <c r="C706" s="5" t="s">
        <v>66</v>
      </c>
      <c r="D706" s="5"/>
      <c r="E706" s="5"/>
      <c r="F706" s="5">
        <v>812.69</v>
      </c>
    </row>
    <row r="707" spans="1:6">
      <c r="A707" s="5"/>
      <c r="B707" s="5"/>
      <c r="C707" s="5"/>
      <c r="D707" s="5"/>
      <c r="E707" s="5"/>
      <c r="F707" s="5"/>
    </row>
    <row r="708" spans="1:6">
      <c r="A708" s="5"/>
      <c r="B708" s="5"/>
      <c r="C708" s="5" t="s">
        <v>67</v>
      </c>
      <c r="D708" s="5"/>
      <c r="E708" s="5"/>
      <c r="F708" s="5">
        <v>81.27</v>
      </c>
    </row>
    <row r="709" spans="1:6">
      <c r="A709" s="5"/>
      <c r="B709" s="5"/>
      <c r="C709" s="5"/>
      <c r="D709" s="5"/>
      <c r="E709" s="5"/>
      <c r="F709" s="5"/>
    </row>
    <row r="710" spans="1:6">
      <c r="A710" s="5"/>
      <c r="B710" s="5"/>
      <c r="C710" s="5"/>
      <c r="D710" s="5"/>
      <c r="E710" s="5"/>
      <c r="F710" s="5"/>
    </row>
    <row r="711" spans="1:6">
      <c r="A711" s="5"/>
      <c r="B711" s="5"/>
      <c r="C711" s="5"/>
      <c r="D711" s="5"/>
      <c r="E711" s="5"/>
      <c r="F711" s="5"/>
    </row>
    <row r="712" spans="1:6">
      <c r="A712" s="5"/>
      <c r="B712" s="5"/>
      <c r="C712" s="5" t="s">
        <v>93</v>
      </c>
      <c r="D712" s="5"/>
      <c r="E712" s="5"/>
      <c r="F712" s="5"/>
    </row>
    <row r="713" spans="1:6">
      <c r="A713" s="5"/>
      <c r="B713" s="5"/>
      <c r="C713" s="5" t="s">
        <v>94</v>
      </c>
      <c r="D713" s="5"/>
      <c r="E713" s="5"/>
      <c r="F713" s="5"/>
    </row>
    <row r="714" spans="1:6">
      <c r="A714" s="5"/>
      <c r="B714" s="5"/>
      <c r="C714" s="5" t="s">
        <v>95</v>
      </c>
      <c r="D714" s="5"/>
      <c r="E714" s="5"/>
      <c r="F714" s="5"/>
    </row>
    <row r="715" spans="1:6">
      <c r="A715" s="5"/>
      <c r="B715" s="5"/>
      <c r="C715" s="5"/>
      <c r="D715" s="5"/>
      <c r="E715" s="5"/>
      <c r="F715" s="5"/>
    </row>
    <row r="716" spans="1:6">
      <c r="A716" s="5">
        <v>1.33</v>
      </c>
      <c r="B716" s="5" t="s">
        <v>96</v>
      </c>
      <c r="C716" s="5" t="s">
        <v>97</v>
      </c>
      <c r="D716" s="5">
        <v>236.6</v>
      </c>
      <c r="E716" s="5" t="s">
        <v>96</v>
      </c>
      <c r="F716" s="5">
        <v>314.68</v>
      </c>
    </row>
    <row r="717" spans="1:6">
      <c r="A717" s="5">
        <v>0.7</v>
      </c>
      <c r="B717" s="5" t="s">
        <v>98</v>
      </c>
      <c r="C717" s="5" t="s">
        <v>91</v>
      </c>
      <c r="D717" s="5">
        <v>688</v>
      </c>
      <c r="E717" s="5" t="s">
        <v>98</v>
      </c>
      <c r="F717" s="5">
        <v>481.6</v>
      </c>
    </row>
    <row r="718" spans="1:6">
      <c r="A718" s="5">
        <v>10</v>
      </c>
      <c r="B718" s="5" t="s">
        <v>10</v>
      </c>
      <c r="C718" s="5" t="s">
        <v>378</v>
      </c>
      <c r="D718" s="5">
        <v>8.5</v>
      </c>
      <c r="E718" s="5" t="s">
        <v>10</v>
      </c>
      <c r="F718" s="5">
        <v>85</v>
      </c>
    </row>
    <row r="719" spans="1:6">
      <c r="A719" s="5"/>
      <c r="B719" s="5"/>
      <c r="C719" s="5" t="s">
        <v>99</v>
      </c>
      <c r="D719" s="5" t="s">
        <v>100</v>
      </c>
      <c r="E719" s="5"/>
      <c r="F719" s="5">
        <v>1.5</v>
      </c>
    </row>
    <row r="720" spans="1:6">
      <c r="A720" s="5"/>
      <c r="B720" s="5"/>
      <c r="C720" s="5" t="s">
        <v>66</v>
      </c>
      <c r="D720" s="5"/>
      <c r="E720" s="5"/>
      <c r="F720" s="5">
        <v>882.78</v>
      </c>
    </row>
    <row r="721" spans="1:6">
      <c r="A721" s="5"/>
      <c r="B721" s="5"/>
      <c r="C721" s="5"/>
      <c r="D721" s="5"/>
      <c r="E721" s="5"/>
      <c r="F721" s="5"/>
    </row>
    <row r="722" spans="1:6">
      <c r="A722" s="5"/>
      <c r="B722" s="5"/>
      <c r="C722" s="5" t="s">
        <v>67</v>
      </c>
      <c r="D722" s="5"/>
      <c r="E722" s="5"/>
      <c r="F722" s="5">
        <v>88.28</v>
      </c>
    </row>
    <row r="723" spans="1:6">
      <c r="A723" s="5"/>
      <c r="B723" s="5"/>
      <c r="C723" s="5"/>
      <c r="D723" s="5"/>
      <c r="E723" s="5"/>
      <c r="F723" s="5"/>
    </row>
    <row r="724" spans="1:6">
      <c r="A724" s="5"/>
      <c r="B724" s="5" t="s">
        <v>274</v>
      </c>
      <c r="C724" s="5" t="s">
        <v>427</v>
      </c>
      <c r="D724" s="5"/>
      <c r="E724" s="5"/>
      <c r="F724" s="5"/>
    </row>
    <row r="725" spans="1:6">
      <c r="A725" s="5"/>
      <c r="B725" s="5"/>
      <c r="C725" s="5" t="s">
        <v>24</v>
      </c>
      <c r="D725" s="5"/>
      <c r="E725" s="5"/>
      <c r="F725" s="5"/>
    </row>
    <row r="726" spans="1:6">
      <c r="A726" s="5">
        <v>7.0000000000000007E-2</v>
      </c>
      <c r="B726" s="5" t="s">
        <v>19</v>
      </c>
      <c r="C726" s="5" t="s">
        <v>264</v>
      </c>
      <c r="D726" s="5">
        <v>1322</v>
      </c>
      <c r="E726" s="5" t="s">
        <v>19</v>
      </c>
      <c r="F726" s="5">
        <v>92.54</v>
      </c>
    </row>
    <row r="727" spans="1:6">
      <c r="A727" s="5">
        <v>1.6</v>
      </c>
      <c r="B727" s="5" t="s">
        <v>41</v>
      </c>
      <c r="C727" s="5" t="s">
        <v>42</v>
      </c>
      <c r="D727" s="5">
        <v>804</v>
      </c>
      <c r="E727" s="5" t="s">
        <v>41</v>
      </c>
      <c r="F727" s="5">
        <v>1286.4000000000001</v>
      </c>
    </row>
    <row r="728" spans="1:6">
      <c r="A728" s="5">
        <v>0.5</v>
      </c>
      <c r="B728" s="5" t="s">
        <v>41</v>
      </c>
      <c r="C728" s="5" t="s">
        <v>43</v>
      </c>
      <c r="D728" s="5">
        <v>562</v>
      </c>
      <c r="E728" s="5" t="s">
        <v>41</v>
      </c>
      <c r="F728" s="5">
        <v>281</v>
      </c>
    </row>
    <row r="729" spans="1:6">
      <c r="A729" s="5">
        <v>2.7</v>
      </c>
      <c r="B729" s="5" t="s">
        <v>41</v>
      </c>
      <c r="C729" s="5" t="s">
        <v>44</v>
      </c>
      <c r="D729" s="5">
        <v>461</v>
      </c>
      <c r="E729" s="5" t="s">
        <v>41</v>
      </c>
      <c r="F729" s="5">
        <v>1244.7</v>
      </c>
    </row>
    <row r="730" spans="1:6">
      <c r="A730" s="5"/>
      <c r="B730" s="5" t="s">
        <v>22</v>
      </c>
      <c r="C730" s="5" t="s">
        <v>265</v>
      </c>
      <c r="D730" s="5" t="s">
        <v>8</v>
      </c>
      <c r="E730" s="5" t="s">
        <v>22</v>
      </c>
      <c r="F730" s="5">
        <v>2.09</v>
      </c>
    </row>
    <row r="731" spans="1:6">
      <c r="A731" s="5"/>
      <c r="B731" s="5"/>
      <c r="C731" s="5"/>
      <c r="D731" s="5"/>
      <c r="E731" s="5"/>
      <c r="F731" s="5" t="s">
        <v>24</v>
      </c>
    </row>
    <row r="732" spans="1:6">
      <c r="A732" s="5"/>
      <c r="B732" s="5"/>
      <c r="C732" s="5" t="s">
        <v>266</v>
      </c>
      <c r="D732" s="5"/>
      <c r="E732" s="5"/>
      <c r="F732" s="5">
        <v>2906.73</v>
      </c>
    </row>
    <row r="733" spans="1:6">
      <c r="A733" s="5"/>
      <c r="B733" s="5"/>
      <c r="C733" s="5"/>
      <c r="D733" s="5"/>
      <c r="E733" s="5"/>
      <c r="F733" s="5" t="s">
        <v>24</v>
      </c>
    </row>
    <row r="734" spans="1:6">
      <c r="A734" s="5"/>
      <c r="B734" s="5"/>
      <c r="C734" s="5" t="s">
        <v>67</v>
      </c>
      <c r="D734" s="5"/>
      <c r="E734" s="5"/>
      <c r="F734" s="5">
        <v>29.07</v>
      </c>
    </row>
    <row r="735" spans="1:6">
      <c r="A735" s="5"/>
      <c r="B735" s="5"/>
      <c r="C735" s="5"/>
      <c r="D735" s="5"/>
      <c r="E735" s="5"/>
      <c r="F735" s="5" t="s">
        <v>46</v>
      </c>
    </row>
    <row r="736" spans="1:6">
      <c r="A736" s="6">
        <v>37.1</v>
      </c>
      <c r="B736" s="5" t="s">
        <v>30</v>
      </c>
      <c r="C736" s="5" t="s">
        <v>942</v>
      </c>
      <c r="D736" s="5"/>
      <c r="E736" s="5"/>
      <c r="F736" s="5"/>
    </row>
    <row r="737" spans="1:7">
      <c r="A737" s="5"/>
      <c r="B737" s="5"/>
      <c r="C737" s="5" t="s">
        <v>24</v>
      </c>
      <c r="D737" s="5"/>
      <c r="E737" s="5"/>
      <c r="F737" s="5"/>
    </row>
    <row r="738" spans="1:7">
      <c r="A738" s="5">
        <v>0.09</v>
      </c>
      <c r="B738" s="5" t="s">
        <v>19</v>
      </c>
      <c r="C738" s="5" t="s">
        <v>264</v>
      </c>
      <c r="D738" s="5">
        <v>1322</v>
      </c>
      <c r="E738" s="5" t="s">
        <v>19</v>
      </c>
      <c r="F738" s="5">
        <v>118.98</v>
      </c>
    </row>
    <row r="739" spans="1:7">
      <c r="A739" s="5">
        <v>2.2000000000000002</v>
      </c>
      <c r="B739" s="5" t="s">
        <v>41</v>
      </c>
      <c r="C739" s="5" t="s">
        <v>42</v>
      </c>
      <c r="D739" s="5">
        <v>804</v>
      </c>
      <c r="E739" s="5" t="s">
        <v>41</v>
      </c>
      <c r="F739" s="5">
        <v>1768.8</v>
      </c>
    </row>
    <row r="740" spans="1:7">
      <c r="A740" s="5">
        <v>0.5</v>
      </c>
      <c r="B740" s="5" t="s">
        <v>41</v>
      </c>
      <c r="C740" s="5" t="s">
        <v>43</v>
      </c>
      <c r="D740" s="5">
        <v>562</v>
      </c>
      <c r="E740" s="5" t="s">
        <v>41</v>
      </c>
      <c r="F740" s="5">
        <v>281</v>
      </c>
    </row>
    <row r="741" spans="1:7">
      <c r="A741" s="5">
        <v>3.8</v>
      </c>
      <c r="B741" s="5" t="s">
        <v>41</v>
      </c>
      <c r="C741" s="5" t="s">
        <v>44</v>
      </c>
      <c r="D741" s="5">
        <v>461</v>
      </c>
      <c r="E741" s="5" t="s">
        <v>41</v>
      </c>
      <c r="F741" s="5">
        <v>1751.8</v>
      </c>
    </row>
    <row r="742" spans="1:7">
      <c r="A742" s="5"/>
      <c r="B742" s="5" t="s">
        <v>22</v>
      </c>
      <c r="C742" s="5" t="s">
        <v>943</v>
      </c>
      <c r="D742" s="5" t="s">
        <v>8</v>
      </c>
      <c r="E742" s="5" t="s">
        <v>22</v>
      </c>
      <c r="F742" s="5">
        <v>1.5</v>
      </c>
    </row>
    <row r="743" spans="1:7">
      <c r="A743" s="5"/>
      <c r="B743" s="5"/>
      <c r="C743" s="5"/>
      <c r="D743" s="5"/>
      <c r="E743" s="5"/>
      <c r="F743" s="5" t="s">
        <v>24</v>
      </c>
    </row>
    <row r="744" spans="1:7">
      <c r="A744" s="5"/>
      <c r="B744" s="5"/>
      <c r="C744" s="5" t="s">
        <v>266</v>
      </c>
      <c r="D744" s="5"/>
      <c r="E744" s="5"/>
      <c r="F744" s="5">
        <v>3922.08</v>
      </c>
    </row>
    <row r="745" spans="1:7">
      <c r="A745" s="5"/>
      <c r="B745" s="5"/>
      <c r="C745" s="5"/>
      <c r="D745" s="5"/>
      <c r="E745" s="5"/>
      <c r="F745" s="5" t="s">
        <v>24</v>
      </c>
    </row>
    <row r="746" spans="1:7">
      <c r="A746" s="5"/>
      <c r="B746" s="5"/>
      <c r="C746" s="5" t="s">
        <v>67</v>
      </c>
      <c r="D746" s="5"/>
      <c r="E746" s="5"/>
      <c r="F746" s="5">
        <v>39.22</v>
      </c>
    </row>
    <row r="747" spans="1:7">
      <c r="A747" s="5"/>
      <c r="B747" s="5"/>
      <c r="C747" s="5"/>
      <c r="D747" s="5"/>
      <c r="E747" s="5"/>
      <c r="F747" s="5" t="s">
        <v>46</v>
      </c>
    </row>
    <row r="748" spans="1:7">
      <c r="A748" s="5"/>
      <c r="B748" s="5"/>
      <c r="C748" s="5"/>
      <c r="D748" s="5"/>
      <c r="E748" s="5"/>
      <c r="F748" s="5"/>
      <c r="G748" s="35"/>
    </row>
    <row r="749" spans="1:7">
      <c r="A749" s="1"/>
      <c r="B749" s="1"/>
      <c r="C749" s="1"/>
      <c r="D749" s="1"/>
      <c r="E749" s="1"/>
      <c r="F749" s="1"/>
    </row>
    <row r="750" spans="1:7" ht="30">
      <c r="A750" s="5"/>
      <c r="B750" s="5"/>
      <c r="C750" s="53" t="s">
        <v>254</v>
      </c>
      <c r="D750" s="5"/>
      <c r="E750" s="5"/>
      <c r="F750" s="5"/>
    </row>
    <row r="751" spans="1:7">
      <c r="A751" s="5"/>
      <c r="B751" s="5"/>
      <c r="C751" s="5"/>
      <c r="D751" s="5"/>
      <c r="E751" s="5"/>
      <c r="F751" s="5"/>
    </row>
    <row r="752" spans="1:7" ht="240">
      <c r="A752" s="5"/>
      <c r="B752" s="5"/>
      <c r="C752" s="53" t="s">
        <v>255</v>
      </c>
      <c r="D752" s="5"/>
      <c r="E752" s="5"/>
      <c r="F752" s="5"/>
    </row>
    <row r="753" spans="1:6">
      <c r="A753" s="5"/>
      <c r="B753" s="5"/>
      <c r="C753" s="5"/>
      <c r="D753" s="5"/>
      <c r="E753" s="5"/>
      <c r="F753" s="5"/>
    </row>
    <row r="754" spans="1:6">
      <c r="A754" s="5">
        <v>5</v>
      </c>
      <c r="B754" s="5" t="s">
        <v>12</v>
      </c>
      <c r="C754" s="5" t="s">
        <v>256</v>
      </c>
      <c r="D754" s="5">
        <v>15.5</v>
      </c>
      <c r="E754" s="5" t="s">
        <v>150</v>
      </c>
      <c r="F754" s="5">
        <v>77.5</v>
      </c>
    </row>
    <row r="755" spans="1:6">
      <c r="A755" s="5">
        <v>2.5</v>
      </c>
      <c r="B755" s="5" t="s">
        <v>12</v>
      </c>
      <c r="C755" s="5" t="s">
        <v>257</v>
      </c>
      <c r="D755" s="5">
        <v>19.100000000000001</v>
      </c>
      <c r="E755" s="5" t="s">
        <v>12</v>
      </c>
      <c r="F755" s="5">
        <v>47.75</v>
      </c>
    </row>
    <row r="756" spans="1:6">
      <c r="A756" s="5">
        <v>1</v>
      </c>
      <c r="B756" s="5" t="s">
        <v>11</v>
      </c>
      <c r="C756" s="5" t="s">
        <v>944</v>
      </c>
      <c r="D756" s="5">
        <v>39.950000000000003</v>
      </c>
      <c r="E756" s="5" t="s">
        <v>11</v>
      </c>
      <c r="F756" s="5">
        <v>39.950000000000003</v>
      </c>
    </row>
    <row r="757" spans="1:6">
      <c r="A757" s="5"/>
      <c r="B757" s="5"/>
      <c r="C757" s="5" t="s">
        <v>154</v>
      </c>
      <c r="D757" s="5"/>
      <c r="E757" s="5"/>
      <c r="F757" s="5">
        <v>578.94000000000005</v>
      </c>
    </row>
    <row r="758" spans="1:6">
      <c r="A758" s="5"/>
      <c r="B758" s="5"/>
      <c r="C758" s="5" t="s">
        <v>155</v>
      </c>
      <c r="D758" s="5"/>
      <c r="E758" s="5"/>
      <c r="F758" s="5">
        <v>20.77</v>
      </c>
    </row>
    <row r="759" spans="1:6">
      <c r="A759" s="5"/>
      <c r="B759" s="5"/>
      <c r="C759" s="5" t="s">
        <v>258</v>
      </c>
      <c r="D759" s="5"/>
      <c r="E759" s="5"/>
      <c r="F759" s="5">
        <v>764.91</v>
      </c>
    </row>
    <row r="760" spans="1:6">
      <c r="A760" s="1"/>
      <c r="B760" s="1"/>
      <c r="C760" s="1"/>
      <c r="D760" s="1"/>
      <c r="E760" s="1"/>
      <c r="F760" s="1"/>
    </row>
    <row r="761" spans="1:6">
      <c r="A761" s="5" t="s">
        <v>929</v>
      </c>
      <c r="B761" s="5" t="s">
        <v>30</v>
      </c>
      <c r="C761" s="5" t="s">
        <v>930</v>
      </c>
      <c r="D761" s="5"/>
      <c r="E761" s="5"/>
      <c r="F761" s="5"/>
    </row>
    <row r="762" spans="1:6">
      <c r="A762" s="5"/>
      <c r="B762" s="5"/>
      <c r="C762" s="5" t="s">
        <v>24</v>
      </c>
      <c r="D762" s="5"/>
      <c r="E762" s="5"/>
      <c r="F762" s="5"/>
    </row>
    <row r="763" spans="1:6">
      <c r="A763" s="5">
        <v>0.1</v>
      </c>
      <c r="B763" s="5" t="s">
        <v>19</v>
      </c>
      <c r="C763" s="5" t="s">
        <v>520</v>
      </c>
      <c r="D763" s="5">
        <v>4496.5</v>
      </c>
      <c r="E763" s="5" t="s">
        <v>19</v>
      </c>
      <c r="F763" s="5">
        <v>449.65</v>
      </c>
    </row>
    <row r="764" spans="1:6">
      <c r="A764" s="5">
        <v>1.1000000000000001</v>
      </c>
      <c r="B764" s="5" t="s">
        <v>41</v>
      </c>
      <c r="C764" s="5" t="s">
        <v>65</v>
      </c>
      <c r="D764" s="5">
        <v>861</v>
      </c>
      <c r="E764" s="5" t="s">
        <v>41</v>
      </c>
      <c r="F764" s="5">
        <v>947.1</v>
      </c>
    </row>
    <row r="765" spans="1:6">
      <c r="A765" s="5">
        <v>1.1000000000000001</v>
      </c>
      <c r="B765" s="5" t="s">
        <v>41</v>
      </c>
      <c r="C765" s="5" t="s">
        <v>43</v>
      </c>
      <c r="D765" s="5">
        <v>562</v>
      </c>
      <c r="E765" s="5" t="s">
        <v>41</v>
      </c>
      <c r="F765" s="5">
        <v>618.20000000000005</v>
      </c>
    </row>
    <row r="766" spans="1:6">
      <c r="A766" s="5">
        <v>1.1000000000000001</v>
      </c>
      <c r="B766" s="5" t="s">
        <v>41</v>
      </c>
      <c r="C766" s="5" t="s">
        <v>44</v>
      </c>
      <c r="D766" s="5">
        <v>461</v>
      </c>
      <c r="E766" s="5" t="s">
        <v>41</v>
      </c>
      <c r="F766" s="5">
        <v>507.1</v>
      </c>
    </row>
    <row r="767" spans="1:6">
      <c r="A767" s="5"/>
      <c r="B767" s="5" t="s">
        <v>22</v>
      </c>
      <c r="C767" s="5" t="s">
        <v>23</v>
      </c>
      <c r="D767" s="5" t="s">
        <v>8</v>
      </c>
      <c r="E767" s="5" t="s">
        <v>22</v>
      </c>
      <c r="F767" s="5">
        <v>5</v>
      </c>
    </row>
    <row r="768" spans="1:6">
      <c r="A768" s="5"/>
      <c r="B768" s="5"/>
      <c r="C768" s="5"/>
      <c r="D768" s="5"/>
      <c r="E768" s="5"/>
      <c r="F768" s="5" t="s">
        <v>24</v>
      </c>
    </row>
    <row r="769" spans="1:6">
      <c r="A769" s="5"/>
      <c r="B769" s="5"/>
      <c r="C769" s="5" t="s">
        <v>66</v>
      </c>
      <c r="D769" s="5"/>
      <c r="E769" s="5"/>
      <c r="F769" s="5">
        <v>2527.0500000000002</v>
      </c>
    </row>
    <row r="770" spans="1:6">
      <c r="A770" s="5"/>
      <c r="B770" s="5"/>
      <c r="C770" s="5"/>
      <c r="D770" s="5"/>
      <c r="E770" s="5"/>
      <c r="F770" s="5" t="s">
        <v>24</v>
      </c>
    </row>
    <row r="771" spans="1:6">
      <c r="A771" s="5"/>
      <c r="B771" s="5"/>
      <c r="C771" s="5" t="s">
        <v>67</v>
      </c>
      <c r="D771" s="5"/>
      <c r="E771" s="5"/>
      <c r="F771" s="5">
        <v>252.71</v>
      </c>
    </row>
    <row r="772" spans="1:6">
      <c r="A772" s="5"/>
      <c r="B772" s="5"/>
      <c r="C772" s="5"/>
      <c r="D772" s="5"/>
      <c r="E772" s="5"/>
      <c r="F772" s="5" t="s">
        <v>46</v>
      </c>
    </row>
    <row r="773" spans="1:6">
      <c r="A773" s="5" t="s">
        <v>965</v>
      </c>
      <c r="B773" s="5" t="s">
        <v>30</v>
      </c>
      <c r="C773" s="5" t="s">
        <v>966</v>
      </c>
      <c r="D773" s="5"/>
      <c r="E773" s="5"/>
      <c r="F773" s="5"/>
    </row>
    <row r="774" spans="1:6">
      <c r="A774" s="5"/>
      <c r="B774" s="5"/>
      <c r="C774" s="5" t="s">
        <v>967</v>
      </c>
      <c r="D774" s="5"/>
      <c r="E774" s="5"/>
      <c r="F774" s="5"/>
    </row>
    <row r="775" spans="1:6">
      <c r="A775" s="5"/>
      <c r="B775" s="5"/>
      <c r="C775" s="5" t="s">
        <v>24</v>
      </c>
      <c r="D775" s="5" t="s">
        <v>24</v>
      </c>
      <c r="E775" s="5"/>
      <c r="F775" s="5"/>
    </row>
    <row r="776" spans="1:6">
      <c r="A776" s="61">
        <v>0.53339999999999999</v>
      </c>
      <c r="B776" s="5" t="s">
        <v>10</v>
      </c>
      <c r="C776" s="5" t="s">
        <v>968</v>
      </c>
      <c r="D776" s="5">
        <v>208.8</v>
      </c>
      <c r="E776" s="5" t="s">
        <v>10</v>
      </c>
      <c r="F776" s="5">
        <v>111.37</v>
      </c>
    </row>
    <row r="777" spans="1:6">
      <c r="A777" s="5">
        <v>4.24</v>
      </c>
      <c r="B777" s="5" t="s">
        <v>12</v>
      </c>
      <c r="C777" s="5" t="s">
        <v>969</v>
      </c>
      <c r="D777" s="5">
        <v>35.61</v>
      </c>
      <c r="E777" s="5" t="s">
        <v>12</v>
      </c>
      <c r="F777" s="5">
        <v>150.99</v>
      </c>
    </row>
    <row r="778" spans="1:6">
      <c r="A778" s="5">
        <v>16</v>
      </c>
      <c r="B778" s="5" t="s">
        <v>970</v>
      </c>
      <c r="C778" s="5" t="s">
        <v>971</v>
      </c>
      <c r="D778" s="5">
        <v>1</v>
      </c>
      <c r="E778" s="5" t="s">
        <v>165</v>
      </c>
      <c r="F778" s="5">
        <v>16</v>
      </c>
    </row>
    <row r="779" spans="1:6">
      <c r="A779" s="61">
        <v>0.53339999999999999</v>
      </c>
      <c r="B779" s="5" t="s">
        <v>10</v>
      </c>
      <c r="C779" s="5" t="s">
        <v>972</v>
      </c>
      <c r="D779" s="5">
        <v>186.11</v>
      </c>
      <c r="E779" s="5" t="s">
        <v>10</v>
      </c>
      <c r="F779" s="5">
        <v>99.27</v>
      </c>
    </row>
    <row r="780" spans="1:6">
      <c r="A780" s="5"/>
      <c r="B780" s="5" t="s">
        <v>22</v>
      </c>
      <c r="C780" s="5" t="s">
        <v>155</v>
      </c>
      <c r="D780" s="5"/>
      <c r="E780" s="5" t="s">
        <v>22</v>
      </c>
      <c r="F780" s="5"/>
    </row>
    <row r="781" spans="1:6">
      <c r="A781" s="5"/>
      <c r="B781" s="5"/>
      <c r="C781" s="5" t="s">
        <v>973</v>
      </c>
      <c r="D781" s="5"/>
      <c r="E781" s="5"/>
      <c r="F781" s="5"/>
    </row>
    <row r="782" spans="1:6">
      <c r="A782" s="5"/>
      <c r="B782" s="5"/>
      <c r="C782" s="5"/>
      <c r="D782" s="5"/>
      <c r="E782" s="5"/>
      <c r="F782" s="5" t="s">
        <v>24</v>
      </c>
    </row>
    <row r="783" spans="1:6">
      <c r="A783" s="5"/>
      <c r="B783" s="5"/>
      <c r="C783" s="5" t="s">
        <v>974</v>
      </c>
      <c r="D783" s="5"/>
      <c r="E783" s="5"/>
      <c r="F783" s="5">
        <v>377.63</v>
      </c>
    </row>
    <row r="784" spans="1:6">
      <c r="A784" s="5"/>
      <c r="B784" s="5"/>
      <c r="C784" s="5"/>
      <c r="D784" s="5"/>
      <c r="E784" s="5"/>
      <c r="F784" s="5" t="s">
        <v>24</v>
      </c>
    </row>
    <row r="785" spans="1:6">
      <c r="A785" s="5"/>
      <c r="B785" s="5"/>
      <c r="C785" s="5" t="s">
        <v>975</v>
      </c>
      <c r="D785" s="5"/>
      <c r="E785" s="5"/>
      <c r="F785" s="5">
        <v>708.1</v>
      </c>
    </row>
    <row r="786" spans="1:6">
      <c r="A786" s="5" t="s">
        <v>8</v>
      </c>
      <c r="B786" s="5"/>
      <c r="C786" s="5"/>
      <c r="D786" s="5"/>
      <c r="E786" s="5"/>
      <c r="F786" s="5" t="s">
        <v>46</v>
      </c>
    </row>
    <row r="787" spans="1:6">
      <c r="A787" s="5"/>
      <c r="B787" s="5"/>
      <c r="C787" s="5" t="s">
        <v>976</v>
      </c>
      <c r="D787" s="5"/>
      <c r="E787" s="5"/>
      <c r="F787" s="5"/>
    </row>
    <row r="788" spans="1:6">
      <c r="A788" s="5"/>
      <c r="B788" s="5"/>
      <c r="C788" s="5" t="s">
        <v>977</v>
      </c>
      <c r="D788" s="5">
        <v>1.82</v>
      </c>
      <c r="E788" s="5"/>
      <c r="F788" s="5"/>
    </row>
    <row r="789" spans="1:6">
      <c r="A789" s="5">
        <v>1.82</v>
      </c>
      <c r="B789" s="5" t="s">
        <v>60</v>
      </c>
      <c r="C789" s="5" t="s">
        <v>978</v>
      </c>
      <c r="D789" s="5">
        <v>2233</v>
      </c>
      <c r="E789" s="5" t="s">
        <v>60</v>
      </c>
      <c r="F789" s="5">
        <v>4064.06</v>
      </c>
    </row>
    <row r="790" spans="1:6">
      <c r="A790" s="5">
        <v>1.82</v>
      </c>
      <c r="B790" s="5" t="s">
        <v>60</v>
      </c>
      <c r="C790" s="5" t="s">
        <v>979</v>
      </c>
      <c r="D790" s="5">
        <v>161</v>
      </c>
      <c r="E790" s="5" t="s">
        <v>60</v>
      </c>
      <c r="F790" s="5">
        <v>293.02</v>
      </c>
    </row>
    <row r="791" spans="1:6">
      <c r="A791" s="5">
        <v>2</v>
      </c>
      <c r="B791" s="5" t="s">
        <v>64</v>
      </c>
      <c r="C791" s="5" t="s">
        <v>980</v>
      </c>
      <c r="D791" s="5">
        <v>53.4</v>
      </c>
      <c r="E791" s="5" t="s">
        <v>64</v>
      </c>
      <c r="F791" s="5">
        <v>106.8</v>
      </c>
    </row>
    <row r="792" spans="1:6">
      <c r="A792" s="5">
        <v>5</v>
      </c>
      <c r="B792" s="5" t="s">
        <v>64</v>
      </c>
      <c r="C792" s="5" t="s">
        <v>981</v>
      </c>
      <c r="D792" s="5">
        <v>83</v>
      </c>
      <c r="E792" s="5" t="s">
        <v>64</v>
      </c>
      <c r="F792" s="5">
        <v>415</v>
      </c>
    </row>
    <row r="793" spans="1:6">
      <c r="A793" s="5">
        <v>2</v>
      </c>
      <c r="B793" s="5" t="s">
        <v>64</v>
      </c>
      <c r="C793" s="5" t="s">
        <v>982</v>
      </c>
      <c r="D793" s="5">
        <v>60</v>
      </c>
      <c r="E793" s="5" t="s">
        <v>64</v>
      </c>
      <c r="F793" s="5">
        <v>120</v>
      </c>
    </row>
    <row r="794" spans="1:6">
      <c r="A794" s="5">
        <v>1</v>
      </c>
      <c r="B794" s="5" t="s">
        <v>64</v>
      </c>
      <c r="C794" s="5" t="s">
        <v>983</v>
      </c>
      <c r="D794" s="5">
        <v>167.6</v>
      </c>
      <c r="E794" s="5" t="s">
        <v>64</v>
      </c>
      <c r="F794" s="5">
        <v>167.6</v>
      </c>
    </row>
    <row r="795" spans="1:6">
      <c r="A795" s="5">
        <v>92</v>
      </c>
      <c r="B795" s="5" t="s">
        <v>64</v>
      </c>
      <c r="C795" s="5" t="s">
        <v>984</v>
      </c>
      <c r="D795" s="5">
        <v>2.39</v>
      </c>
      <c r="E795" s="5" t="s">
        <v>64</v>
      </c>
      <c r="F795" s="5">
        <v>219.88</v>
      </c>
    </row>
    <row r="796" spans="1:6">
      <c r="A796" s="5">
        <v>1</v>
      </c>
      <c r="B796" s="5" t="s">
        <v>64</v>
      </c>
      <c r="C796" s="5" t="s">
        <v>985</v>
      </c>
      <c r="D796" s="5">
        <v>22.9</v>
      </c>
      <c r="E796" s="5" t="s">
        <v>64</v>
      </c>
      <c r="F796" s="5">
        <v>22.9</v>
      </c>
    </row>
    <row r="797" spans="1:6">
      <c r="A797" s="5">
        <v>1</v>
      </c>
      <c r="B797" s="5" t="s">
        <v>64</v>
      </c>
      <c r="C797" s="5" t="s">
        <v>986</v>
      </c>
      <c r="D797" s="5">
        <v>45.9</v>
      </c>
      <c r="E797" s="5" t="s">
        <v>64</v>
      </c>
      <c r="F797" s="5">
        <v>45.9</v>
      </c>
    </row>
    <row r="798" spans="1:6">
      <c r="A798" s="7">
        <v>0.35</v>
      </c>
      <c r="B798" s="5" t="s">
        <v>60</v>
      </c>
      <c r="C798" s="5" t="s">
        <v>987</v>
      </c>
      <c r="D798" s="5">
        <v>212.24</v>
      </c>
      <c r="E798" s="5" t="s">
        <v>60</v>
      </c>
      <c r="F798" s="5"/>
    </row>
    <row r="799" spans="1:6">
      <c r="A799" s="5"/>
      <c r="B799" s="5"/>
      <c r="C799" s="5" t="s">
        <v>988</v>
      </c>
      <c r="D799" s="5"/>
      <c r="E799" s="5"/>
      <c r="F799" s="5">
        <v>5455.16</v>
      </c>
    </row>
    <row r="800" spans="1:6">
      <c r="A800" s="5"/>
      <c r="B800" s="5"/>
      <c r="C800" s="5" t="s">
        <v>989</v>
      </c>
      <c r="D800" s="5"/>
      <c r="E800" s="5"/>
      <c r="F800" s="5">
        <v>2997.34</v>
      </c>
    </row>
    <row r="801" spans="1:6">
      <c r="A801" s="1"/>
      <c r="B801" s="1"/>
      <c r="C801" s="1"/>
      <c r="D801" s="1"/>
      <c r="E801" s="1"/>
      <c r="F801" s="1"/>
    </row>
    <row r="802" spans="1:6">
      <c r="A802" s="5" t="s">
        <v>68</v>
      </c>
      <c r="B802" s="5" t="s">
        <v>30</v>
      </c>
      <c r="C802" s="5" t="s">
        <v>69</v>
      </c>
      <c r="D802" s="5"/>
      <c r="E802" s="5"/>
      <c r="F802" s="5"/>
    </row>
    <row r="803" spans="1:6">
      <c r="A803" s="5"/>
      <c r="B803" s="5"/>
      <c r="C803" s="5" t="s">
        <v>70</v>
      </c>
      <c r="D803" s="5"/>
      <c r="E803" s="5"/>
      <c r="F803" s="5"/>
    </row>
    <row r="804" spans="1:6">
      <c r="A804" s="5"/>
      <c r="B804" s="5"/>
      <c r="C804" s="5" t="s">
        <v>71</v>
      </c>
      <c r="D804" s="5"/>
      <c r="E804" s="5"/>
      <c r="F804" s="5"/>
    </row>
    <row r="805" spans="1:6">
      <c r="A805" s="5"/>
      <c r="B805" s="5"/>
      <c r="C805" s="5" t="s">
        <v>72</v>
      </c>
      <c r="D805" s="5"/>
      <c r="E805" s="5"/>
      <c r="F805" s="5"/>
    </row>
    <row r="806" spans="1:6">
      <c r="A806" s="5"/>
      <c r="B806" s="5"/>
      <c r="C806" s="5" t="s">
        <v>24</v>
      </c>
      <c r="D806" s="5"/>
      <c r="E806" s="5"/>
      <c r="F806" s="5"/>
    </row>
    <row r="807" spans="1:6">
      <c r="A807" s="5">
        <v>1</v>
      </c>
      <c r="B807" s="5" t="s">
        <v>41</v>
      </c>
      <c r="C807" s="5" t="s">
        <v>73</v>
      </c>
      <c r="D807" s="5">
        <v>1190</v>
      </c>
      <c r="E807" s="5" t="s">
        <v>41</v>
      </c>
      <c r="F807" s="5">
        <v>1190</v>
      </c>
    </row>
    <row r="808" spans="1:6">
      <c r="A808" s="5">
        <v>0.65</v>
      </c>
      <c r="B808" s="5" t="s">
        <v>19</v>
      </c>
      <c r="C808" s="5" t="s">
        <v>74</v>
      </c>
      <c r="D808" s="5">
        <v>193.2</v>
      </c>
      <c r="E808" s="5" t="s">
        <v>19</v>
      </c>
      <c r="F808" s="5">
        <v>125.58</v>
      </c>
    </row>
    <row r="809" spans="1:6">
      <c r="A809" s="5">
        <v>0.56999999999999995</v>
      </c>
      <c r="B809" s="5" t="s">
        <v>19</v>
      </c>
      <c r="C809" s="5" t="s">
        <v>75</v>
      </c>
      <c r="D809" s="5">
        <v>33.6</v>
      </c>
      <c r="E809" s="5" t="s">
        <v>19</v>
      </c>
      <c r="F809" s="5">
        <v>19.149999999999999</v>
      </c>
    </row>
    <row r="810" spans="1:6">
      <c r="A810" s="7">
        <v>8.1000000000000003E-2</v>
      </c>
      <c r="B810" s="5" t="s">
        <v>19</v>
      </c>
      <c r="C810" s="5" t="s">
        <v>76</v>
      </c>
      <c r="D810" s="5">
        <v>3775.51</v>
      </c>
      <c r="E810" s="5" t="s">
        <v>19</v>
      </c>
      <c r="F810" s="5">
        <v>305.82</v>
      </c>
    </row>
    <row r="811" spans="1:6">
      <c r="A811" s="5">
        <v>1</v>
      </c>
      <c r="B811" s="5" t="s">
        <v>41</v>
      </c>
      <c r="C811" s="5" t="s">
        <v>77</v>
      </c>
      <c r="D811" s="5">
        <v>747</v>
      </c>
      <c r="E811" s="5" t="s">
        <v>41</v>
      </c>
      <c r="F811" s="5">
        <v>747</v>
      </c>
    </row>
    <row r="812" spans="1:6">
      <c r="A812" s="5">
        <v>0.5</v>
      </c>
      <c r="B812" s="5" t="s">
        <v>41</v>
      </c>
      <c r="C812" s="5" t="s">
        <v>42</v>
      </c>
      <c r="D812" s="5">
        <v>804</v>
      </c>
      <c r="E812" s="5" t="s">
        <v>41</v>
      </c>
      <c r="F812" s="5">
        <v>402</v>
      </c>
    </row>
    <row r="813" spans="1:6">
      <c r="A813" s="5">
        <v>0.5</v>
      </c>
      <c r="B813" s="5" t="s">
        <v>41</v>
      </c>
      <c r="C813" s="5" t="s">
        <v>43</v>
      </c>
      <c r="D813" s="5">
        <v>562</v>
      </c>
      <c r="E813" s="5" t="s">
        <v>41</v>
      </c>
      <c r="F813" s="5">
        <v>281</v>
      </c>
    </row>
    <row r="814" spans="1:6">
      <c r="A814" s="5"/>
      <c r="B814" s="5"/>
      <c r="C814" s="5" t="s">
        <v>267</v>
      </c>
      <c r="D814" s="5" t="s">
        <v>8</v>
      </c>
      <c r="E814" s="5"/>
      <c r="F814" s="5">
        <v>-164</v>
      </c>
    </row>
    <row r="815" spans="1:6">
      <c r="A815" s="5"/>
      <c r="B815" s="5"/>
      <c r="C815" s="5" t="s">
        <v>268</v>
      </c>
      <c r="D815" s="5"/>
      <c r="E815" s="5"/>
      <c r="F815" s="5">
        <v>134.1</v>
      </c>
    </row>
    <row r="816" spans="1:6">
      <c r="A816" s="5"/>
      <c r="B816" s="5" t="s">
        <v>100</v>
      </c>
      <c r="C816" s="5" t="s">
        <v>155</v>
      </c>
      <c r="D816" s="5"/>
      <c r="E816" s="5"/>
      <c r="F816" s="5">
        <v>0.32</v>
      </c>
    </row>
    <row r="817" spans="1:6">
      <c r="A817" s="5"/>
      <c r="B817" s="5"/>
      <c r="C817" s="5" t="s">
        <v>78</v>
      </c>
      <c r="D817" s="5"/>
      <c r="E817" s="5"/>
      <c r="F817" s="5">
        <v>3040.97</v>
      </c>
    </row>
    <row r="818" spans="1:6">
      <c r="A818" s="5"/>
      <c r="B818" s="5"/>
      <c r="C818" s="5"/>
      <c r="D818" s="5"/>
      <c r="E818" s="5"/>
      <c r="F818" s="5"/>
    </row>
    <row r="819" spans="1:6">
      <c r="A819" s="5"/>
      <c r="B819" s="5" t="s">
        <v>274</v>
      </c>
      <c r="C819" s="5" t="s">
        <v>996</v>
      </c>
      <c r="D819" s="5"/>
      <c r="E819" s="5"/>
      <c r="F819" s="5"/>
    </row>
    <row r="820" spans="1:6">
      <c r="A820" s="5"/>
      <c r="B820" s="5"/>
      <c r="C820" s="5" t="s">
        <v>997</v>
      </c>
      <c r="D820" s="5"/>
      <c r="E820" s="5"/>
      <c r="F820" s="5"/>
    </row>
    <row r="821" spans="1:6">
      <c r="A821" s="5"/>
      <c r="B821" s="5"/>
      <c r="C821" s="5" t="s">
        <v>24</v>
      </c>
      <c r="D821" s="5"/>
      <c r="E821" s="5"/>
      <c r="F821" s="5"/>
    </row>
    <row r="822" spans="1:6">
      <c r="A822" s="5">
        <v>0.04</v>
      </c>
      <c r="B822" s="5" t="s">
        <v>19</v>
      </c>
      <c r="C822" s="5" t="s">
        <v>998</v>
      </c>
      <c r="D822" s="5">
        <v>4496.5</v>
      </c>
      <c r="E822" s="5" t="s">
        <v>19</v>
      </c>
      <c r="F822" s="5">
        <v>179.86</v>
      </c>
    </row>
    <row r="823" spans="1:6">
      <c r="A823" s="5">
        <v>2.2000000000000002</v>
      </c>
      <c r="B823" s="5" t="s">
        <v>64</v>
      </c>
      <c r="C823" s="5" t="s">
        <v>42</v>
      </c>
      <c r="D823" s="5">
        <v>804</v>
      </c>
      <c r="E823" s="5" t="s">
        <v>64</v>
      </c>
      <c r="F823" s="5">
        <v>1768.8</v>
      </c>
    </row>
    <row r="824" spans="1:6">
      <c r="A824" s="5">
        <v>0.5</v>
      </c>
      <c r="B824" s="5" t="s">
        <v>64</v>
      </c>
      <c r="C824" s="5" t="s">
        <v>43</v>
      </c>
      <c r="D824" s="5">
        <v>562</v>
      </c>
      <c r="E824" s="5" t="s">
        <v>64</v>
      </c>
      <c r="F824" s="5">
        <v>281</v>
      </c>
    </row>
    <row r="825" spans="1:6">
      <c r="A825" s="5">
        <v>1.1000000000000001</v>
      </c>
      <c r="B825" s="5" t="s">
        <v>64</v>
      </c>
      <c r="C825" s="5" t="s">
        <v>44</v>
      </c>
      <c r="D825" s="5">
        <v>461</v>
      </c>
      <c r="E825" s="5" t="s">
        <v>64</v>
      </c>
      <c r="F825" s="5">
        <v>507.1</v>
      </c>
    </row>
    <row r="826" spans="1:6">
      <c r="A826" s="5"/>
      <c r="B826" s="5" t="s">
        <v>22</v>
      </c>
      <c r="C826" s="5" t="s">
        <v>23</v>
      </c>
      <c r="D826" s="5"/>
      <c r="E826" s="5" t="s">
        <v>22</v>
      </c>
      <c r="F826" s="5">
        <v>0</v>
      </c>
    </row>
    <row r="827" spans="1:6">
      <c r="A827" s="5"/>
      <c r="B827" s="5"/>
      <c r="C827" s="5"/>
      <c r="D827" s="5"/>
      <c r="E827" s="5"/>
      <c r="F827" s="5" t="s">
        <v>24</v>
      </c>
    </row>
    <row r="828" spans="1:6">
      <c r="A828" s="5"/>
      <c r="B828" s="5"/>
      <c r="C828" s="5" t="s">
        <v>66</v>
      </c>
      <c r="D828" s="5"/>
      <c r="E828" s="5"/>
      <c r="F828" s="5">
        <v>2736.76</v>
      </c>
    </row>
    <row r="829" spans="1:6">
      <c r="A829" s="5"/>
      <c r="B829" s="5"/>
      <c r="C829" s="5"/>
      <c r="D829" s="5"/>
      <c r="E829" s="5"/>
      <c r="F829" s="5" t="s">
        <v>24</v>
      </c>
    </row>
    <row r="830" spans="1:6">
      <c r="A830" s="5"/>
      <c r="B830" s="5"/>
      <c r="C830" s="5" t="s">
        <v>67</v>
      </c>
      <c r="D830" s="5"/>
      <c r="E830" s="5"/>
      <c r="F830" s="5">
        <v>273.68</v>
      </c>
    </row>
  </sheetData>
  <pageMargins left="0.7" right="0.7" top="0.75" bottom="0.75" header="0.3" footer="0.3"/>
  <pageSetup paperSize="9" scale="99" orientation="portrait" horizontalDpi="300" verticalDpi="300" r:id="rId1"/>
</worksheet>
</file>

<file path=xl/worksheets/sheet6.xml><?xml version="1.0" encoding="utf-8"?>
<worksheet xmlns="http://schemas.openxmlformats.org/spreadsheetml/2006/main" xmlns:r="http://schemas.openxmlformats.org/officeDocument/2006/relationships">
  <dimension ref="A1:L56"/>
  <sheetViews>
    <sheetView topLeftCell="A28" workbookViewId="0">
      <selection activeCell="E11" sqref="E11"/>
    </sheetView>
  </sheetViews>
  <sheetFormatPr defaultRowHeight="15"/>
  <cols>
    <col min="1" max="1" width="6" customWidth="1"/>
    <col min="2" max="2" width="44.5703125" customWidth="1"/>
    <col min="4" max="4" width="21" customWidth="1"/>
    <col min="6" max="6" width="11.85546875" customWidth="1"/>
    <col min="7" max="7" width="9.140625" customWidth="1"/>
    <col min="8" max="8" width="0.28515625" customWidth="1"/>
    <col min="9" max="9" width="0.140625" customWidth="1"/>
    <col min="10" max="10" width="11.28515625" customWidth="1"/>
    <col min="11" max="11" width="29.7109375" customWidth="1"/>
  </cols>
  <sheetData>
    <row r="1" spans="1:12">
      <c r="A1" s="5"/>
      <c r="B1" s="5" t="s">
        <v>284</v>
      </c>
      <c r="C1" s="5"/>
      <c r="D1" s="5" t="s">
        <v>8</v>
      </c>
      <c r="E1" s="5"/>
      <c r="F1" s="5"/>
      <c r="G1" s="5"/>
      <c r="H1" s="5"/>
      <c r="I1" s="5"/>
      <c r="J1" s="5"/>
      <c r="K1" s="5"/>
      <c r="L1" s="5"/>
    </row>
    <row r="2" spans="1:12">
      <c r="A2" s="5"/>
      <c r="B2" s="5" t="s">
        <v>285</v>
      </c>
      <c r="C2" s="5"/>
      <c r="D2" s="5"/>
      <c r="E2" s="5"/>
      <c r="F2" s="5"/>
      <c r="G2" s="5"/>
      <c r="H2" s="5"/>
      <c r="I2" s="5"/>
      <c r="J2" s="5"/>
      <c r="K2" s="5"/>
      <c r="L2" s="5"/>
    </row>
    <row r="3" spans="1:12">
      <c r="A3" s="5" t="s">
        <v>286</v>
      </c>
      <c r="B3" s="5" t="s">
        <v>960</v>
      </c>
      <c r="C3" s="5" t="s">
        <v>589</v>
      </c>
      <c r="D3" s="5" t="s">
        <v>589</v>
      </c>
      <c r="E3" s="5"/>
      <c r="F3" s="5"/>
      <c r="G3" s="5"/>
      <c r="H3" s="5"/>
      <c r="I3" s="5"/>
      <c r="J3" s="5"/>
      <c r="K3" s="5"/>
      <c r="L3" s="5"/>
    </row>
    <row r="4" spans="1:12">
      <c r="A4" s="5"/>
      <c r="B4" s="5" t="s">
        <v>8</v>
      </c>
      <c r="C4" s="5"/>
      <c r="D4" s="5" t="s">
        <v>8</v>
      </c>
      <c r="E4" s="5" t="s">
        <v>287</v>
      </c>
      <c r="F4" s="5"/>
      <c r="G4" s="5"/>
      <c r="H4" s="5"/>
      <c r="I4" s="5"/>
      <c r="J4" s="5" t="s">
        <v>8</v>
      </c>
      <c r="K4" s="5"/>
      <c r="L4" s="5"/>
    </row>
    <row r="5" spans="1:12">
      <c r="A5" s="5"/>
      <c r="B5" s="5" t="s">
        <v>24</v>
      </c>
      <c r="C5" s="5" t="s">
        <v>24</v>
      </c>
      <c r="D5" s="5" t="s">
        <v>24</v>
      </c>
      <c r="E5" s="5" t="s">
        <v>24</v>
      </c>
      <c r="F5" s="5" t="s">
        <v>24</v>
      </c>
      <c r="G5" s="5" t="s">
        <v>24</v>
      </c>
      <c r="H5" s="5" t="s">
        <v>24</v>
      </c>
      <c r="I5" s="5" t="s">
        <v>24</v>
      </c>
      <c r="J5" s="5" t="s">
        <v>24</v>
      </c>
      <c r="K5" s="5" t="s">
        <v>24</v>
      </c>
      <c r="L5" s="5" t="s">
        <v>24</v>
      </c>
    </row>
    <row r="6" spans="1:12">
      <c r="A6" s="5" t="s">
        <v>288</v>
      </c>
      <c r="B6" s="5" t="s">
        <v>289</v>
      </c>
      <c r="C6" s="5" t="s">
        <v>290</v>
      </c>
      <c r="D6" s="5" t="s">
        <v>291</v>
      </c>
      <c r="E6" s="5" t="s">
        <v>17</v>
      </c>
      <c r="F6" s="5" t="s">
        <v>292</v>
      </c>
      <c r="G6" s="5" t="s">
        <v>293</v>
      </c>
      <c r="H6" s="5" t="s">
        <v>294</v>
      </c>
      <c r="I6" s="5" t="s">
        <v>295</v>
      </c>
      <c r="J6" s="5" t="s">
        <v>296</v>
      </c>
      <c r="K6" s="5" t="s">
        <v>297</v>
      </c>
      <c r="L6" s="5"/>
    </row>
    <row r="7" spans="1:12">
      <c r="A7" s="5"/>
      <c r="B7" s="5"/>
      <c r="C7" s="5"/>
      <c r="D7" s="5"/>
      <c r="E7" s="5" t="s">
        <v>298</v>
      </c>
      <c r="F7" s="5" t="s">
        <v>296</v>
      </c>
      <c r="G7" s="5" t="s">
        <v>299</v>
      </c>
      <c r="H7" s="5" t="s">
        <v>300</v>
      </c>
      <c r="I7" s="5" t="s">
        <v>301</v>
      </c>
      <c r="J7" s="5" t="s">
        <v>302</v>
      </c>
      <c r="K7" s="5"/>
      <c r="L7" s="5"/>
    </row>
    <row r="8" spans="1:12">
      <c r="A8" s="5" t="s">
        <v>24</v>
      </c>
      <c r="B8" s="5" t="s">
        <v>24</v>
      </c>
      <c r="C8" s="5" t="s">
        <v>24</v>
      </c>
      <c r="D8" s="5" t="s">
        <v>24</v>
      </c>
      <c r="E8" s="5" t="s">
        <v>24</v>
      </c>
      <c r="F8" s="5" t="s">
        <v>24</v>
      </c>
      <c r="G8" s="5" t="s">
        <v>24</v>
      </c>
      <c r="H8" s="5" t="s">
        <v>303</v>
      </c>
      <c r="I8" s="5" t="s">
        <v>24</v>
      </c>
      <c r="J8" s="5" t="s">
        <v>24</v>
      </c>
      <c r="K8" s="5" t="s">
        <v>24</v>
      </c>
      <c r="L8" s="5" t="s">
        <v>24</v>
      </c>
    </row>
    <row r="9" spans="1:12">
      <c r="A9" s="5" t="s">
        <v>304</v>
      </c>
      <c r="B9" s="5" t="s">
        <v>432</v>
      </c>
      <c r="C9" s="5" t="s">
        <v>305</v>
      </c>
      <c r="D9" s="5" t="s">
        <v>990</v>
      </c>
      <c r="E9" s="5">
        <v>31</v>
      </c>
      <c r="F9" s="5">
        <v>445</v>
      </c>
      <c r="G9" s="5">
        <v>296.7</v>
      </c>
      <c r="H9" s="5"/>
      <c r="I9" s="5">
        <v>0</v>
      </c>
      <c r="J9" s="5">
        <v>741.7</v>
      </c>
      <c r="K9" s="5" t="s">
        <v>483</v>
      </c>
      <c r="L9" s="5">
        <v>861</v>
      </c>
    </row>
    <row r="10" spans="1:12">
      <c r="A10" s="5" t="s">
        <v>308</v>
      </c>
      <c r="B10" s="5" t="s">
        <v>433</v>
      </c>
      <c r="C10" s="5" t="s">
        <v>305</v>
      </c>
      <c r="D10" s="5" t="s">
        <v>990</v>
      </c>
      <c r="E10" s="5">
        <v>31</v>
      </c>
      <c r="F10" s="5">
        <v>642</v>
      </c>
      <c r="G10" s="5">
        <v>296.7</v>
      </c>
      <c r="H10" s="5"/>
      <c r="I10" s="5">
        <v>0</v>
      </c>
      <c r="J10" s="5">
        <v>938.7</v>
      </c>
      <c r="K10" s="5" t="s">
        <v>484</v>
      </c>
      <c r="L10" s="5">
        <v>804</v>
      </c>
    </row>
    <row r="11" spans="1:12">
      <c r="A11" s="5" t="s">
        <v>310</v>
      </c>
      <c r="B11" s="5" t="s">
        <v>311</v>
      </c>
      <c r="C11" s="5" t="s">
        <v>305</v>
      </c>
      <c r="D11" s="5" t="s">
        <v>990</v>
      </c>
      <c r="E11" s="5">
        <v>31</v>
      </c>
      <c r="F11" s="5">
        <v>744.33</v>
      </c>
      <c r="G11" s="5">
        <v>296.7</v>
      </c>
      <c r="H11" s="5"/>
      <c r="I11" s="5">
        <v>0</v>
      </c>
      <c r="J11" s="5">
        <v>1041.03</v>
      </c>
      <c r="K11" s="5" t="s">
        <v>485</v>
      </c>
      <c r="L11" s="5">
        <v>562</v>
      </c>
    </row>
    <row r="12" spans="1:12">
      <c r="A12" s="5" t="s">
        <v>313</v>
      </c>
      <c r="B12" s="5" t="s">
        <v>314</v>
      </c>
      <c r="C12" s="5" t="s">
        <v>305</v>
      </c>
      <c r="D12" s="5" t="s">
        <v>990</v>
      </c>
      <c r="E12" s="5">
        <v>31</v>
      </c>
      <c r="F12" s="5">
        <v>977</v>
      </c>
      <c r="G12" s="5">
        <v>296.7</v>
      </c>
      <c r="H12" s="5"/>
      <c r="I12" s="5">
        <v>0</v>
      </c>
      <c r="J12" s="5">
        <v>1273.7</v>
      </c>
      <c r="K12" s="5" t="s">
        <v>486</v>
      </c>
      <c r="L12" s="5">
        <v>461</v>
      </c>
    </row>
    <row r="13" spans="1:12">
      <c r="A13" s="5" t="s">
        <v>316</v>
      </c>
      <c r="B13" s="5" t="s">
        <v>317</v>
      </c>
      <c r="C13" s="5" t="s">
        <v>305</v>
      </c>
      <c r="D13" s="5" t="s">
        <v>990</v>
      </c>
      <c r="E13" s="5">
        <v>31</v>
      </c>
      <c r="F13" s="5">
        <v>1329</v>
      </c>
      <c r="G13" s="5">
        <v>296.7</v>
      </c>
      <c r="H13" s="5"/>
      <c r="I13" s="5">
        <v>0</v>
      </c>
      <c r="J13" s="5">
        <v>1625.7</v>
      </c>
      <c r="K13" s="5" t="s">
        <v>487</v>
      </c>
      <c r="L13" s="5">
        <v>688</v>
      </c>
    </row>
    <row r="14" spans="1:12">
      <c r="A14" s="5" t="s">
        <v>319</v>
      </c>
      <c r="B14" s="5" t="s">
        <v>320</v>
      </c>
      <c r="C14" s="5" t="s">
        <v>305</v>
      </c>
      <c r="D14" s="5" t="s">
        <v>990</v>
      </c>
      <c r="E14" s="5">
        <v>31</v>
      </c>
      <c r="F14" s="5">
        <v>1432</v>
      </c>
      <c r="G14" s="5">
        <v>296.7</v>
      </c>
      <c r="H14" s="5"/>
      <c r="I14" s="5">
        <v>0</v>
      </c>
      <c r="J14" s="5">
        <v>1728.7</v>
      </c>
      <c r="K14" s="5" t="s">
        <v>488</v>
      </c>
      <c r="L14" s="5">
        <v>666</v>
      </c>
    </row>
    <row r="15" spans="1:12">
      <c r="A15" s="5" t="s">
        <v>322</v>
      </c>
      <c r="B15" s="5" t="s">
        <v>323</v>
      </c>
      <c r="C15" s="5" t="s">
        <v>305</v>
      </c>
      <c r="D15" s="5" t="s">
        <v>990</v>
      </c>
      <c r="E15" s="5">
        <v>31</v>
      </c>
      <c r="F15" s="5">
        <v>1029</v>
      </c>
      <c r="G15" s="5">
        <v>296.7</v>
      </c>
      <c r="H15" s="5"/>
      <c r="I15" s="5">
        <v>0</v>
      </c>
      <c r="J15" s="5">
        <v>1325.7</v>
      </c>
      <c r="K15" s="5" t="s">
        <v>489</v>
      </c>
      <c r="L15" s="5">
        <v>747</v>
      </c>
    </row>
    <row r="16" spans="1:12">
      <c r="A16" s="5" t="s">
        <v>325</v>
      </c>
      <c r="B16" s="5" t="s">
        <v>490</v>
      </c>
      <c r="C16" s="5" t="s">
        <v>305</v>
      </c>
      <c r="D16" s="5" t="s">
        <v>991</v>
      </c>
      <c r="E16" s="5">
        <v>26</v>
      </c>
      <c r="F16" s="5">
        <v>1280</v>
      </c>
      <c r="G16" s="5">
        <v>255.7</v>
      </c>
      <c r="H16" s="5"/>
      <c r="I16" s="5">
        <v>0</v>
      </c>
      <c r="J16" s="5">
        <v>1535.7</v>
      </c>
      <c r="K16" s="5" t="s">
        <v>491</v>
      </c>
      <c r="L16" s="5">
        <v>724</v>
      </c>
    </row>
    <row r="17" spans="1:12">
      <c r="A17" s="5" t="s">
        <v>327</v>
      </c>
      <c r="B17" s="5" t="s">
        <v>492</v>
      </c>
      <c r="C17" s="5" t="s">
        <v>305</v>
      </c>
      <c r="D17" s="5" t="s">
        <v>991</v>
      </c>
      <c r="E17" s="5">
        <v>26</v>
      </c>
      <c r="F17" s="5">
        <v>1280</v>
      </c>
      <c r="G17" s="5">
        <v>255.7</v>
      </c>
      <c r="H17" s="5"/>
      <c r="I17" s="5">
        <v>0</v>
      </c>
      <c r="J17" s="5">
        <v>1535.7</v>
      </c>
      <c r="K17" s="5" t="s">
        <v>493</v>
      </c>
      <c r="L17" s="5">
        <v>760</v>
      </c>
    </row>
    <row r="18" spans="1:12">
      <c r="A18" s="5" t="s">
        <v>329</v>
      </c>
      <c r="B18" s="5" t="s">
        <v>437</v>
      </c>
      <c r="C18" s="5" t="s">
        <v>330</v>
      </c>
      <c r="D18" s="5" t="s">
        <v>992</v>
      </c>
      <c r="E18" s="5">
        <v>24</v>
      </c>
      <c r="F18" s="5">
        <v>5570</v>
      </c>
      <c r="G18" s="5">
        <v>201.9</v>
      </c>
      <c r="H18" s="5"/>
      <c r="I18" s="5">
        <v>0</v>
      </c>
      <c r="J18" s="5">
        <v>5771.9</v>
      </c>
      <c r="K18" s="5" t="s">
        <v>494</v>
      </c>
      <c r="L18" s="5">
        <v>739</v>
      </c>
    </row>
    <row r="19" spans="1:12">
      <c r="A19" s="5" t="s">
        <v>333</v>
      </c>
      <c r="B19" s="5" t="s">
        <v>438</v>
      </c>
      <c r="C19" s="5" t="s">
        <v>19</v>
      </c>
      <c r="D19" s="5" t="s">
        <v>992</v>
      </c>
      <c r="E19" s="5">
        <v>24</v>
      </c>
      <c r="F19" s="5">
        <v>688</v>
      </c>
      <c r="G19" s="5">
        <v>164.46</v>
      </c>
      <c r="H19" s="5"/>
      <c r="I19" s="5">
        <v>0</v>
      </c>
      <c r="J19" s="5">
        <v>852.46</v>
      </c>
      <c r="K19" s="5" t="s">
        <v>495</v>
      </c>
      <c r="L19" s="5">
        <v>842</v>
      </c>
    </row>
    <row r="20" spans="1:12">
      <c r="A20" s="5" t="s">
        <v>335</v>
      </c>
      <c r="B20" s="5" t="s">
        <v>336</v>
      </c>
      <c r="C20" s="5" t="s">
        <v>19</v>
      </c>
      <c r="D20" s="5" t="s">
        <v>992</v>
      </c>
      <c r="E20" s="5">
        <v>24</v>
      </c>
      <c r="F20" s="5">
        <v>767</v>
      </c>
      <c r="G20" s="5">
        <v>164.46</v>
      </c>
      <c r="H20" s="5"/>
      <c r="I20" s="5">
        <v>0</v>
      </c>
      <c r="J20" s="5">
        <v>931.46</v>
      </c>
      <c r="K20" s="5" t="s">
        <v>496</v>
      </c>
      <c r="L20" s="5">
        <v>804</v>
      </c>
    </row>
    <row r="21" spans="1:12">
      <c r="A21" s="5" t="s">
        <v>338</v>
      </c>
      <c r="B21" s="5" t="s">
        <v>439</v>
      </c>
      <c r="C21" s="5" t="s">
        <v>330</v>
      </c>
      <c r="D21" s="5" t="s">
        <v>339</v>
      </c>
      <c r="E21" s="5">
        <v>0</v>
      </c>
      <c r="F21" s="5">
        <v>16106</v>
      </c>
      <c r="G21" s="5">
        <v>0</v>
      </c>
      <c r="H21" s="5"/>
      <c r="I21" s="5">
        <v>0</v>
      </c>
      <c r="J21" s="5">
        <v>16106</v>
      </c>
      <c r="K21" s="5" t="s">
        <v>497</v>
      </c>
      <c r="L21" s="5">
        <v>661</v>
      </c>
    </row>
    <row r="22" spans="1:12">
      <c r="A22" s="5" t="s">
        <v>341</v>
      </c>
      <c r="B22" s="5" t="s">
        <v>440</v>
      </c>
      <c r="C22" s="5" t="s">
        <v>305</v>
      </c>
      <c r="D22" s="5" t="s">
        <v>339</v>
      </c>
      <c r="E22" s="5"/>
      <c r="F22" s="5">
        <v>1322</v>
      </c>
      <c r="G22" s="5"/>
      <c r="H22" s="5"/>
      <c r="I22" s="5">
        <v>0</v>
      </c>
      <c r="J22" s="5">
        <v>1322</v>
      </c>
      <c r="K22" s="5" t="s">
        <v>498</v>
      </c>
      <c r="L22" s="5">
        <v>637</v>
      </c>
    </row>
    <row r="23" spans="1:12">
      <c r="A23" s="5" t="s">
        <v>343</v>
      </c>
      <c r="B23" s="5" t="s">
        <v>441</v>
      </c>
      <c r="C23" s="5" t="s">
        <v>305</v>
      </c>
      <c r="D23" s="5" t="s">
        <v>339</v>
      </c>
      <c r="E23" s="5">
        <v>0</v>
      </c>
      <c r="F23" s="5">
        <v>974</v>
      </c>
      <c r="G23" s="5">
        <v>0</v>
      </c>
      <c r="H23" s="5"/>
      <c r="I23" s="5">
        <v>0</v>
      </c>
      <c r="J23" s="5">
        <v>974</v>
      </c>
      <c r="K23" s="5" t="s">
        <v>499</v>
      </c>
      <c r="L23" s="5">
        <v>663</v>
      </c>
    </row>
    <row r="24" spans="1:12">
      <c r="A24" s="5" t="s">
        <v>345</v>
      </c>
      <c r="B24" s="5" t="s">
        <v>442</v>
      </c>
      <c r="C24" s="5" t="s">
        <v>305</v>
      </c>
      <c r="D24" s="5" t="s">
        <v>339</v>
      </c>
      <c r="E24" s="5">
        <v>0</v>
      </c>
      <c r="F24" s="5">
        <v>34300</v>
      </c>
      <c r="G24" s="5">
        <v>0</v>
      </c>
      <c r="H24" s="5"/>
      <c r="I24" s="5">
        <v>0</v>
      </c>
      <c r="J24" s="5">
        <v>34300</v>
      </c>
      <c r="K24" s="5" t="s">
        <v>443</v>
      </c>
      <c r="L24" s="5">
        <v>100</v>
      </c>
    </row>
    <row r="25" spans="1:12">
      <c r="A25" s="5" t="s">
        <v>347</v>
      </c>
      <c r="B25" s="5" t="s">
        <v>348</v>
      </c>
      <c r="C25" s="5" t="s">
        <v>305</v>
      </c>
      <c r="D25" s="5" t="s">
        <v>339</v>
      </c>
      <c r="E25" s="5">
        <v>0</v>
      </c>
      <c r="F25" s="5">
        <v>39400</v>
      </c>
      <c r="G25" s="5">
        <v>0</v>
      </c>
      <c r="H25" s="5"/>
      <c r="I25" s="5">
        <v>0</v>
      </c>
      <c r="J25" s="5">
        <v>39400</v>
      </c>
      <c r="K25" s="5" t="s">
        <v>444</v>
      </c>
      <c r="L25" s="5">
        <v>81.3</v>
      </c>
    </row>
    <row r="26" spans="1:12">
      <c r="A26" s="5" t="s">
        <v>349</v>
      </c>
      <c r="B26" s="5" t="s">
        <v>445</v>
      </c>
      <c r="C26" s="5" t="s">
        <v>305</v>
      </c>
      <c r="D26" s="5" t="s">
        <v>339</v>
      </c>
      <c r="E26" s="5">
        <v>0</v>
      </c>
      <c r="F26" s="5">
        <v>111600</v>
      </c>
      <c r="G26" s="5">
        <v>0</v>
      </c>
      <c r="H26" s="5"/>
      <c r="I26" s="5">
        <v>0</v>
      </c>
      <c r="J26" s="5">
        <v>111600</v>
      </c>
      <c r="K26" s="5" t="s">
        <v>350</v>
      </c>
      <c r="L26" s="5">
        <v>60.2</v>
      </c>
    </row>
    <row r="27" spans="1:12">
      <c r="A27" s="5" t="s">
        <v>351</v>
      </c>
      <c r="B27" s="5" t="s">
        <v>446</v>
      </c>
      <c r="C27" s="5" t="s">
        <v>305</v>
      </c>
      <c r="D27" s="5" t="s">
        <v>339</v>
      </c>
      <c r="E27" s="5">
        <v>0</v>
      </c>
      <c r="F27" s="5">
        <v>99400</v>
      </c>
      <c r="G27" s="5">
        <v>0</v>
      </c>
      <c r="H27" s="5"/>
      <c r="I27" s="5">
        <v>0</v>
      </c>
      <c r="J27" s="5">
        <v>99400</v>
      </c>
      <c r="K27" s="5" t="s">
        <v>447</v>
      </c>
      <c r="L27" s="5">
        <v>29.5</v>
      </c>
    </row>
    <row r="28" spans="1:12">
      <c r="A28" s="5" t="s">
        <v>352</v>
      </c>
      <c r="B28" s="5" t="s">
        <v>448</v>
      </c>
      <c r="C28" s="5" t="s">
        <v>305</v>
      </c>
      <c r="D28" s="5" t="s">
        <v>339</v>
      </c>
      <c r="E28" s="5">
        <v>0</v>
      </c>
      <c r="F28" s="5">
        <v>95000</v>
      </c>
      <c r="G28" s="5">
        <v>0</v>
      </c>
      <c r="H28" s="5"/>
      <c r="I28" s="5">
        <v>0</v>
      </c>
      <c r="J28" s="5">
        <v>95000</v>
      </c>
      <c r="K28" s="5" t="s">
        <v>449</v>
      </c>
      <c r="L28" s="5">
        <v>33.6</v>
      </c>
    </row>
    <row r="29" spans="1:12">
      <c r="A29" s="5" t="s">
        <v>353</v>
      </c>
      <c r="B29" s="5" t="s">
        <v>450</v>
      </c>
      <c r="C29" s="5" t="s">
        <v>330</v>
      </c>
      <c r="D29" s="5" t="s">
        <v>992</v>
      </c>
      <c r="E29" s="5">
        <v>24</v>
      </c>
      <c r="F29" s="5">
        <v>4195</v>
      </c>
      <c r="G29" s="5">
        <v>201.9</v>
      </c>
      <c r="H29" s="5"/>
      <c r="I29" s="5">
        <v>0</v>
      </c>
      <c r="J29" s="5">
        <v>4396.8999999999996</v>
      </c>
      <c r="K29" s="5" t="s">
        <v>451</v>
      </c>
      <c r="L29" s="5">
        <v>96.6</v>
      </c>
    </row>
    <row r="30" spans="1:12">
      <c r="A30" s="5" t="s">
        <v>354</v>
      </c>
      <c r="B30" s="5" t="s">
        <v>452</v>
      </c>
      <c r="C30" s="5" t="s">
        <v>330</v>
      </c>
      <c r="D30" s="5" t="s">
        <v>339</v>
      </c>
      <c r="E30" s="5"/>
      <c r="F30" s="5">
        <v>11790</v>
      </c>
      <c r="G30" s="5"/>
      <c r="H30" s="5"/>
      <c r="I30" s="5">
        <v>0</v>
      </c>
      <c r="J30" s="5">
        <v>11790</v>
      </c>
      <c r="K30" s="5" t="s">
        <v>453</v>
      </c>
      <c r="L30" s="5">
        <v>1325</v>
      </c>
    </row>
    <row r="31" spans="1:12">
      <c r="A31" s="5" t="s">
        <v>355</v>
      </c>
      <c r="B31" s="5" t="s">
        <v>356</v>
      </c>
      <c r="C31" s="5" t="s">
        <v>198</v>
      </c>
      <c r="D31" s="5" t="s">
        <v>339</v>
      </c>
      <c r="E31" s="5">
        <v>0</v>
      </c>
      <c r="F31" s="5">
        <v>5960</v>
      </c>
      <c r="G31" s="5">
        <v>0</v>
      </c>
      <c r="H31" s="5"/>
      <c r="I31" s="5"/>
      <c r="J31" s="5">
        <v>5960</v>
      </c>
      <c r="K31" s="5" t="s">
        <v>454</v>
      </c>
      <c r="L31" s="5">
        <v>1105</v>
      </c>
    </row>
    <row r="32" spans="1:12">
      <c r="A32" s="5" t="s">
        <v>357</v>
      </c>
      <c r="B32" s="5" t="s">
        <v>358</v>
      </c>
      <c r="C32" s="5" t="s">
        <v>198</v>
      </c>
      <c r="D32" s="5" t="s">
        <v>339</v>
      </c>
      <c r="E32" s="5">
        <v>0</v>
      </c>
      <c r="F32" s="5">
        <v>51750</v>
      </c>
      <c r="G32" s="5">
        <v>0</v>
      </c>
      <c r="H32" s="5"/>
      <c r="I32" s="5">
        <v>0</v>
      </c>
      <c r="J32" s="5">
        <v>51750</v>
      </c>
      <c r="K32" s="5" t="s">
        <v>455</v>
      </c>
      <c r="L32" s="5">
        <v>1239</v>
      </c>
    </row>
    <row r="33" spans="1:12">
      <c r="A33" s="8" t="s">
        <v>359</v>
      </c>
      <c r="B33" s="5" t="s">
        <v>360</v>
      </c>
      <c r="C33" s="5" t="s">
        <v>198</v>
      </c>
      <c r="D33" s="5" t="s">
        <v>339</v>
      </c>
      <c r="E33" s="5">
        <v>0</v>
      </c>
      <c r="F33" s="5">
        <v>51750</v>
      </c>
      <c r="G33" s="5">
        <v>0</v>
      </c>
      <c r="H33" s="5"/>
      <c r="I33" s="5">
        <v>0</v>
      </c>
      <c r="J33" s="5">
        <v>51750</v>
      </c>
      <c r="K33" s="5" t="s">
        <v>456</v>
      </c>
      <c r="L33" s="5">
        <v>11800</v>
      </c>
    </row>
    <row r="34" spans="1:12">
      <c r="A34" s="8" t="s">
        <v>361</v>
      </c>
      <c r="B34" s="5" t="s">
        <v>362</v>
      </c>
      <c r="C34" s="5" t="s">
        <v>330</v>
      </c>
      <c r="D34" s="5" t="s">
        <v>992</v>
      </c>
      <c r="E34" s="5">
        <v>24</v>
      </c>
      <c r="F34" s="5">
        <v>4195</v>
      </c>
      <c r="G34" s="5">
        <v>201.9</v>
      </c>
      <c r="H34" s="5"/>
      <c r="I34" s="5">
        <v>0</v>
      </c>
      <c r="J34" s="5">
        <v>4396.8999999999996</v>
      </c>
      <c r="K34" s="5" t="s">
        <v>457</v>
      </c>
      <c r="L34" s="5">
        <v>1035</v>
      </c>
    </row>
    <row r="35" spans="1:12">
      <c r="A35" s="5" t="s">
        <v>363</v>
      </c>
      <c r="B35" s="5" t="s">
        <v>364</v>
      </c>
      <c r="C35" s="5" t="s">
        <v>305</v>
      </c>
      <c r="D35" s="5" t="s">
        <v>993</v>
      </c>
      <c r="E35" s="5">
        <v>31</v>
      </c>
      <c r="F35" s="5">
        <v>924</v>
      </c>
      <c r="G35" s="5">
        <v>296.7</v>
      </c>
      <c r="H35" s="5"/>
      <c r="I35" s="5"/>
      <c r="J35" s="5">
        <v>1220.7</v>
      </c>
      <c r="K35" s="5" t="s">
        <v>458</v>
      </c>
      <c r="L35" s="5">
        <v>925</v>
      </c>
    </row>
    <row r="36" spans="1:12">
      <c r="A36" s="5" t="s">
        <v>365</v>
      </c>
      <c r="B36" s="5" t="s">
        <v>366</v>
      </c>
      <c r="C36" s="5" t="s">
        <v>305</v>
      </c>
      <c r="D36" s="5" t="s">
        <v>993</v>
      </c>
      <c r="E36" s="5">
        <v>31</v>
      </c>
      <c r="F36" s="5">
        <v>1041.5</v>
      </c>
      <c r="G36" s="5">
        <v>296.7</v>
      </c>
      <c r="H36" s="5"/>
      <c r="I36" s="5">
        <v>0</v>
      </c>
      <c r="J36" s="5">
        <v>1338.2</v>
      </c>
      <c r="K36" s="5" t="s">
        <v>459</v>
      </c>
      <c r="L36" s="5">
        <v>143.9</v>
      </c>
    </row>
    <row r="37" spans="1:12">
      <c r="A37" s="5" t="s">
        <v>367</v>
      </c>
      <c r="B37" s="5" t="s">
        <v>368</v>
      </c>
      <c r="C37" s="5" t="s">
        <v>305</v>
      </c>
      <c r="D37" s="5" t="s">
        <v>993</v>
      </c>
      <c r="E37" s="5">
        <v>31</v>
      </c>
      <c r="F37" s="5">
        <v>880.25</v>
      </c>
      <c r="G37" s="5">
        <v>296.7</v>
      </c>
      <c r="H37" s="5"/>
      <c r="I37" s="5">
        <v>0</v>
      </c>
      <c r="J37" s="5">
        <v>1176.95</v>
      </c>
      <c r="K37" s="5" t="s">
        <v>460</v>
      </c>
      <c r="L37" s="5">
        <v>724</v>
      </c>
    </row>
    <row r="38" spans="1:12">
      <c r="A38" s="5" t="s">
        <v>369</v>
      </c>
      <c r="B38" s="5" t="s">
        <v>461</v>
      </c>
      <c r="C38" s="5" t="s">
        <v>305</v>
      </c>
      <c r="D38" s="5" t="s">
        <v>994</v>
      </c>
      <c r="E38" s="5">
        <v>26</v>
      </c>
      <c r="F38" s="5">
        <v>216.3</v>
      </c>
      <c r="G38" s="5">
        <v>255.7</v>
      </c>
      <c r="H38" s="5"/>
      <c r="I38" s="5">
        <v>0</v>
      </c>
      <c r="J38" s="5">
        <v>472</v>
      </c>
      <c r="K38" s="5" t="s">
        <v>462</v>
      </c>
      <c r="L38" s="5">
        <v>747</v>
      </c>
    </row>
    <row r="39" spans="1:12">
      <c r="A39" s="8">
        <v>31</v>
      </c>
      <c r="B39" s="5" t="s">
        <v>463</v>
      </c>
      <c r="C39" s="5" t="s">
        <v>305</v>
      </c>
      <c r="D39" s="5"/>
      <c r="E39" s="5">
        <v>0</v>
      </c>
      <c r="F39" s="5">
        <v>161.69999999999999</v>
      </c>
      <c r="G39" s="5">
        <v>0</v>
      </c>
      <c r="H39" s="5"/>
      <c r="I39" s="5">
        <v>0</v>
      </c>
      <c r="J39" s="5">
        <v>161.69999999999999</v>
      </c>
      <c r="K39" s="5" t="s">
        <v>464</v>
      </c>
      <c r="L39" s="5">
        <v>64.5</v>
      </c>
    </row>
    <row r="40" spans="1:12">
      <c r="A40" s="5"/>
      <c r="B40" s="5"/>
      <c r="C40" s="5"/>
      <c r="D40" s="5"/>
      <c r="E40" s="5"/>
      <c r="F40" s="5"/>
      <c r="G40" s="5"/>
      <c r="H40" s="5"/>
      <c r="I40" s="5"/>
      <c r="J40" s="5"/>
      <c r="K40" s="5"/>
      <c r="L40" s="5"/>
    </row>
    <row r="41" spans="1:12">
      <c r="A41" s="5"/>
      <c r="B41" s="5" t="s">
        <v>465</v>
      </c>
      <c r="C41" s="5" t="s">
        <v>330</v>
      </c>
      <c r="D41" s="5"/>
      <c r="E41" s="5">
        <v>35</v>
      </c>
      <c r="F41" s="5">
        <v>6435</v>
      </c>
      <c r="G41" s="5">
        <v>463.2</v>
      </c>
      <c r="H41" s="5">
        <v>0</v>
      </c>
      <c r="I41" s="5">
        <v>0</v>
      </c>
      <c r="J41" s="5">
        <v>6898.2</v>
      </c>
      <c r="K41" s="5" t="s">
        <v>500</v>
      </c>
      <c r="L41" s="5">
        <v>68</v>
      </c>
    </row>
    <row r="42" spans="1:12">
      <c r="A42" s="5"/>
      <c r="B42" s="5" t="s">
        <v>466</v>
      </c>
      <c r="C42" s="5" t="s">
        <v>330</v>
      </c>
      <c r="D42" s="5"/>
      <c r="E42" s="5">
        <v>35</v>
      </c>
      <c r="F42" s="5">
        <v>6630</v>
      </c>
      <c r="G42" s="5">
        <v>463.2</v>
      </c>
      <c r="H42" s="5">
        <v>0</v>
      </c>
      <c r="I42" s="5">
        <v>0</v>
      </c>
      <c r="J42" s="5">
        <v>7093.2</v>
      </c>
      <c r="K42" s="5" t="s">
        <v>501</v>
      </c>
      <c r="L42" s="5">
        <v>137.19999999999999</v>
      </c>
    </row>
    <row r="43" spans="1:12">
      <c r="A43" s="5"/>
      <c r="B43" s="5" t="s">
        <v>467</v>
      </c>
      <c r="C43" s="5" t="s">
        <v>271</v>
      </c>
      <c r="D43" s="5" t="s">
        <v>993</v>
      </c>
      <c r="E43" s="5">
        <v>31</v>
      </c>
      <c r="F43" s="5">
        <v>122.5</v>
      </c>
      <c r="G43" s="5">
        <v>203.94</v>
      </c>
      <c r="H43" s="5">
        <v>0</v>
      </c>
      <c r="I43" s="5">
        <v>0</v>
      </c>
      <c r="J43" s="5">
        <v>326.44</v>
      </c>
      <c r="K43" s="5" t="s">
        <v>502</v>
      </c>
      <c r="L43" s="5">
        <v>137.19999999999999</v>
      </c>
    </row>
    <row r="44" spans="1:12">
      <c r="A44" s="5"/>
      <c r="B44" s="5" t="s">
        <v>468</v>
      </c>
      <c r="C44" s="5" t="s">
        <v>271</v>
      </c>
      <c r="D44" s="5" t="s">
        <v>993</v>
      </c>
      <c r="E44" s="5">
        <v>31</v>
      </c>
      <c r="F44" s="5">
        <v>819</v>
      </c>
      <c r="G44" s="5">
        <v>296.7</v>
      </c>
      <c r="H44" s="5">
        <v>0</v>
      </c>
      <c r="I44" s="5">
        <v>0</v>
      </c>
      <c r="J44" s="5">
        <v>1115.7</v>
      </c>
      <c r="K44" s="5" t="s">
        <v>503</v>
      </c>
      <c r="L44" s="5">
        <v>103.3</v>
      </c>
    </row>
    <row r="45" spans="1:12">
      <c r="A45" s="5"/>
      <c r="B45" s="5" t="s">
        <v>469</v>
      </c>
      <c r="C45" s="5"/>
      <c r="D45" s="5"/>
      <c r="E45" s="5">
        <v>35</v>
      </c>
      <c r="F45" s="5">
        <v>6435</v>
      </c>
      <c r="G45" s="5">
        <v>463.2</v>
      </c>
      <c r="H45" s="5"/>
      <c r="I45" s="5"/>
      <c r="J45" s="5">
        <v>6898.2</v>
      </c>
      <c r="K45" s="5" t="s">
        <v>504</v>
      </c>
      <c r="L45" s="5">
        <v>203.5</v>
      </c>
    </row>
    <row r="46" spans="1:12">
      <c r="A46" s="5"/>
      <c r="B46" s="5" t="s">
        <v>434</v>
      </c>
      <c r="C46" s="5" t="s">
        <v>305</v>
      </c>
      <c r="D46" s="5"/>
      <c r="E46" s="5">
        <v>26</v>
      </c>
      <c r="F46" s="5">
        <v>1280</v>
      </c>
      <c r="G46" s="5">
        <v>255.7</v>
      </c>
      <c r="H46" s="5"/>
      <c r="I46" s="5">
        <v>0</v>
      </c>
      <c r="J46" s="5">
        <v>1535.7</v>
      </c>
      <c r="K46" s="5" t="s">
        <v>505</v>
      </c>
      <c r="L46" s="5">
        <v>203.5</v>
      </c>
    </row>
    <row r="47" spans="1:12">
      <c r="A47" s="5"/>
      <c r="B47" s="5" t="s">
        <v>436</v>
      </c>
      <c r="C47" s="5" t="s">
        <v>305</v>
      </c>
      <c r="D47" s="5"/>
      <c r="E47" s="5">
        <v>26</v>
      </c>
      <c r="F47" s="5">
        <v>1280</v>
      </c>
      <c r="G47" s="5">
        <v>255.7</v>
      </c>
      <c r="H47" s="5"/>
      <c r="I47" s="5">
        <v>0</v>
      </c>
      <c r="J47" s="5">
        <v>1535.7</v>
      </c>
      <c r="K47" s="5"/>
      <c r="L47" s="5"/>
    </row>
    <row r="48" spans="1:12">
      <c r="A48" s="5"/>
      <c r="B48" s="5" t="s">
        <v>24</v>
      </c>
      <c r="C48" s="5" t="s">
        <v>24</v>
      </c>
      <c r="D48" s="5" t="s">
        <v>24</v>
      </c>
      <c r="E48" s="5" t="s">
        <v>24</v>
      </c>
      <c r="F48" s="5" t="s">
        <v>24</v>
      </c>
      <c r="G48" s="5" t="s">
        <v>24</v>
      </c>
      <c r="H48" s="5" t="s">
        <v>24</v>
      </c>
      <c r="I48" s="5" t="s">
        <v>24</v>
      </c>
      <c r="J48" s="5" t="s">
        <v>24</v>
      </c>
      <c r="K48" s="5" t="s">
        <v>24</v>
      </c>
      <c r="L48" s="5" t="s">
        <v>24</v>
      </c>
    </row>
    <row r="49" spans="1:12">
      <c r="A49" s="5"/>
      <c r="B49" s="5" t="s">
        <v>372</v>
      </c>
      <c r="C49" s="5"/>
      <c r="D49" s="5"/>
      <c r="E49" s="5"/>
      <c r="F49" s="5"/>
      <c r="G49" s="5"/>
      <c r="H49" s="5"/>
      <c r="I49" s="5"/>
      <c r="J49" s="5"/>
      <c r="K49" s="5" t="s">
        <v>590</v>
      </c>
      <c r="L49" s="5">
        <v>8.5</v>
      </c>
    </row>
    <row r="50" spans="1:12">
      <c r="A50" s="5"/>
      <c r="B50" s="5"/>
      <c r="C50" s="5"/>
      <c r="D50" s="5"/>
      <c r="E50" s="5"/>
      <c r="F50" s="5"/>
      <c r="G50" s="5"/>
      <c r="H50" s="5" t="s">
        <v>374</v>
      </c>
      <c r="I50" s="5"/>
      <c r="J50" s="5"/>
      <c r="K50" s="5" t="s">
        <v>591</v>
      </c>
      <c r="L50" s="5">
        <v>7.9</v>
      </c>
    </row>
    <row r="51" spans="1:12">
      <c r="A51" s="5"/>
      <c r="B51" s="5"/>
      <c r="C51" s="5"/>
      <c r="D51" s="5"/>
      <c r="E51" s="5"/>
      <c r="F51" s="5"/>
      <c r="G51" s="5"/>
      <c r="H51" s="5"/>
      <c r="I51" s="5"/>
      <c r="J51" s="5"/>
      <c r="K51" s="5" t="s">
        <v>592</v>
      </c>
      <c r="L51" s="5">
        <v>3.65</v>
      </c>
    </row>
    <row r="52" spans="1:12">
      <c r="A52" s="5"/>
      <c r="B52" s="5"/>
      <c r="C52" s="5"/>
      <c r="D52" s="5"/>
      <c r="E52" s="5"/>
      <c r="F52" s="5"/>
      <c r="G52" s="5"/>
      <c r="H52" s="5"/>
      <c r="I52" s="5"/>
      <c r="J52" s="5"/>
      <c r="K52" s="5" t="s">
        <v>593</v>
      </c>
      <c r="L52" s="5">
        <v>4.5999999999999996</v>
      </c>
    </row>
    <row r="53" spans="1:12">
      <c r="A53" s="5"/>
      <c r="B53" s="5" t="s">
        <v>506</v>
      </c>
      <c r="C53" s="5" t="s">
        <v>507</v>
      </c>
      <c r="D53" s="5"/>
      <c r="E53" s="5"/>
      <c r="F53" s="5"/>
      <c r="G53" s="5" t="s">
        <v>508</v>
      </c>
      <c r="H53" s="5"/>
      <c r="I53" s="5"/>
      <c r="J53" s="5"/>
      <c r="K53" s="5" t="s">
        <v>594</v>
      </c>
      <c r="L53" s="5">
        <v>7.4</v>
      </c>
    </row>
    <row r="54" spans="1:12">
      <c r="A54" s="5"/>
      <c r="B54" s="5"/>
      <c r="C54" s="5"/>
      <c r="D54" s="5"/>
      <c r="E54" s="5"/>
      <c r="F54" s="5"/>
      <c r="G54" s="5"/>
      <c r="H54" s="5"/>
      <c r="I54" s="5"/>
      <c r="J54" s="5"/>
      <c r="K54" s="5" t="s">
        <v>595</v>
      </c>
      <c r="L54" s="5">
        <v>9.2899999999999991</v>
      </c>
    </row>
    <row r="55" spans="1:12">
      <c r="A55" s="5"/>
      <c r="B55" s="5"/>
      <c r="C55" s="5"/>
      <c r="D55" s="5"/>
      <c r="E55" s="5"/>
      <c r="F55" s="5"/>
      <c r="G55" s="5"/>
      <c r="H55" s="5"/>
      <c r="I55" s="5"/>
      <c r="J55" s="5"/>
      <c r="K55" s="5" t="s">
        <v>596</v>
      </c>
      <c r="L55" s="5">
        <v>169.05</v>
      </c>
    </row>
    <row r="56" spans="1:12">
      <c r="A56" s="5"/>
      <c r="B56" s="5"/>
      <c r="C56" s="5"/>
      <c r="D56" s="5"/>
      <c r="E56" s="5"/>
      <c r="F56" s="5"/>
      <c r="G56" s="5"/>
      <c r="H56" s="5"/>
      <c r="I56" s="5"/>
      <c r="J56" s="5"/>
      <c r="K56" s="5" t="s">
        <v>597</v>
      </c>
      <c r="L56" s="5">
        <v>260.39999999999998</v>
      </c>
    </row>
  </sheetData>
  <pageMargins left="0.7" right="0.7" top="0.75" bottom="0.75" header="0.3" footer="0.3"/>
  <pageSetup paperSize="9" scale="80" orientation="landscape" verticalDpi="300" r:id="rId1"/>
</worksheet>
</file>

<file path=xl/worksheets/sheet7.xml><?xml version="1.0" encoding="utf-8"?>
<worksheet xmlns="http://schemas.openxmlformats.org/spreadsheetml/2006/main" xmlns:r="http://schemas.openxmlformats.org/officeDocument/2006/relationships">
  <dimension ref="A1:I32"/>
  <sheetViews>
    <sheetView workbookViewId="0">
      <selection activeCell="G25" sqref="G25"/>
    </sheetView>
  </sheetViews>
  <sheetFormatPr defaultRowHeight="15"/>
  <cols>
    <col min="2" max="2" width="40.140625" customWidth="1"/>
    <col min="3" max="3" width="5.140625" customWidth="1"/>
    <col min="4" max="4" width="5.42578125" customWidth="1"/>
    <col min="8" max="8" width="10.5703125" customWidth="1"/>
  </cols>
  <sheetData>
    <row r="1" spans="1:8" ht="30" customHeight="1">
      <c r="A1" s="76"/>
      <c r="B1" s="76"/>
      <c r="C1" s="76"/>
      <c r="D1" s="76"/>
      <c r="E1" s="76"/>
      <c r="F1" s="76"/>
      <c r="G1" s="76"/>
      <c r="H1" s="76"/>
    </row>
    <row r="2" spans="1:8" ht="37.5" customHeight="1">
      <c r="A2" s="72" t="s">
        <v>552</v>
      </c>
      <c r="B2" s="72"/>
      <c r="C2" s="72"/>
      <c r="D2" s="72"/>
      <c r="E2" s="72"/>
      <c r="F2" s="72"/>
      <c r="G2" s="72"/>
      <c r="H2" s="72"/>
    </row>
    <row r="3" spans="1:8" ht="17.25" customHeight="1">
      <c r="A3" s="71" t="s">
        <v>7</v>
      </c>
      <c r="B3" s="71"/>
      <c r="C3" s="71"/>
      <c r="D3" s="71"/>
      <c r="E3" s="71"/>
      <c r="F3" s="71"/>
      <c r="G3" s="71"/>
      <c r="H3" s="71"/>
    </row>
    <row r="4" spans="1:8" ht="18.75">
      <c r="A4" s="38" t="s">
        <v>0</v>
      </c>
      <c r="B4" s="38" t="s">
        <v>1</v>
      </c>
      <c r="C4" s="70" t="s">
        <v>2</v>
      </c>
      <c r="D4" s="70"/>
      <c r="E4" s="38" t="s">
        <v>3</v>
      </c>
      <c r="F4" s="38" t="s">
        <v>4</v>
      </c>
      <c r="G4" s="38" t="s">
        <v>5</v>
      </c>
      <c r="H4" s="38" t="s">
        <v>6</v>
      </c>
    </row>
    <row r="5" spans="1:8" ht="17.25" customHeight="1">
      <c r="A5" s="1">
        <v>1</v>
      </c>
      <c r="B5" s="2" t="s">
        <v>554</v>
      </c>
      <c r="C5" s="1"/>
      <c r="D5" s="1"/>
      <c r="E5" s="3"/>
      <c r="F5" s="3"/>
      <c r="G5" s="3"/>
      <c r="H5" s="3"/>
    </row>
    <row r="6" spans="1:8" ht="17.25">
      <c r="A6" s="1"/>
      <c r="B6" s="39" t="s">
        <v>560</v>
      </c>
      <c r="C6" s="1"/>
      <c r="D6" s="1"/>
      <c r="E6" s="3"/>
      <c r="F6" s="3"/>
      <c r="G6" s="3"/>
      <c r="H6" s="3"/>
    </row>
    <row r="7" spans="1:8">
      <c r="A7" s="1"/>
      <c r="B7" s="36" t="s">
        <v>561</v>
      </c>
      <c r="C7" s="1">
        <v>1</v>
      </c>
      <c r="D7" s="1">
        <v>1</v>
      </c>
      <c r="E7" s="3">
        <v>17.2</v>
      </c>
      <c r="F7" s="3"/>
      <c r="G7" s="3"/>
      <c r="H7" s="3">
        <f>PRODUCT(C7:G7)</f>
        <v>17.2</v>
      </c>
    </row>
    <row r="8" spans="1:8">
      <c r="A8" s="1"/>
      <c r="B8" s="2" t="s">
        <v>562</v>
      </c>
      <c r="C8" s="1">
        <v>1</v>
      </c>
      <c r="D8" s="1">
        <v>1</v>
      </c>
      <c r="E8" s="3">
        <v>23.65</v>
      </c>
      <c r="F8" s="3"/>
      <c r="G8" s="3"/>
      <c r="H8" s="3">
        <f t="shared" ref="H8:H9" si="0">PRODUCT(C8:G8)</f>
        <v>23.65</v>
      </c>
    </row>
    <row r="9" spans="1:8">
      <c r="A9" s="1"/>
      <c r="B9" s="2" t="s">
        <v>563</v>
      </c>
      <c r="C9" s="1">
        <v>1</v>
      </c>
      <c r="D9" s="1">
        <v>1</v>
      </c>
      <c r="E9" s="3">
        <v>31.6</v>
      </c>
      <c r="F9" s="3"/>
      <c r="G9" s="3"/>
      <c r="H9" s="3">
        <f t="shared" si="0"/>
        <v>31.6</v>
      </c>
    </row>
    <row r="10" spans="1:8">
      <c r="A10" s="1"/>
      <c r="B10" s="2" t="s">
        <v>571</v>
      </c>
      <c r="C10" s="1"/>
      <c r="D10" s="1"/>
      <c r="E10" s="3"/>
      <c r="F10" s="3"/>
      <c r="G10" s="3"/>
      <c r="H10" s="3"/>
    </row>
    <row r="11" spans="1:8">
      <c r="A11" s="1"/>
      <c r="B11" s="2" t="s">
        <v>572</v>
      </c>
      <c r="C11" s="1">
        <v>1</v>
      </c>
      <c r="D11" s="1">
        <v>1</v>
      </c>
      <c r="E11" s="3">
        <v>16.8</v>
      </c>
      <c r="F11" s="3"/>
      <c r="G11" s="3"/>
      <c r="H11" s="3">
        <f t="shared" ref="H11:H15" si="1">PRODUCT(C11:G11)</f>
        <v>16.8</v>
      </c>
    </row>
    <row r="12" spans="1:8">
      <c r="A12" s="1"/>
      <c r="B12" s="2" t="s">
        <v>573</v>
      </c>
      <c r="C12" s="1">
        <v>1</v>
      </c>
      <c r="D12" s="1">
        <v>1</v>
      </c>
      <c r="E12" s="3">
        <v>20.8</v>
      </c>
      <c r="F12" s="3"/>
      <c r="G12" s="3"/>
      <c r="H12" s="3">
        <f t="shared" si="1"/>
        <v>20.8</v>
      </c>
    </row>
    <row r="13" spans="1:8">
      <c r="A13" s="1"/>
      <c r="B13" s="2" t="s">
        <v>574</v>
      </c>
      <c r="C13" s="1">
        <v>1</v>
      </c>
      <c r="D13" s="1">
        <v>1</v>
      </c>
      <c r="E13" s="3">
        <v>24.8</v>
      </c>
      <c r="F13" s="3"/>
      <c r="G13" s="3"/>
      <c r="H13" s="3">
        <f t="shared" si="1"/>
        <v>24.8</v>
      </c>
    </row>
    <row r="14" spans="1:8">
      <c r="A14" s="1"/>
      <c r="B14" s="2" t="s">
        <v>575</v>
      </c>
      <c r="C14" s="1">
        <v>1</v>
      </c>
      <c r="D14" s="1">
        <v>1</v>
      </c>
      <c r="E14" s="3">
        <v>11.2</v>
      </c>
      <c r="F14" s="3"/>
      <c r="G14" s="3"/>
      <c r="H14" s="3">
        <f t="shared" si="1"/>
        <v>11.2</v>
      </c>
    </row>
    <row r="15" spans="1:8">
      <c r="A15" s="1"/>
      <c r="B15" s="2" t="s">
        <v>577</v>
      </c>
      <c r="C15" s="1">
        <v>1</v>
      </c>
      <c r="D15" s="1">
        <v>1</v>
      </c>
      <c r="E15" s="3">
        <v>14.9</v>
      </c>
      <c r="F15" s="3"/>
      <c r="G15" s="3"/>
      <c r="H15" s="3">
        <f t="shared" si="1"/>
        <v>14.9</v>
      </c>
    </row>
    <row r="16" spans="1:8">
      <c r="A16" s="1"/>
      <c r="B16" s="2" t="s">
        <v>576</v>
      </c>
      <c r="C16" s="1">
        <v>1</v>
      </c>
      <c r="D16" s="1">
        <v>1</v>
      </c>
      <c r="E16" s="3">
        <v>13.7</v>
      </c>
      <c r="F16" s="3"/>
      <c r="G16" s="3"/>
      <c r="H16" s="3">
        <f>PRODUCT(C16:G16)</f>
        <v>13.7</v>
      </c>
    </row>
    <row r="17" spans="1:9">
      <c r="A17" s="1"/>
      <c r="B17" s="2"/>
      <c r="C17" s="1"/>
      <c r="D17" s="1"/>
      <c r="E17" s="3"/>
      <c r="F17" s="3"/>
      <c r="G17" s="3"/>
      <c r="H17" s="3">
        <f>SUM(H7:H16)</f>
        <v>174.64999999999998</v>
      </c>
    </row>
    <row r="18" spans="1:9">
      <c r="A18" s="1"/>
      <c r="B18" s="1"/>
      <c r="C18" s="1"/>
      <c r="D18" s="1"/>
      <c r="E18" s="1"/>
      <c r="F18" s="1"/>
      <c r="G18" s="40" t="s">
        <v>9</v>
      </c>
      <c r="H18" s="17">
        <f>ROUNDUP(H17,1)</f>
        <v>174.7</v>
      </c>
      <c r="I18" s="9" t="s">
        <v>12</v>
      </c>
    </row>
    <row r="19" spans="1:9">
      <c r="A19" s="1">
        <v>2</v>
      </c>
      <c r="B19" s="1" t="s">
        <v>564</v>
      </c>
      <c r="C19" s="1"/>
      <c r="D19" s="1"/>
      <c r="E19" s="1"/>
      <c r="F19" s="1"/>
      <c r="G19" s="1"/>
      <c r="H19" s="1"/>
    </row>
    <row r="20" spans="1:9">
      <c r="A20" s="1"/>
      <c r="B20" s="1" t="s">
        <v>578</v>
      </c>
      <c r="C20" s="1">
        <v>1</v>
      </c>
      <c r="D20" s="1">
        <v>1</v>
      </c>
      <c r="E20" s="1">
        <v>42.3</v>
      </c>
      <c r="F20" s="1"/>
      <c r="G20" s="1"/>
      <c r="H20" s="3">
        <f>PRODUCT(C20:G20)</f>
        <v>42.3</v>
      </c>
    </row>
    <row r="21" spans="1:9">
      <c r="A21" s="1"/>
      <c r="B21" s="1"/>
      <c r="C21" s="1"/>
      <c r="D21" s="1"/>
      <c r="E21" s="1"/>
      <c r="F21" s="1"/>
      <c r="G21" s="40" t="s">
        <v>9</v>
      </c>
      <c r="H21" s="17">
        <f>ROUNDUP(H20,1)</f>
        <v>42.3</v>
      </c>
      <c r="I21" s="9" t="s">
        <v>12</v>
      </c>
    </row>
    <row r="22" spans="1:9">
      <c r="A22" s="1">
        <v>3</v>
      </c>
      <c r="B22" s="1" t="s">
        <v>569</v>
      </c>
      <c r="C22" s="1"/>
      <c r="D22" s="1"/>
      <c r="E22" s="1"/>
      <c r="F22" s="1"/>
      <c r="G22" s="1"/>
      <c r="H22" s="1"/>
    </row>
    <row r="23" spans="1:9">
      <c r="A23" s="1"/>
      <c r="B23" s="1" t="s">
        <v>570</v>
      </c>
      <c r="C23" s="1">
        <v>1</v>
      </c>
      <c r="D23" s="1">
        <v>1</v>
      </c>
      <c r="E23" s="1">
        <v>87.6</v>
      </c>
      <c r="F23" s="1"/>
      <c r="G23" s="1"/>
      <c r="H23" s="3">
        <f>PRODUCT(C23:G23)</f>
        <v>87.6</v>
      </c>
    </row>
    <row r="24" spans="1:9">
      <c r="A24" s="1"/>
      <c r="B24" s="1"/>
      <c r="C24" s="1"/>
      <c r="D24" s="1"/>
      <c r="E24" s="1"/>
      <c r="F24" s="1"/>
      <c r="G24" s="40" t="s">
        <v>9</v>
      </c>
      <c r="H24" s="17">
        <f>ROUNDUP(H23,1)</f>
        <v>87.6</v>
      </c>
      <c r="I24" s="9" t="s">
        <v>12</v>
      </c>
    </row>
    <row r="25" spans="1:9" ht="30">
      <c r="A25" s="1">
        <v>4</v>
      </c>
      <c r="B25" s="2" t="s">
        <v>579</v>
      </c>
      <c r="C25" s="1"/>
      <c r="D25" s="1"/>
      <c r="E25" s="1"/>
      <c r="F25" s="1"/>
      <c r="G25" s="1"/>
      <c r="H25" s="1"/>
    </row>
    <row r="26" spans="1:9">
      <c r="A26" s="1"/>
      <c r="B26" s="1" t="s">
        <v>581</v>
      </c>
      <c r="C26" s="1">
        <v>1</v>
      </c>
      <c r="D26" s="1">
        <v>1</v>
      </c>
      <c r="E26" s="1"/>
      <c r="F26" s="1"/>
      <c r="G26" s="1"/>
      <c r="H26" s="3">
        <f>PRODUCT(C26:G26)</f>
        <v>1</v>
      </c>
    </row>
    <row r="27" spans="1:9">
      <c r="A27" s="1"/>
      <c r="B27" s="1"/>
      <c r="C27" s="1"/>
      <c r="D27" s="1"/>
      <c r="E27" s="1"/>
      <c r="F27" s="1"/>
      <c r="G27" s="40" t="s">
        <v>9</v>
      </c>
      <c r="H27" s="17">
        <f>ROUNDUP(H26,1)</f>
        <v>1</v>
      </c>
      <c r="I27" s="9" t="s">
        <v>2</v>
      </c>
    </row>
    <row r="28" spans="1:9" ht="30">
      <c r="A28" s="1">
        <v>5</v>
      </c>
      <c r="B28" s="2" t="s">
        <v>580</v>
      </c>
      <c r="C28" s="1"/>
      <c r="D28" s="1"/>
      <c r="E28" s="1"/>
      <c r="F28" s="1"/>
      <c r="G28" s="1"/>
      <c r="H28" s="1"/>
    </row>
    <row r="29" spans="1:9">
      <c r="A29" s="1"/>
      <c r="B29" s="1" t="s">
        <v>583</v>
      </c>
      <c r="C29" s="1">
        <v>1</v>
      </c>
      <c r="D29" s="1">
        <v>1</v>
      </c>
      <c r="E29" s="1"/>
      <c r="F29" s="1"/>
      <c r="G29" s="1"/>
      <c r="H29" s="3">
        <f>PRODUCT(C29:G29)</f>
        <v>1</v>
      </c>
    </row>
    <row r="30" spans="1:9">
      <c r="A30" s="1"/>
      <c r="B30" s="1" t="s">
        <v>582</v>
      </c>
      <c r="C30" s="1">
        <v>1</v>
      </c>
      <c r="D30" s="1">
        <v>1</v>
      </c>
      <c r="E30" s="1"/>
      <c r="F30" s="1"/>
      <c r="G30" s="1"/>
      <c r="H30" s="3">
        <f>PRODUCT(C30:G30)</f>
        <v>1</v>
      </c>
    </row>
    <row r="31" spans="1:9">
      <c r="A31" s="1"/>
      <c r="B31" s="1"/>
      <c r="C31" s="1"/>
      <c r="D31" s="1"/>
      <c r="E31" s="1"/>
      <c r="F31" s="1"/>
      <c r="G31" s="1"/>
      <c r="H31" s="3">
        <f>SUM(H29:H30)</f>
        <v>2</v>
      </c>
    </row>
    <row r="32" spans="1:9">
      <c r="A32" s="1"/>
      <c r="B32" s="1"/>
      <c r="C32" s="1"/>
      <c r="D32" s="1"/>
      <c r="E32" s="1"/>
      <c r="F32" s="1"/>
      <c r="G32" s="40" t="s">
        <v>9</v>
      </c>
      <c r="H32" s="17">
        <f>ROUNDUP(H31,1)</f>
        <v>2</v>
      </c>
      <c r="I32" s="9" t="s">
        <v>2</v>
      </c>
    </row>
  </sheetData>
  <mergeCells count="4">
    <mergeCell ref="A2:H2"/>
    <mergeCell ref="A3:H3"/>
    <mergeCell ref="C4:D4"/>
    <mergeCell ref="A1:H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H22"/>
  <sheetViews>
    <sheetView workbookViewId="0">
      <selection activeCell="C15" sqref="C15"/>
    </sheetView>
  </sheetViews>
  <sheetFormatPr defaultRowHeight="15"/>
  <cols>
    <col min="2" max="2" width="9.7109375" bestFit="1" customWidth="1"/>
    <col min="3" max="3" width="35.85546875" customWidth="1"/>
    <col min="4" max="4" width="13.42578125" customWidth="1"/>
    <col min="5" max="5" width="8" customWidth="1"/>
    <col min="6" max="6" width="13.7109375" customWidth="1"/>
    <col min="7" max="8" width="9.140625" hidden="1" customWidth="1"/>
  </cols>
  <sheetData>
    <row r="1" spans="1:8" ht="23.25" customHeight="1">
      <c r="A1" s="77"/>
      <c r="B1" s="77"/>
      <c r="C1" s="77"/>
      <c r="D1" s="77"/>
      <c r="E1" s="77"/>
      <c r="F1" s="77"/>
      <c r="G1" s="1"/>
      <c r="H1" s="1"/>
    </row>
    <row r="2" spans="1:8" ht="44.25" customHeight="1">
      <c r="A2" s="72" t="s">
        <v>552</v>
      </c>
      <c r="B2" s="72"/>
      <c r="C2" s="72"/>
      <c r="D2" s="72"/>
      <c r="E2" s="72"/>
      <c r="F2" s="72"/>
      <c r="G2" s="72"/>
      <c r="H2" s="72"/>
    </row>
    <row r="3" spans="1:8" ht="18.75">
      <c r="A3" s="70" t="s">
        <v>13</v>
      </c>
      <c r="B3" s="70"/>
      <c r="C3" s="70"/>
      <c r="D3" s="70"/>
      <c r="E3" s="70"/>
      <c r="F3" s="70"/>
      <c r="G3" s="1"/>
      <c r="H3" s="1"/>
    </row>
    <row r="4" spans="1:8" ht="18.75">
      <c r="A4" s="45" t="s">
        <v>0</v>
      </c>
      <c r="B4" s="45" t="s">
        <v>14</v>
      </c>
      <c r="C4" s="45" t="s">
        <v>1</v>
      </c>
      <c r="D4" s="45" t="s">
        <v>15</v>
      </c>
      <c r="E4" s="45" t="s">
        <v>16</v>
      </c>
      <c r="F4" s="45" t="s">
        <v>553</v>
      </c>
    </row>
    <row r="5" spans="1:8" ht="31.5">
      <c r="A5" s="24">
        <v>1</v>
      </c>
      <c r="B5" s="21">
        <f>' Detiled 1'!H18</f>
        <v>174.7</v>
      </c>
      <c r="C5" s="23" t="s">
        <v>554</v>
      </c>
      <c r="D5" s="42">
        <f>' Data'!F10</f>
        <v>145.6</v>
      </c>
      <c r="E5" s="43" t="s">
        <v>12</v>
      </c>
      <c r="F5" s="27">
        <f>D5*B5</f>
        <v>25436.319999999996</v>
      </c>
    </row>
    <row r="6" spans="1:8" ht="15.75">
      <c r="A6" s="1"/>
      <c r="B6" s="1"/>
      <c r="C6" s="24"/>
      <c r="D6" s="56" t="s">
        <v>588</v>
      </c>
      <c r="E6" s="44"/>
      <c r="F6" s="3"/>
    </row>
    <row r="7" spans="1:8" ht="31.5">
      <c r="A7" s="24">
        <v>2</v>
      </c>
      <c r="B7" s="3">
        <f>' Detiled 1'!H21</f>
        <v>42.3</v>
      </c>
      <c r="C7" s="23" t="s">
        <v>564</v>
      </c>
      <c r="D7" s="3">
        <f>' Data'!F31</f>
        <v>212.2</v>
      </c>
      <c r="E7" s="44" t="s">
        <v>12</v>
      </c>
      <c r="F7" s="27">
        <f>D7*B7</f>
        <v>8976.06</v>
      </c>
    </row>
    <row r="8" spans="1:8" ht="15.75">
      <c r="A8" s="24"/>
      <c r="B8" s="1"/>
      <c r="C8" s="24"/>
      <c r="D8" s="56" t="s">
        <v>588</v>
      </c>
      <c r="E8" s="44"/>
      <c r="F8" s="3"/>
    </row>
    <row r="9" spans="1:8" ht="31.5">
      <c r="A9" s="24">
        <v>3</v>
      </c>
      <c r="B9" s="3">
        <f>' Detiled 1'!H24</f>
        <v>87.6</v>
      </c>
      <c r="C9" s="23" t="s">
        <v>569</v>
      </c>
      <c r="D9" s="3">
        <f>' Data'!F21</f>
        <v>276.2</v>
      </c>
      <c r="E9" s="44" t="s">
        <v>12</v>
      </c>
      <c r="F9" s="27">
        <f>D9*B9</f>
        <v>24195.119999999999</v>
      </c>
    </row>
    <row r="10" spans="1:8" ht="15.75">
      <c r="A10" s="24"/>
      <c r="B10" s="1"/>
      <c r="C10" s="24"/>
      <c r="D10" s="56" t="s">
        <v>588</v>
      </c>
      <c r="E10" s="44"/>
      <c r="F10" s="3"/>
    </row>
    <row r="11" spans="1:8" ht="31.5">
      <c r="A11" s="24">
        <v>4</v>
      </c>
      <c r="B11" s="3">
        <f>' Detiled 1'!H27</f>
        <v>1</v>
      </c>
      <c r="C11" s="23" t="s">
        <v>579</v>
      </c>
      <c r="D11" s="3">
        <v>3194</v>
      </c>
      <c r="E11" s="44" t="s">
        <v>2</v>
      </c>
      <c r="F11" s="27">
        <f>D11*B11</f>
        <v>3194</v>
      </c>
    </row>
    <row r="12" spans="1:8" ht="15.75">
      <c r="A12" s="24"/>
      <c r="B12" s="1"/>
      <c r="C12" s="24"/>
      <c r="D12" s="3" t="s">
        <v>587</v>
      </c>
      <c r="E12" s="44"/>
      <c r="F12" s="3"/>
    </row>
    <row r="13" spans="1:8" ht="31.5">
      <c r="A13" s="24">
        <v>5</v>
      </c>
      <c r="B13" s="3">
        <f>' Detiled 1'!H32</f>
        <v>2</v>
      </c>
      <c r="C13" s="23" t="s">
        <v>580</v>
      </c>
      <c r="D13" s="3">
        <v>2240</v>
      </c>
      <c r="E13" s="44" t="s">
        <v>2</v>
      </c>
      <c r="F13" s="27">
        <f>D13*B13</f>
        <v>4480</v>
      </c>
    </row>
    <row r="14" spans="1:8" ht="15.75">
      <c r="A14" s="24"/>
      <c r="B14" s="3"/>
      <c r="C14" s="23"/>
      <c r="D14" s="3" t="s">
        <v>586</v>
      </c>
      <c r="E14" s="44"/>
      <c r="F14" s="27"/>
    </row>
    <row r="15" spans="1:8" ht="17.25">
      <c r="A15" s="12"/>
      <c r="B15" s="12"/>
      <c r="C15" s="23" t="s">
        <v>251</v>
      </c>
      <c r="D15" s="27"/>
      <c r="E15" s="24"/>
      <c r="F15" s="27">
        <f>SUM(F5:F13)</f>
        <v>66281.5</v>
      </c>
    </row>
    <row r="16" spans="1:8" ht="17.25">
      <c r="A16" s="12"/>
      <c r="B16" s="12"/>
      <c r="C16" s="24" t="s">
        <v>247</v>
      </c>
      <c r="D16" s="24"/>
      <c r="E16" s="24"/>
      <c r="F16" s="41">
        <f>F15*6%</f>
        <v>3976.89</v>
      </c>
    </row>
    <row r="17" spans="1:6" ht="17.25">
      <c r="A17" s="12"/>
      <c r="B17" s="12"/>
      <c r="C17" s="46" t="s">
        <v>248</v>
      </c>
      <c r="D17" s="24"/>
      <c r="E17" s="24"/>
      <c r="F17" s="41">
        <f>F15*6%</f>
        <v>3976.89</v>
      </c>
    </row>
    <row r="18" spans="1:6" ht="17.25">
      <c r="A18" s="12"/>
      <c r="B18" s="12"/>
      <c r="C18" s="46" t="s">
        <v>252</v>
      </c>
      <c r="D18" s="24"/>
      <c r="E18" s="24"/>
      <c r="F18" s="27">
        <f>SUM(F15:F17)</f>
        <v>74235.28</v>
      </c>
    </row>
    <row r="19" spans="1:6" ht="17.25">
      <c r="A19" s="12"/>
      <c r="B19" s="12"/>
      <c r="C19" s="46" t="s">
        <v>249</v>
      </c>
      <c r="D19" s="24"/>
      <c r="E19" s="24"/>
      <c r="F19" s="41">
        <f>F18*1%</f>
        <v>742.3528</v>
      </c>
    </row>
    <row r="20" spans="1:6" ht="17.25">
      <c r="A20" s="12"/>
      <c r="B20" s="12"/>
      <c r="C20" s="24" t="s">
        <v>250</v>
      </c>
      <c r="D20" s="24"/>
      <c r="E20" s="24"/>
      <c r="F20" s="41">
        <f>F18*7.5%</f>
        <v>5567.6459999999997</v>
      </c>
    </row>
    <row r="21" spans="1:6" ht="17.25">
      <c r="A21" s="12"/>
      <c r="B21" s="12"/>
      <c r="C21" s="46" t="s">
        <v>253</v>
      </c>
      <c r="D21" s="24"/>
      <c r="E21" s="24"/>
      <c r="F21" s="27">
        <f>SUM(F18:F20)</f>
        <v>80545.278799999985</v>
      </c>
    </row>
    <row r="22" spans="1:6" ht="17.25">
      <c r="A22" s="12"/>
      <c r="B22" s="12"/>
      <c r="C22" s="24"/>
      <c r="D22" s="24"/>
      <c r="E22" s="24" t="s">
        <v>9</v>
      </c>
      <c r="F22" s="27">
        <f>CEILING(F21,10)</f>
        <v>80550</v>
      </c>
    </row>
  </sheetData>
  <mergeCells count="3">
    <mergeCell ref="A1:F1"/>
    <mergeCell ref="A3:F3"/>
    <mergeCell ref="A2:H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32"/>
  <sheetViews>
    <sheetView workbookViewId="0">
      <selection activeCell="F21" sqref="F21"/>
    </sheetView>
  </sheetViews>
  <sheetFormatPr defaultRowHeight="15"/>
  <cols>
    <col min="1" max="1" width="11.42578125" customWidth="1"/>
    <col min="2" max="2" width="8.42578125" customWidth="1"/>
    <col min="3" max="3" width="71.7109375" customWidth="1"/>
    <col min="4" max="4" width="8.28515625" customWidth="1"/>
    <col min="5" max="5" width="6" customWidth="1"/>
    <col min="6" max="6" width="11.85546875" customWidth="1"/>
  </cols>
  <sheetData>
    <row r="1" spans="1:14">
      <c r="A1" s="1"/>
      <c r="B1" s="1"/>
      <c r="C1" s="1"/>
      <c r="D1" s="1"/>
      <c r="E1" s="1"/>
      <c r="F1" s="1"/>
    </row>
    <row r="2" spans="1:14" ht="15.75">
      <c r="A2" s="47"/>
      <c r="B2" s="47"/>
      <c r="C2" s="48" t="s">
        <v>555</v>
      </c>
      <c r="D2" s="47"/>
      <c r="E2" s="47"/>
      <c r="F2" s="47"/>
    </row>
    <row r="3" spans="1:14" ht="75">
      <c r="A3" s="47"/>
      <c r="B3" s="47"/>
      <c r="C3" s="49" t="s">
        <v>585</v>
      </c>
      <c r="D3" s="47"/>
      <c r="E3" s="47"/>
      <c r="F3" s="47"/>
      <c r="H3" s="55"/>
      <c r="I3" s="55"/>
      <c r="J3" s="55"/>
      <c r="K3" s="55"/>
      <c r="L3" s="55"/>
      <c r="M3" s="55"/>
      <c r="N3" s="55"/>
    </row>
    <row r="4" spans="1:14">
      <c r="A4" s="47"/>
      <c r="B4" s="47"/>
      <c r="C4" s="47"/>
      <c r="D4" s="47"/>
      <c r="E4" s="47"/>
      <c r="F4" s="47"/>
    </row>
    <row r="5" spans="1:14">
      <c r="A5" s="47"/>
      <c r="B5" s="47"/>
      <c r="C5" s="47" t="s">
        <v>556</v>
      </c>
      <c r="D5" s="47"/>
      <c r="E5" s="47"/>
      <c r="F5" s="47">
        <v>9539.9</v>
      </c>
    </row>
    <row r="6" spans="1:14">
      <c r="A6" s="47">
        <v>180</v>
      </c>
      <c r="B6" s="47" t="s">
        <v>12</v>
      </c>
      <c r="C6" s="49" t="s">
        <v>557</v>
      </c>
      <c r="D6" s="47">
        <v>33.299999999999997</v>
      </c>
      <c r="E6" s="47" t="s">
        <v>12</v>
      </c>
      <c r="F6" s="47">
        <v>5994</v>
      </c>
    </row>
    <row r="7" spans="1:14">
      <c r="A7" s="47">
        <v>180</v>
      </c>
      <c r="B7" s="47" t="s">
        <v>12</v>
      </c>
      <c r="C7" s="49" t="s">
        <v>558</v>
      </c>
      <c r="D7" s="47">
        <v>13.5</v>
      </c>
      <c r="E7" s="47" t="s">
        <v>149</v>
      </c>
      <c r="F7" s="47">
        <v>2430</v>
      </c>
    </row>
    <row r="8" spans="1:14">
      <c r="A8" s="47"/>
      <c r="B8" s="47"/>
      <c r="C8" s="47" t="s">
        <v>155</v>
      </c>
      <c r="D8" s="47"/>
      <c r="E8" s="47"/>
      <c r="F8" s="54"/>
    </row>
    <row r="9" spans="1:14" ht="15.75">
      <c r="A9" s="47"/>
      <c r="B9" s="47"/>
      <c r="C9" s="50" t="s">
        <v>559</v>
      </c>
      <c r="D9" s="47"/>
      <c r="E9" s="47"/>
      <c r="F9" s="51">
        <v>13103.9</v>
      </c>
    </row>
    <row r="10" spans="1:14" ht="15.75">
      <c r="A10" s="47"/>
      <c r="B10" s="47"/>
      <c r="C10" s="52" t="s">
        <v>547</v>
      </c>
      <c r="D10" s="47"/>
      <c r="E10" s="47"/>
      <c r="F10" s="48">
        <v>145.6</v>
      </c>
    </row>
    <row r="11" spans="1:14">
      <c r="A11" s="1"/>
      <c r="B11" s="1"/>
      <c r="C11" s="1"/>
      <c r="D11" s="1"/>
      <c r="E11" s="1"/>
      <c r="F11" s="1"/>
    </row>
    <row r="12" spans="1:14">
      <c r="A12" s="5"/>
      <c r="B12" s="5"/>
      <c r="C12" s="5" t="s">
        <v>565</v>
      </c>
      <c r="D12" s="5"/>
      <c r="E12" s="5"/>
      <c r="F12" s="5"/>
    </row>
    <row r="13" spans="1:14">
      <c r="A13" s="5"/>
      <c r="B13" s="5"/>
      <c r="C13" s="5"/>
      <c r="D13" s="5"/>
      <c r="E13" s="5"/>
      <c r="F13" s="5"/>
    </row>
    <row r="14" spans="1:14" ht="75">
      <c r="A14" s="5"/>
      <c r="B14" s="5"/>
      <c r="C14" s="53" t="s">
        <v>584</v>
      </c>
      <c r="D14" s="5"/>
      <c r="E14" s="5"/>
      <c r="F14" s="5"/>
    </row>
    <row r="15" spans="1:14">
      <c r="A15" s="5"/>
      <c r="B15" s="5"/>
      <c r="C15" s="5"/>
      <c r="D15" s="5"/>
      <c r="E15" s="5"/>
      <c r="F15" s="5"/>
    </row>
    <row r="16" spans="1:14">
      <c r="A16" s="5"/>
      <c r="B16" s="5"/>
      <c r="C16" s="5" t="s">
        <v>556</v>
      </c>
      <c r="D16" s="5"/>
      <c r="E16" s="5"/>
      <c r="F16" s="5">
        <v>9539.9</v>
      </c>
    </row>
    <row r="17" spans="1:6">
      <c r="A17" s="5">
        <v>360</v>
      </c>
      <c r="B17" s="5" t="s">
        <v>12</v>
      </c>
      <c r="C17" s="5" t="s">
        <v>566</v>
      </c>
      <c r="D17" s="5">
        <v>49.3</v>
      </c>
      <c r="E17" s="5" t="s">
        <v>12</v>
      </c>
      <c r="F17" s="5">
        <v>17748</v>
      </c>
    </row>
    <row r="18" spans="1:6">
      <c r="A18" s="5">
        <v>180</v>
      </c>
      <c r="B18" s="5" t="s">
        <v>12</v>
      </c>
      <c r="C18" s="5" t="s">
        <v>558</v>
      </c>
      <c r="D18" s="5">
        <v>13.5</v>
      </c>
      <c r="E18" s="5" t="s">
        <v>149</v>
      </c>
      <c r="F18" s="5">
        <v>2430</v>
      </c>
    </row>
    <row r="19" spans="1:6">
      <c r="A19" s="5"/>
      <c r="B19" s="5"/>
      <c r="C19" s="5" t="s">
        <v>155</v>
      </c>
      <c r="D19" s="5"/>
      <c r="E19" s="5"/>
      <c r="F19" s="5"/>
    </row>
    <row r="20" spans="1:6">
      <c r="A20" s="5"/>
      <c r="B20" s="5"/>
      <c r="C20" s="5" t="s">
        <v>559</v>
      </c>
      <c r="D20" s="5"/>
      <c r="E20" s="5"/>
      <c r="F20" s="5">
        <v>24857.9</v>
      </c>
    </row>
    <row r="21" spans="1:6">
      <c r="A21" s="5"/>
      <c r="B21" s="5"/>
      <c r="C21" s="5" t="s">
        <v>547</v>
      </c>
      <c r="D21" s="5"/>
      <c r="E21" s="5"/>
      <c r="F21" s="5">
        <v>276.2</v>
      </c>
    </row>
    <row r="22" spans="1:6">
      <c r="A22" s="5"/>
      <c r="B22" s="5"/>
      <c r="C22" s="5"/>
      <c r="D22" s="5"/>
      <c r="E22" s="5"/>
      <c r="F22" s="5"/>
    </row>
    <row r="23" spans="1:6">
      <c r="A23" s="5"/>
      <c r="B23" s="5"/>
      <c r="C23" s="5" t="s">
        <v>567</v>
      </c>
      <c r="D23" s="5"/>
      <c r="E23" s="5"/>
      <c r="F23" s="5"/>
    </row>
    <row r="24" spans="1:6" ht="75">
      <c r="A24" s="5"/>
      <c r="B24" s="5"/>
      <c r="C24" s="53" t="s">
        <v>585</v>
      </c>
      <c r="D24" s="5"/>
      <c r="E24" s="5"/>
      <c r="F24" s="5"/>
    </row>
    <row r="25" spans="1:6">
      <c r="A25" s="5"/>
      <c r="B25" s="5"/>
      <c r="C25" s="5"/>
      <c r="D25" s="5"/>
      <c r="E25" s="5"/>
      <c r="F25" s="5"/>
    </row>
    <row r="26" spans="1:6">
      <c r="A26" s="5"/>
      <c r="B26" s="5"/>
      <c r="C26" s="5" t="s">
        <v>556</v>
      </c>
      <c r="D26" s="5"/>
      <c r="E26" s="5"/>
      <c r="F26" s="5">
        <v>9539.9</v>
      </c>
    </row>
    <row r="27" spans="1:6">
      <c r="A27" s="5">
        <v>360</v>
      </c>
      <c r="B27" s="5" t="s">
        <v>12</v>
      </c>
      <c r="C27" s="5" t="s">
        <v>568</v>
      </c>
      <c r="D27" s="5">
        <v>33.299999999999997</v>
      </c>
      <c r="E27" s="5" t="s">
        <v>12</v>
      </c>
      <c r="F27" s="5">
        <v>11988</v>
      </c>
    </row>
    <row r="28" spans="1:6">
      <c r="A28" s="5">
        <v>180</v>
      </c>
      <c r="B28" s="5" t="s">
        <v>12</v>
      </c>
      <c r="C28" s="5" t="s">
        <v>558</v>
      </c>
      <c r="D28" s="5">
        <v>13.5</v>
      </c>
      <c r="E28" s="5" t="s">
        <v>149</v>
      </c>
      <c r="F28" s="5">
        <v>2430</v>
      </c>
    </row>
    <row r="29" spans="1:6">
      <c r="A29" s="5"/>
      <c r="B29" s="5"/>
      <c r="C29" s="5" t="s">
        <v>155</v>
      </c>
      <c r="D29" s="5"/>
      <c r="E29" s="5"/>
      <c r="F29" s="5"/>
    </row>
    <row r="30" spans="1:6">
      <c r="A30" s="5"/>
      <c r="B30" s="5"/>
      <c r="C30" s="5" t="s">
        <v>559</v>
      </c>
      <c r="D30" s="5"/>
      <c r="E30" s="5"/>
      <c r="F30" s="5">
        <v>19097.900000000001</v>
      </c>
    </row>
    <row r="31" spans="1:6">
      <c r="A31" s="5"/>
      <c r="B31" s="5"/>
      <c r="C31" s="5" t="s">
        <v>547</v>
      </c>
      <c r="D31" s="5"/>
      <c r="E31" s="5"/>
      <c r="F31" s="5">
        <v>212.2</v>
      </c>
    </row>
    <row r="32" spans="1:6">
      <c r="A32" s="35"/>
      <c r="B32" s="35"/>
      <c r="C32" s="35"/>
      <c r="D32" s="35"/>
      <c r="E32" s="35"/>
      <c r="F32" s="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Detailed</vt:lpstr>
      <vt:lpstr>abstract</vt:lpstr>
      <vt:lpstr>dATA</vt:lpstr>
      <vt:lpstr>Sheet3</vt:lpstr>
      <vt:lpstr> xata</vt:lpstr>
      <vt:lpstr> lead</vt:lpstr>
      <vt:lpstr> Detiled 1</vt:lpstr>
      <vt:lpstr> abs 1</vt:lpstr>
      <vt:lpstr> Data</vt:lpstr>
      <vt:lpstr>Abs-22-23</vt:lpstr>
      <vt:lpstr>data 22-23</vt:lpstr>
      <vt:lpstr>lead</vt:lpstr>
      <vt:lpstr>Detailed!Print_Area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new</cp:lastModifiedBy>
  <cp:lastPrinted>2023-02-08T17:21:45Z</cp:lastPrinted>
  <dcterms:created xsi:type="dcterms:W3CDTF">2018-06-11T11:45:26Z</dcterms:created>
  <dcterms:modified xsi:type="dcterms:W3CDTF">2023-03-02T05:37:12Z</dcterms:modified>
</cp:coreProperties>
</file>