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3955" windowHeight="9285"/>
  </bookViews>
  <sheets>
    <sheet name="G. Abstract" sheetId="1" r:id="rId1"/>
    <sheet name="Final Blgs"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__A65539" localSheetId="1">#REF!</definedName>
    <definedName name="____A65539">#REF!</definedName>
    <definedName name="___A65539" localSheetId="1">#REF!</definedName>
    <definedName name="___A65539">#REF!</definedName>
    <definedName name="__A65539" localSheetId="1">#REF!</definedName>
    <definedName name="__A65539">#REF!</definedName>
    <definedName name="_A65539" localSheetId="1">#REF!</definedName>
    <definedName name="_A65539">#REF!</definedName>
    <definedName name="_xlnm._FilterDatabase" localSheetId="1" hidden="1">'Final Blgs'!$A$4:$AC$1243</definedName>
    <definedName name="a">#REF!</definedName>
    <definedName name="a3424\">#REF!</definedName>
    <definedName name="ahfk">#REF!</definedName>
    <definedName name="ahh">#REF!</definedName>
    <definedName name="ass">#REF!</definedName>
    <definedName name="Beg_Bal" localSheetId="1">#REF!</definedName>
    <definedName name="Beg_Bal">#REF!</definedName>
    <definedName name="c641.">#REF!</definedName>
    <definedName name="dasd" localSheetId="1">#REF!</definedName>
    <definedName name="dasd">#REF!</definedName>
    <definedName name="Data" localSheetId="1">#REF!</definedName>
    <definedName name="Data">#REF!</definedName>
    <definedName name="detpada">#REF!</definedName>
    <definedName name="df">#REF!</definedName>
    <definedName name="electri">#REF!</definedName>
    <definedName name="End_Bal" localSheetId="1">#REF!</definedName>
    <definedName name="End_Bal">#REF!</definedName>
    <definedName name="er">#REF!</definedName>
    <definedName name="Extra_Pay" localSheetId="1">#REF!</definedName>
    <definedName name="Extra_Pay">#REF!</definedName>
    <definedName name="fhd">#REF!</definedName>
    <definedName name="Full_Print" localSheetId="1">#REF!</definedName>
    <definedName name="Full_Print">#REF!</definedName>
    <definedName name="Header_Row" localSheetId="1">ROW(#REF!)</definedName>
    <definedName name="Header_Row">ROW(#REF!)</definedName>
    <definedName name="hha">#REF!</definedName>
    <definedName name="HHHH">#REF!</definedName>
    <definedName name="HHHHH">#REF!</definedName>
    <definedName name="hia" localSheetId="1">#REF!</definedName>
    <definedName name="hia" localSheetId="0">#REF!</definedName>
    <definedName name="hia">#REF!</definedName>
    <definedName name="i" localSheetId="1">#REF!</definedName>
    <definedName name="i">#REF!</definedName>
    <definedName name="ins">#REF!</definedName>
    <definedName name="insp" localSheetId="1">#REF!</definedName>
    <definedName name="insp">#REF!</definedName>
    <definedName name="Int" localSheetId="1">#REF!</definedName>
    <definedName name="Int">#REF!</definedName>
    <definedName name="Interest_Rate" localSheetId="1">#REF!</definedName>
    <definedName name="Interest_Rate">#REF!</definedName>
    <definedName name="k404." localSheetId="0">#REF!</definedName>
    <definedName name="k404.">#REF!</definedName>
    <definedName name="kasper">#REF!</definedName>
    <definedName name="Loan_Amount" localSheetId="1">#REF!</definedName>
    <definedName name="Loan_Amount">#REF!</definedName>
    <definedName name="Loan_Start" localSheetId="1">#REF!</definedName>
    <definedName name="Loan_Start">#REF!</definedName>
    <definedName name="Loan_Years" localSheetId="1">#REF!</definedName>
    <definedName name="Loan_Years">#REF!</definedName>
    <definedName name="Num_Pmt_Per_Year" localSheetId="1">#REF!</definedName>
    <definedName name="Num_Pmt_Per_Year">#REF!</definedName>
    <definedName name="Pay_Date" localSheetId="1">#REF!</definedName>
    <definedName name="Pay_Date">#REF!</definedName>
    <definedName name="Pay_Num" localSheetId="1">#REF!</definedName>
    <definedName name="Pay_Num">#REF!</definedName>
    <definedName name="payment" localSheetId="1">#REF!</definedName>
    <definedName name="payment">#REF!</definedName>
    <definedName name="pc" localSheetId="0">#REF!</definedName>
    <definedName name="pc">#REF!</definedName>
    <definedName name="Princ" localSheetId="1">#REF!</definedName>
    <definedName name="Princ">#REF!</definedName>
    <definedName name="print" localSheetId="1">#REF!</definedName>
    <definedName name="print" localSheetId="0">#REF!</definedName>
    <definedName name="print">#REF!</definedName>
    <definedName name="_xlnm.Print_Area" localSheetId="1">'Final Blgs'!$A$1:$S$1114</definedName>
    <definedName name="_xlnm.Print_Area" localSheetId="0">'G. Abstract'!$A$1:$F$30</definedName>
    <definedName name="_xlnm.Print_Area">#REF!</definedName>
    <definedName name="PRINT_AREA_MI" localSheetId="0">#REF!</definedName>
    <definedName name="PRINT_AREA_MI">#REF!</definedName>
    <definedName name="_xlnm.Print_Titles" localSheetId="1">'Final Blgs'!$2:$3</definedName>
    <definedName name="_xlnm.Print_Titles">#REF!</definedName>
    <definedName name="PRINT_TITLES_MI" localSheetId="0">#REF!</definedName>
    <definedName name="PRINT_TITLES_MI">#REF!</definedName>
    <definedName name="ps_app" localSheetId="1">#REF!</definedName>
    <definedName name="ps_app">#REF!</definedName>
    <definedName name="ps_est" localSheetId="1">#REF!</definedName>
    <definedName name="ps_est">#REF!</definedName>
    <definedName name="ps_max" localSheetId="1">#REF!</definedName>
    <definedName name="ps_max">#REF!</definedName>
    <definedName name="ps_paid" localSheetId="1">#REF!</definedName>
    <definedName name="ps_paid">#REF!</definedName>
    <definedName name="ps_quo" localSheetId="1">#REF!</definedName>
    <definedName name="ps_quo">#REF!</definedName>
    <definedName name="ps_rec" localSheetId="1">#REF!</definedName>
    <definedName name="ps_rec">#REF!</definedName>
    <definedName name="QQE">#REF!</definedName>
    <definedName name="QWE">#REF!</definedName>
    <definedName name="Sched_Pay" localSheetId="1">#REF!</definedName>
    <definedName name="Sched_Pay">#REF!</definedName>
    <definedName name="Scheduled_Extra_Payments" localSheetId="1">#REF!</definedName>
    <definedName name="Scheduled_Extra_Payments">#REF!</definedName>
    <definedName name="Scheduled_Interest_Rate" localSheetId="1">#REF!</definedName>
    <definedName name="Scheduled_Interest_Rate">#REF!</definedName>
    <definedName name="Scheduled_Monthly_Payment" localSheetId="1">#REF!</definedName>
    <definedName name="Scheduled_Monthly_Payment">#REF!</definedName>
    <definedName name="SI" localSheetId="1">#REF!</definedName>
    <definedName name="SI">#REF!</definedName>
    <definedName name="sump" localSheetId="1">#REF!</definedName>
    <definedName name="sump">#REF!</definedName>
    <definedName name="Total_Interest" localSheetId="1">#REF!</definedName>
    <definedName name="Total_Interest">#REF!</definedName>
    <definedName name="Total_Pay" localSheetId="1">#REF!</definedName>
    <definedName name="Total_Pay">#REF!</definedName>
    <definedName name="v_app" localSheetId="1">#REF!</definedName>
    <definedName name="v_app">#REF!</definedName>
    <definedName name="v_est" localSheetId="1">#REF!</definedName>
    <definedName name="v_est">#REF!</definedName>
    <definedName name="v_paid" localSheetId="1">#REF!</definedName>
    <definedName name="v_paid">#REF!</definedName>
    <definedName name="v_quo" localSheetId="1">#REF!</definedName>
    <definedName name="v_quo">#REF!</definedName>
    <definedName name="v_rec" localSheetId="1">#REF!</definedName>
    <definedName name="v_rec">#REF!</definedName>
    <definedName name="v_tot" localSheetId="1">#REF!</definedName>
    <definedName name="v_tot">#REF!</definedName>
    <definedName name="vignesh">#REF!</definedName>
  </definedNames>
  <calcPr calcId="125725" fullCalcOnLoad="1"/>
</workbook>
</file>

<file path=xl/calcChain.xml><?xml version="1.0" encoding="utf-8"?>
<calcChain xmlns="http://schemas.openxmlformats.org/spreadsheetml/2006/main">
  <c r="F6" i="2"/>
  <c r="H6"/>
  <c r="J6"/>
  <c r="K6" s="1"/>
  <c r="M6"/>
  <c r="O6"/>
  <c r="P6"/>
  <c r="Q6" s="1"/>
  <c r="F7"/>
  <c r="H7"/>
  <c r="J7"/>
  <c r="K7"/>
  <c r="M7"/>
  <c r="O7"/>
  <c r="P7"/>
  <c r="Q7"/>
  <c r="R7"/>
  <c r="S7" s="1"/>
  <c r="F8"/>
  <c r="H8"/>
  <c r="J8"/>
  <c r="K8" s="1"/>
  <c r="M8"/>
  <c r="O8"/>
  <c r="P8"/>
  <c r="Q8" s="1"/>
  <c r="F9"/>
  <c r="H9"/>
  <c r="J9"/>
  <c r="K9"/>
  <c r="M9"/>
  <c r="O9"/>
  <c r="P9"/>
  <c r="Q9"/>
  <c r="R9"/>
  <c r="S9" s="1"/>
  <c r="F10"/>
  <c r="H10"/>
  <c r="J10"/>
  <c r="K10" s="1"/>
  <c r="M10"/>
  <c r="O10"/>
  <c r="P10"/>
  <c r="Q10" s="1"/>
  <c r="F11"/>
  <c r="H11"/>
  <c r="J11"/>
  <c r="K11"/>
  <c r="M11"/>
  <c r="O11"/>
  <c r="P11"/>
  <c r="Q11"/>
  <c r="R11"/>
  <c r="S11" s="1"/>
  <c r="F12"/>
  <c r="H12"/>
  <c r="J12"/>
  <c r="K12" s="1"/>
  <c r="M12"/>
  <c r="O12"/>
  <c r="P12"/>
  <c r="Q12" s="1"/>
  <c r="F13"/>
  <c r="H13"/>
  <c r="J13"/>
  <c r="K13"/>
  <c r="M13"/>
  <c r="O13"/>
  <c r="P13"/>
  <c r="Q13"/>
  <c r="R13"/>
  <c r="S13" s="1"/>
  <c r="F14"/>
  <c r="H14"/>
  <c r="J14"/>
  <c r="K14" s="1"/>
  <c r="M14"/>
  <c r="O14"/>
  <c r="P14"/>
  <c r="Q14" s="1"/>
  <c r="F15"/>
  <c r="H15"/>
  <c r="J15"/>
  <c r="K15"/>
  <c r="M15"/>
  <c r="O15"/>
  <c r="P15"/>
  <c r="Q15"/>
  <c r="R15"/>
  <c r="S15" s="1"/>
  <c r="F16"/>
  <c r="H16"/>
  <c r="J16"/>
  <c r="K16" s="1"/>
  <c r="M16"/>
  <c r="O16"/>
  <c r="P16"/>
  <c r="Q16" s="1"/>
  <c r="F17"/>
  <c r="H17"/>
  <c r="J17"/>
  <c r="K17" s="1"/>
  <c r="M17"/>
  <c r="O17"/>
  <c r="P17"/>
  <c r="Q17" s="1"/>
  <c r="F18"/>
  <c r="H18"/>
  <c r="J18"/>
  <c r="K18" s="1"/>
  <c r="M18"/>
  <c r="O18"/>
  <c r="P18"/>
  <c r="R18" s="1"/>
  <c r="S18" s="1"/>
  <c r="F19"/>
  <c r="H19"/>
  <c r="J19"/>
  <c r="K19" s="1"/>
  <c r="M19"/>
  <c r="O19"/>
  <c r="P19"/>
  <c r="Q19" s="1"/>
  <c r="R19"/>
  <c r="S19" s="1"/>
  <c r="F20"/>
  <c r="H20"/>
  <c r="J20"/>
  <c r="K20"/>
  <c r="M20"/>
  <c r="O20"/>
  <c r="P20"/>
  <c r="Q20" s="1"/>
  <c r="R20"/>
  <c r="S20" s="1"/>
  <c r="F21"/>
  <c r="H21"/>
  <c r="J21"/>
  <c r="K21"/>
  <c r="M21"/>
  <c r="O21"/>
  <c r="P21"/>
  <c r="Q21" s="1"/>
  <c r="R21"/>
  <c r="S21" s="1"/>
  <c r="F22"/>
  <c r="H22"/>
  <c r="J22"/>
  <c r="K22" s="1"/>
  <c r="M22"/>
  <c r="O22"/>
  <c r="P22"/>
  <c r="Q22" s="1"/>
  <c r="R22"/>
  <c r="S22" s="1"/>
  <c r="F23"/>
  <c r="H23"/>
  <c r="J23"/>
  <c r="K23" s="1"/>
  <c r="M23"/>
  <c r="O23"/>
  <c r="P23"/>
  <c r="Q23" s="1"/>
  <c r="R23"/>
  <c r="S23" s="1"/>
  <c r="F24"/>
  <c r="H24"/>
  <c r="J24"/>
  <c r="K24" s="1"/>
  <c r="M24"/>
  <c r="O24"/>
  <c r="P24"/>
  <c r="R24" s="1"/>
  <c r="S24" s="1"/>
  <c r="F25"/>
  <c r="H25"/>
  <c r="J25"/>
  <c r="K25" s="1"/>
  <c r="M25"/>
  <c r="O25"/>
  <c r="P25"/>
  <c r="Q25" s="1"/>
  <c r="R25"/>
  <c r="S25"/>
  <c r="F26"/>
  <c r="H26"/>
  <c r="J26"/>
  <c r="K26"/>
  <c r="M26"/>
  <c r="O26"/>
  <c r="P26"/>
  <c r="R26" s="1"/>
  <c r="S26" s="1"/>
  <c r="F27"/>
  <c r="H27"/>
  <c r="J27"/>
  <c r="K27" s="1"/>
  <c r="M27"/>
  <c r="O27"/>
  <c r="P27"/>
  <c r="Q27" s="1"/>
  <c r="R27"/>
  <c r="S27" s="1"/>
  <c r="F28"/>
  <c r="H28"/>
  <c r="J28"/>
  <c r="K28" s="1"/>
  <c r="M28"/>
  <c r="O28"/>
  <c r="P28"/>
  <c r="Q28" s="1"/>
  <c r="R28"/>
  <c r="S28" s="1"/>
  <c r="F29"/>
  <c r="H29"/>
  <c r="J29"/>
  <c r="K29"/>
  <c r="M29"/>
  <c r="O29"/>
  <c r="P29"/>
  <c r="Q29"/>
  <c r="R29"/>
  <c r="S29" s="1"/>
  <c r="F30"/>
  <c r="H30"/>
  <c r="J30"/>
  <c r="K30" s="1"/>
  <c r="M30"/>
  <c r="O30"/>
  <c r="P30"/>
  <c r="R30" s="1"/>
  <c r="S30" s="1"/>
  <c r="F31"/>
  <c r="H31"/>
  <c r="J31"/>
  <c r="K31"/>
  <c r="M31"/>
  <c r="O31"/>
  <c r="P31"/>
  <c r="Q31"/>
  <c r="R31"/>
  <c r="S31" s="1"/>
  <c r="F32"/>
  <c r="H32"/>
  <c r="J32"/>
  <c r="K32" s="1"/>
  <c r="M32"/>
  <c r="O32"/>
  <c r="P32"/>
  <c r="R32" s="1"/>
  <c r="S32" s="1"/>
  <c r="F33"/>
  <c r="H33"/>
  <c r="J33"/>
  <c r="K33" s="1"/>
  <c r="M33"/>
  <c r="O33"/>
  <c r="P33"/>
  <c r="Q33" s="1"/>
  <c r="R33"/>
  <c r="S33" s="1"/>
  <c r="F34"/>
  <c r="H34"/>
  <c r="J34"/>
  <c r="K34"/>
  <c r="M34"/>
  <c r="O34"/>
  <c r="P34"/>
  <c r="Q34"/>
  <c r="R34"/>
  <c r="S34" s="1"/>
  <c r="F35"/>
  <c r="H35"/>
  <c r="J35"/>
  <c r="K35" s="1"/>
  <c r="M35"/>
  <c r="O35"/>
  <c r="P35"/>
  <c r="Q35" s="1"/>
  <c r="F36"/>
  <c r="H36"/>
  <c r="J36"/>
  <c r="K36" s="1"/>
  <c r="M36"/>
  <c r="O36"/>
  <c r="P36"/>
  <c r="Q36" s="1"/>
  <c r="R36"/>
  <c r="S36" s="1"/>
  <c r="F37"/>
  <c r="H37"/>
  <c r="J37"/>
  <c r="K37"/>
  <c r="M37"/>
  <c r="O37"/>
  <c r="P37"/>
  <c r="Q37"/>
  <c r="R37"/>
  <c r="S37" s="1"/>
  <c r="F38"/>
  <c r="H38"/>
  <c r="J38"/>
  <c r="K38"/>
  <c r="M38"/>
  <c r="O38"/>
  <c r="P38"/>
  <c r="Q38"/>
  <c r="R38"/>
  <c r="S38"/>
  <c r="F39"/>
  <c r="H39"/>
  <c r="J39"/>
  <c r="K39" s="1"/>
  <c r="M39"/>
  <c r="O39"/>
  <c r="P39"/>
  <c r="Q39" s="1"/>
  <c r="F40"/>
  <c r="H40"/>
  <c r="J40"/>
  <c r="K40"/>
  <c r="M40"/>
  <c r="O40"/>
  <c r="P40"/>
  <c r="Q40"/>
  <c r="R40"/>
  <c r="S40" s="1"/>
  <c r="F41"/>
  <c r="H41"/>
  <c r="J41"/>
  <c r="K41" s="1"/>
  <c r="M41"/>
  <c r="O41"/>
  <c r="P41"/>
  <c r="Q41" s="1"/>
  <c r="F42"/>
  <c r="H42"/>
  <c r="J42"/>
  <c r="K42"/>
  <c r="M42"/>
  <c r="O42"/>
  <c r="P42"/>
  <c r="Q42"/>
  <c r="R42"/>
  <c r="S42" s="1"/>
  <c r="F43"/>
  <c r="H43"/>
  <c r="J43"/>
  <c r="K43" s="1"/>
  <c r="M43"/>
  <c r="O43"/>
  <c r="P43"/>
  <c r="Q43" s="1"/>
  <c r="R43"/>
  <c r="S43" s="1"/>
  <c r="F44"/>
  <c r="H44"/>
  <c r="J44"/>
  <c r="K44" s="1"/>
  <c r="M44"/>
  <c r="O44"/>
  <c r="P44"/>
  <c r="Q44" s="1"/>
  <c r="R44"/>
  <c r="S44" s="1"/>
  <c r="F45"/>
  <c r="H45"/>
  <c r="J45"/>
  <c r="K45"/>
  <c r="M45"/>
  <c r="O45"/>
  <c r="P45"/>
  <c r="Q45" s="1"/>
  <c r="F46"/>
  <c r="H46"/>
  <c r="J46"/>
  <c r="K46" s="1"/>
  <c r="M46"/>
  <c r="O46"/>
  <c r="P46"/>
  <c r="Q46" s="1"/>
  <c r="R46"/>
  <c r="S46" s="1"/>
  <c r="F47"/>
  <c r="H47"/>
  <c r="J47"/>
  <c r="K47" s="1"/>
  <c r="M47"/>
  <c r="O47"/>
  <c r="P47"/>
  <c r="Q47" s="1"/>
  <c r="F48"/>
  <c r="H48"/>
  <c r="J48"/>
  <c r="K48" s="1"/>
  <c r="M48"/>
  <c r="O48"/>
  <c r="P48"/>
  <c r="Q48" s="1"/>
  <c r="R48"/>
  <c r="S48" s="1"/>
  <c r="F49"/>
  <c r="H49"/>
  <c r="J49"/>
  <c r="K49" s="1"/>
  <c r="M49"/>
  <c r="O49"/>
  <c r="P49"/>
  <c r="Q49" s="1"/>
  <c r="F50"/>
  <c r="H50"/>
  <c r="J50"/>
  <c r="K50" s="1"/>
  <c r="M50"/>
  <c r="O50"/>
  <c r="P50"/>
  <c r="Q50" s="1"/>
  <c r="R50"/>
  <c r="S50"/>
  <c r="F51"/>
  <c r="H51"/>
  <c r="J51"/>
  <c r="K51" s="1"/>
  <c r="M51"/>
  <c r="O51"/>
  <c r="P51"/>
  <c r="Q51" s="1"/>
  <c r="R51"/>
  <c r="S51" s="1"/>
  <c r="F52"/>
  <c r="H52"/>
  <c r="J52"/>
  <c r="K52" s="1"/>
  <c r="M52"/>
  <c r="O52"/>
  <c r="P52"/>
  <c r="Q52" s="1"/>
  <c r="R52"/>
  <c r="S52" s="1"/>
  <c r="F53"/>
  <c r="H53"/>
  <c r="J53"/>
  <c r="K53" s="1"/>
  <c r="M53"/>
  <c r="O53"/>
  <c r="P53"/>
  <c r="Q53" s="1"/>
  <c r="F54"/>
  <c r="H54"/>
  <c r="J54"/>
  <c r="K54" s="1"/>
  <c r="M54"/>
  <c r="O54"/>
  <c r="P54"/>
  <c r="R54" s="1"/>
  <c r="S54" s="1"/>
  <c r="F55"/>
  <c r="H55"/>
  <c r="J55"/>
  <c r="K55" s="1"/>
  <c r="M55"/>
  <c r="O55"/>
  <c r="P55"/>
  <c r="Q55" s="1"/>
  <c r="R55"/>
  <c r="S55"/>
  <c r="F56"/>
  <c r="H56"/>
  <c r="J56"/>
  <c r="K56"/>
  <c r="M56"/>
  <c r="O56"/>
  <c r="P56"/>
  <c r="R56" s="1"/>
  <c r="S56" s="1"/>
  <c r="Q56"/>
  <c r="F57"/>
  <c r="H57"/>
  <c r="J57"/>
  <c r="K57" s="1"/>
  <c r="M57"/>
  <c r="O57"/>
  <c r="P57"/>
  <c r="Q57"/>
  <c r="R57"/>
  <c r="S57" s="1"/>
  <c r="F58"/>
  <c r="H58"/>
  <c r="J58"/>
  <c r="K58" s="1"/>
  <c r="M58"/>
  <c r="O58"/>
  <c r="P58"/>
  <c r="Q58" s="1"/>
  <c r="R58"/>
  <c r="S58" s="1"/>
  <c r="F59"/>
  <c r="H59"/>
  <c r="J59"/>
  <c r="K59" s="1"/>
  <c r="M59"/>
  <c r="O59"/>
  <c r="P59"/>
  <c r="Q59" s="1"/>
  <c r="F60"/>
  <c r="H60"/>
  <c r="J60"/>
  <c r="K60"/>
  <c r="M60"/>
  <c r="O60"/>
  <c r="P60"/>
  <c r="R60" s="1"/>
  <c r="S60" s="1"/>
  <c r="F61"/>
  <c r="H61"/>
  <c r="J61"/>
  <c r="K61" s="1"/>
  <c r="M61"/>
  <c r="O61"/>
  <c r="P61"/>
  <c r="Q61" s="1"/>
  <c r="F62"/>
  <c r="H62"/>
  <c r="J62"/>
  <c r="K62" s="1"/>
  <c r="M62"/>
  <c r="O62"/>
  <c r="P62"/>
  <c r="R62" s="1"/>
  <c r="S62" s="1"/>
  <c r="F63"/>
  <c r="H63"/>
  <c r="J63"/>
  <c r="K63" s="1"/>
  <c r="M63"/>
  <c r="O63"/>
  <c r="P63"/>
  <c r="Q63" s="1"/>
  <c r="R63"/>
  <c r="S63" s="1"/>
  <c r="F64"/>
  <c r="H64"/>
  <c r="J64"/>
  <c r="K64" s="1"/>
  <c r="M64"/>
  <c r="O64"/>
  <c r="P64"/>
  <c r="Q64" s="1"/>
  <c r="R64"/>
  <c r="S64" s="1"/>
  <c r="F65"/>
  <c r="H65"/>
  <c r="J65"/>
  <c r="K65" s="1"/>
  <c r="M65"/>
  <c r="O65"/>
  <c r="P65"/>
  <c r="Q65" s="1"/>
  <c r="R65"/>
  <c r="S65" s="1"/>
  <c r="F66"/>
  <c r="H66"/>
  <c r="J66"/>
  <c r="K66"/>
  <c r="M66"/>
  <c r="O66"/>
  <c r="P66"/>
  <c r="Q66"/>
  <c r="R66"/>
  <c r="S66"/>
  <c r="F67"/>
  <c r="H67"/>
  <c r="J67"/>
  <c r="K67" s="1"/>
  <c r="M67"/>
  <c r="O67"/>
  <c r="P67"/>
  <c r="Q67" s="1"/>
  <c r="R67"/>
  <c r="S67" s="1"/>
  <c r="F68"/>
  <c r="H68"/>
  <c r="J68"/>
  <c r="K68" s="1"/>
  <c r="M68"/>
  <c r="O68"/>
  <c r="P68"/>
  <c r="Q68"/>
  <c r="R68"/>
  <c r="S68" s="1"/>
  <c r="F69"/>
  <c r="H69"/>
  <c r="J69"/>
  <c r="K69" s="1"/>
  <c r="M69"/>
  <c r="O69"/>
  <c r="P69"/>
  <c r="Q69" s="1"/>
  <c r="R69"/>
  <c r="S69" s="1"/>
  <c r="F70"/>
  <c r="H70"/>
  <c r="J70"/>
  <c r="K70" s="1"/>
  <c r="M70"/>
  <c r="O70"/>
  <c r="P70"/>
  <c r="R70" s="1"/>
  <c r="S70" s="1"/>
  <c r="F71"/>
  <c r="H71"/>
  <c r="J71"/>
  <c r="K71" s="1"/>
  <c r="M71"/>
  <c r="O71"/>
  <c r="P71"/>
  <c r="Q71" s="1"/>
  <c r="R71"/>
  <c r="S71" s="1"/>
  <c r="F72"/>
  <c r="H72"/>
  <c r="J72"/>
  <c r="K72" s="1"/>
  <c r="M72"/>
  <c r="O72"/>
  <c r="P72"/>
  <c r="R72" s="1"/>
  <c r="S72" s="1"/>
  <c r="F73"/>
  <c r="H73"/>
  <c r="J73"/>
  <c r="K73" s="1"/>
  <c r="M73"/>
  <c r="O73"/>
  <c r="P73"/>
  <c r="Q73" s="1"/>
  <c r="F74"/>
  <c r="H74"/>
  <c r="J74"/>
  <c r="K74" s="1"/>
  <c r="M74"/>
  <c r="O74"/>
  <c r="P74"/>
  <c r="R74" s="1"/>
  <c r="S74" s="1"/>
  <c r="F75"/>
  <c r="H75"/>
  <c r="J75"/>
  <c r="K75" s="1"/>
  <c r="M75"/>
  <c r="O75"/>
  <c r="P75"/>
  <c r="Q75" s="1"/>
  <c r="F76"/>
  <c r="H76"/>
  <c r="J76"/>
  <c r="K76" s="1"/>
  <c r="M76"/>
  <c r="O76"/>
  <c r="P76"/>
  <c r="R76" s="1"/>
  <c r="S76" s="1"/>
  <c r="F77"/>
  <c r="H77"/>
  <c r="J77"/>
  <c r="K77"/>
  <c r="M77"/>
  <c r="O77"/>
  <c r="P77"/>
  <c r="Q77" s="1"/>
  <c r="F78"/>
  <c r="H78"/>
  <c r="J78"/>
  <c r="K78" s="1"/>
  <c r="M78"/>
  <c r="O78"/>
  <c r="P78"/>
  <c r="Q78" s="1"/>
  <c r="R78"/>
  <c r="S78"/>
  <c r="F79"/>
  <c r="H79"/>
  <c r="J79"/>
  <c r="K79"/>
  <c r="M79"/>
  <c r="O79"/>
  <c r="P79"/>
  <c r="R79" s="1"/>
  <c r="S79" s="1"/>
  <c r="Q79"/>
  <c r="F80"/>
  <c r="H80"/>
  <c r="J80"/>
  <c r="K80" s="1"/>
  <c r="M80"/>
  <c r="O80"/>
  <c r="P80"/>
  <c r="R80" s="1"/>
  <c r="S80" s="1"/>
  <c r="F81"/>
  <c r="H81"/>
  <c r="J81"/>
  <c r="K81" s="1"/>
  <c r="M81"/>
  <c r="O81"/>
  <c r="P81"/>
  <c r="Q81"/>
  <c r="R81"/>
  <c r="S81"/>
  <c r="F82"/>
  <c r="H82"/>
  <c r="J82"/>
  <c r="K82" s="1"/>
  <c r="M82"/>
  <c r="O82"/>
  <c r="P82"/>
  <c r="R82" s="1"/>
  <c r="S82" s="1"/>
  <c r="F83"/>
  <c r="H83"/>
  <c r="J83"/>
  <c r="K83"/>
  <c r="M83"/>
  <c r="O83"/>
  <c r="P83"/>
  <c r="Q83"/>
  <c r="R83"/>
  <c r="S83" s="1"/>
  <c r="F84"/>
  <c r="H84"/>
  <c r="J84"/>
  <c r="K84"/>
  <c r="M84"/>
  <c r="O84"/>
  <c r="P84"/>
  <c r="R84" s="1"/>
  <c r="S84" s="1"/>
  <c r="F85"/>
  <c r="H85"/>
  <c r="J85"/>
  <c r="K85" s="1"/>
  <c r="M85"/>
  <c r="O85"/>
  <c r="P85"/>
  <c r="Q85" s="1"/>
  <c r="R85"/>
  <c r="S85"/>
  <c r="F86"/>
  <c r="H86"/>
  <c r="J86"/>
  <c r="K86"/>
  <c r="M86"/>
  <c r="O86"/>
  <c r="P86"/>
  <c r="R86" s="1"/>
  <c r="S86" s="1"/>
  <c r="F87"/>
  <c r="H87"/>
  <c r="J87"/>
  <c r="K87" s="1"/>
  <c r="M87"/>
  <c r="O87"/>
  <c r="P87"/>
  <c r="Q87" s="1"/>
  <c r="R87"/>
  <c r="S87" s="1"/>
  <c r="F88"/>
  <c r="H88"/>
  <c r="J88"/>
  <c r="K88"/>
  <c r="M88"/>
  <c r="O88"/>
  <c r="P88"/>
  <c r="Q88" s="1"/>
  <c r="R88"/>
  <c r="S88"/>
  <c r="F89"/>
  <c r="H89"/>
  <c r="J89"/>
  <c r="K89"/>
  <c r="M89"/>
  <c r="O89"/>
  <c r="P89"/>
  <c r="Q89"/>
  <c r="R89"/>
  <c r="S89" s="1"/>
  <c r="F90"/>
  <c r="H90"/>
  <c r="J90"/>
  <c r="K90" s="1"/>
  <c r="M90"/>
  <c r="O90"/>
  <c r="P90"/>
  <c r="R90" s="1"/>
  <c r="S90" s="1"/>
  <c r="F91"/>
  <c r="H91"/>
  <c r="J91"/>
  <c r="K91" s="1"/>
  <c r="M91"/>
  <c r="O91"/>
  <c r="P91"/>
  <c r="Q91" s="1"/>
  <c r="R91"/>
  <c r="S91" s="1"/>
  <c r="F92"/>
  <c r="H92"/>
  <c r="J92"/>
  <c r="K92" s="1"/>
  <c r="M92"/>
  <c r="O92"/>
  <c r="P92"/>
  <c r="Q92" s="1"/>
  <c r="F93"/>
  <c r="H93"/>
  <c r="J93"/>
  <c r="K93"/>
  <c r="M93"/>
  <c r="O93"/>
  <c r="P93"/>
  <c r="Q93" s="1"/>
  <c r="R93"/>
  <c r="S93" s="1"/>
  <c r="F94"/>
  <c r="H94"/>
  <c r="J94"/>
  <c r="K94"/>
  <c r="M94"/>
  <c r="O94"/>
  <c r="P94"/>
  <c r="Q94" s="1"/>
  <c r="F95"/>
  <c r="H95"/>
  <c r="J95"/>
  <c r="K95" s="1"/>
  <c r="M95"/>
  <c r="O95"/>
  <c r="P95"/>
  <c r="Q95" s="1"/>
  <c r="R95"/>
  <c r="S95" s="1"/>
  <c r="F96"/>
  <c r="H96"/>
  <c r="J96"/>
  <c r="K96" s="1"/>
  <c r="M96"/>
  <c r="O96"/>
  <c r="P96"/>
  <c r="Q96" s="1"/>
  <c r="F97"/>
  <c r="H97"/>
  <c r="J97"/>
  <c r="K97" s="1"/>
  <c r="M97"/>
  <c r="O97"/>
  <c r="P97"/>
  <c r="Q97" s="1"/>
  <c r="R97"/>
  <c r="S97" s="1"/>
  <c r="F98"/>
  <c r="H98"/>
  <c r="J98"/>
  <c r="K98" s="1"/>
  <c r="M98"/>
  <c r="O98"/>
  <c r="P98"/>
  <c r="Q98" s="1"/>
  <c r="F99"/>
  <c r="H99"/>
  <c r="J99"/>
  <c r="K99" s="1"/>
  <c r="M99"/>
  <c r="O99"/>
  <c r="P99"/>
  <c r="Q99"/>
  <c r="R99"/>
  <c r="S99" s="1"/>
  <c r="F100"/>
  <c r="H100"/>
  <c r="J100"/>
  <c r="K100" s="1"/>
  <c r="M100"/>
  <c r="O100"/>
  <c r="P100"/>
  <c r="Q100" s="1"/>
  <c r="F101"/>
  <c r="H101"/>
  <c r="J101"/>
  <c r="K101"/>
  <c r="M101"/>
  <c r="O101"/>
  <c r="P101"/>
  <c r="R101" s="1"/>
  <c r="S101" s="1"/>
  <c r="F102"/>
  <c r="H102"/>
  <c r="J102"/>
  <c r="K102" s="1"/>
  <c r="M102"/>
  <c r="O102"/>
  <c r="P102"/>
  <c r="Q102" s="1"/>
  <c r="F103"/>
  <c r="H103"/>
  <c r="J103"/>
  <c r="K103"/>
  <c r="M103"/>
  <c r="O103"/>
  <c r="P103"/>
  <c r="R103" s="1"/>
  <c r="S103" s="1"/>
  <c r="F104"/>
  <c r="H104"/>
  <c r="J104"/>
  <c r="K104" s="1"/>
  <c r="M104"/>
  <c r="O104"/>
  <c r="P104"/>
  <c r="Q104" s="1"/>
  <c r="F105"/>
  <c r="H105"/>
  <c r="J105"/>
  <c r="K105" s="1"/>
  <c r="M105"/>
  <c r="O105"/>
  <c r="P105"/>
  <c r="R105" s="1"/>
  <c r="S105" s="1"/>
  <c r="F106"/>
  <c r="H106"/>
  <c r="J106"/>
  <c r="K106" s="1"/>
  <c r="M106"/>
  <c r="O106"/>
  <c r="P106"/>
  <c r="Q106" s="1"/>
  <c r="F107"/>
  <c r="H107"/>
  <c r="J107"/>
  <c r="K107"/>
  <c r="M107"/>
  <c r="O107"/>
  <c r="P107"/>
  <c r="Q107"/>
  <c r="R107"/>
  <c r="S107" s="1"/>
  <c r="F108"/>
  <c r="H108"/>
  <c r="J108"/>
  <c r="K108" s="1"/>
  <c r="M108"/>
  <c r="O108"/>
  <c r="P108"/>
  <c r="Q108" s="1"/>
  <c r="F109"/>
  <c r="H109"/>
  <c r="J109"/>
  <c r="K109" s="1"/>
  <c r="M109"/>
  <c r="O109"/>
  <c r="P109"/>
  <c r="Q109" s="1"/>
  <c r="R109"/>
  <c r="S109" s="1"/>
  <c r="F110"/>
  <c r="H110"/>
  <c r="J110"/>
  <c r="K110" s="1"/>
  <c r="M110"/>
  <c r="O110"/>
  <c r="P110"/>
  <c r="Q110" s="1"/>
  <c r="F111"/>
  <c r="H111"/>
  <c r="J111"/>
  <c r="K111"/>
  <c r="M111"/>
  <c r="O111"/>
  <c r="P111"/>
  <c r="R111" s="1"/>
  <c r="S111" s="1"/>
  <c r="F112"/>
  <c r="H112"/>
  <c r="J112"/>
  <c r="K112" s="1"/>
  <c r="M112"/>
  <c r="O112"/>
  <c r="P112"/>
  <c r="Q112" s="1"/>
  <c r="F113"/>
  <c r="H113"/>
  <c r="J113"/>
  <c r="K113" s="1"/>
  <c r="M113"/>
  <c r="O113"/>
  <c r="P113"/>
  <c r="Q113" s="1"/>
  <c r="R113"/>
  <c r="S113"/>
  <c r="F114"/>
  <c r="H114"/>
  <c r="J114"/>
  <c r="K114"/>
  <c r="M114"/>
  <c r="O114"/>
  <c r="P114"/>
  <c r="R114" s="1"/>
  <c r="S114" s="1"/>
  <c r="Q114"/>
  <c r="F115"/>
  <c r="H115"/>
  <c r="J115"/>
  <c r="K115" s="1"/>
  <c r="M115"/>
  <c r="O115"/>
  <c r="P115"/>
  <c r="Q115" s="1"/>
  <c r="R115"/>
  <c r="S115"/>
  <c r="F116"/>
  <c r="H116"/>
  <c r="J116"/>
  <c r="K116"/>
  <c r="M116"/>
  <c r="O116"/>
  <c r="P116"/>
  <c r="R116" s="1"/>
  <c r="S116" s="1"/>
  <c r="Q116"/>
  <c r="F117"/>
  <c r="H117"/>
  <c r="J117"/>
  <c r="K117" s="1"/>
  <c r="M117"/>
  <c r="O117"/>
  <c r="P117"/>
  <c r="Q117" s="1"/>
  <c r="R117"/>
  <c r="S117" s="1"/>
  <c r="F118"/>
  <c r="H118"/>
  <c r="J118"/>
  <c r="K118"/>
  <c r="M118"/>
  <c r="O118"/>
  <c r="P118"/>
  <c r="Q118"/>
  <c r="R118"/>
  <c r="S118" s="1"/>
  <c r="F119"/>
  <c r="H119"/>
  <c r="J119"/>
  <c r="K119" s="1"/>
  <c r="M119"/>
  <c r="O119"/>
  <c r="P119"/>
  <c r="Q119" s="1"/>
  <c r="R119"/>
  <c r="S119" s="1"/>
  <c r="F120"/>
  <c r="H120"/>
  <c r="J120"/>
  <c r="K120" s="1"/>
  <c r="M120"/>
  <c r="O120"/>
  <c r="P120"/>
  <c r="Q120" s="1"/>
  <c r="F121"/>
  <c r="H121"/>
  <c r="J121"/>
  <c r="K121" s="1"/>
  <c r="M121"/>
  <c r="O121"/>
  <c r="P121"/>
  <c r="R121" s="1"/>
  <c r="S121" s="1"/>
  <c r="F122"/>
  <c r="H122"/>
  <c r="J122"/>
  <c r="K122" s="1"/>
  <c r="M122"/>
  <c r="O122"/>
  <c r="P122"/>
  <c r="Q122" s="1"/>
  <c r="R122"/>
  <c r="S122" s="1"/>
  <c r="F123"/>
  <c r="H123"/>
  <c r="J123"/>
  <c r="K123" s="1"/>
  <c r="M123"/>
  <c r="O123"/>
  <c r="P123"/>
  <c r="R123" s="1"/>
  <c r="S123" s="1"/>
  <c r="F124"/>
  <c r="H124"/>
  <c r="J124"/>
  <c r="K124" s="1"/>
  <c r="M124"/>
  <c r="O124"/>
  <c r="P124"/>
  <c r="Q124" s="1"/>
  <c r="R124"/>
  <c r="S124" s="1"/>
  <c r="F125"/>
  <c r="H125"/>
  <c r="J125"/>
  <c r="K125" s="1"/>
  <c r="M125"/>
  <c r="O125"/>
  <c r="P125"/>
  <c r="R125" s="1"/>
  <c r="S125" s="1"/>
  <c r="F126"/>
  <c r="H126"/>
  <c r="J126"/>
  <c r="K126" s="1"/>
  <c r="M126"/>
  <c r="O126"/>
  <c r="P126"/>
  <c r="Q126" s="1"/>
  <c r="R126"/>
  <c r="S126" s="1"/>
  <c r="F127"/>
  <c r="H127"/>
  <c r="J127"/>
  <c r="K127"/>
  <c r="M127"/>
  <c r="O127"/>
  <c r="P127"/>
  <c r="R127" s="1"/>
  <c r="S127" s="1"/>
  <c r="Q127"/>
  <c r="F128"/>
  <c r="H128"/>
  <c r="J128"/>
  <c r="K128"/>
  <c r="M128"/>
  <c r="O128"/>
  <c r="P128"/>
  <c r="Q128"/>
  <c r="R128"/>
  <c r="S128"/>
  <c r="F129"/>
  <c r="H129"/>
  <c r="J129"/>
  <c r="K129" s="1"/>
  <c r="M129"/>
  <c r="O129"/>
  <c r="P129"/>
  <c r="R129" s="1"/>
  <c r="S129" s="1"/>
  <c r="F130"/>
  <c r="H130"/>
  <c r="J130"/>
  <c r="K130"/>
  <c r="M130"/>
  <c r="O130"/>
  <c r="P130"/>
  <c r="Q130"/>
  <c r="R130"/>
  <c r="S130" s="1"/>
  <c r="F131"/>
  <c r="H131"/>
  <c r="J131"/>
  <c r="K131" s="1"/>
  <c r="M131"/>
  <c r="O131"/>
  <c r="P131"/>
  <c r="R131" s="1"/>
  <c r="S131" s="1"/>
  <c r="F132"/>
  <c r="H132"/>
  <c r="J132"/>
  <c r="K132"/>
  <c r="M132"/>
  <c r="O132"/>
  <c r="P132"/>
  <c r="Q132"/>
  <c r="R132"/>
  <c r="S132" s="1"/>
  <c r="F133"/>
  <c r="H133"/>
  <c r="J133"/>
  <c r="K133" s="1"/>
  <c r="M133"/>
  <c r="O133"/>
  <c r="P133"/>
  <c r="R133" s="1"/>
  <c r="S133" s="1"/>
  <c r="F134"/>
  <c r="H134"/>
  <c r="J134"/>
  <c r="K134" s="1"/>
  <c r="M134"/>
  <c r="O134"/>
  <c r="P134"/>
  <c r="Q134"/>
  <c r="R134"/>
  <c r="S134" s="1"/>
  <c r="F135"/>
  <c r="H135"/>
  <c r="J135"/>
  <c r="K135" s="1"/>
  <c r="M135"/>
  <c r="O135"/>
  <c r="P135"/>
  <c r="R135" s="1"/>
  <c r="S135" s="1"/>
  <c r="F136"/>
  <c r="H136"/>
  <c r="J136"/>
  <c r="K136"/>
  <c r="M136"/>
  <c r="O136"/>
  <c r="P136"/>
  <c r="Q136"/>
  <c r="R136"/>
  <c r="S136" s="1"/>
  <c r="F137"/>
  <c r="H137"/>
  <c r="J137"/>
  <c r="K137" s="1"/>
  <c r="M137"/>
  <c r="O137"/>
  <c r="P137"/>
  <c r="R137" s="1"/>
  <c r="S137" s="1"/>
  <c r="F138"/>
  <c r="H138"/>
  <c r="J138"/>
  <c r="K138"/>
  <c r="M138"/>
  <c r="O138"/>
  <c r="P138"/>
  <c r="Q138"/>
  <c r="F139"/>
  <c r="H139"/>
  <c r="J139"/>
  <c r="K139"/>
  <c r="M139"/>
  <c r="O139"/>
  <c r="P139"/>
  <c r="Q139"/>
  <c r="R139"/>
  <c r="S139" s="1"/>
  <c r="F140"/>
  <c r="H140"/>
  <c r="J140"/>
  <c r="K140" s="1"/>
  <c r="M140"/>
  <c r="O140"/>
  <c r="P140"/>
  <c r="R140" s="1"/>
  <c r="S140" s="1"/>
  <c r="F141"/>
  <c r="H141"/>
  <c r="J141"/>
  <c r="K141"/>
  <c r="M141"/>
  <c r="O141"/>
  <c r="P141"/>
  <c r="Q141"/>
  <c r="R141"/>
  <c r="S141" s="1"/>
  <c r="F142"/>
  <c r="H142"/>
  <c r="J142"/>
  <c r="K142" s="1"/>
  <c r="M142"/>
  <c r="O142"/>
  <c r="P142"/>
  <c r="R142" s="1"/>
  <c r="S142" s="1"/>
  <c r="F143"/>
  <c r="H143"/>
  <c r="J143"/>
  <c r="K143" s="1"/>
  <c r="M143"/>
  <c r="O143"/>
  <c r="P143"/>
  <c r="Q143" s="1"/>
  <c r="R143"/>
  <c r="S143" s="1"/>
  <c r="F144"/>
  <c r="H144"/>
  <c r="J144"/>
  <c r="K144" s="1"/>
  <c r="M144"/>
  <c r="O144"/>
  <c r="P144"/>
  <c r="R144" s="1"/>
  <c r="S144" s="1"/>
  <c r="F145"/>
  <c r="H145"/>
  <c r="J145"/>
  <c r="K145" s="1"/>
  <c r="M145"/>
  <c r="O145"/>
  <c r="P145"/>
  <c r="Q145" s="1"/>
  <c r="R145"/>
  <c r="S145" s="1"/>
  <c r="F146"/>
  <c r="H146"/>
  <c r="J146"/>
  <c r="K146" s="1"/>
  <c r="M146"/>
  <c r="O146"/>
  <c r="P146"/>
  <c r="R146" s="1"/>
  <c r="S146" s="1"/>
  <c r="F147"/>
  <c r="H147"/>
  <c r="J147"/>
  <c r="K147"/>
  <c r="M147"/>
  <c r="O147"/>
  <c r="P147"/>
  <c r="Q147" s="1"/>
  <c r="R147"/>
  <c r="S147" s="1"/>
  <c r="F148"/>
  <c r="H148"/>
  <c r="J148"/>
  <c r="K148" s="1"/>
  <c r="M148"/>
  <c r="O148"/>
  <c r="P148"/>
  <c r="R148" s="1"/>
  <c r="S148" s="1"/>
  <c r="F149"/>
  <c r="H149"/>
  <c r="J149"/>
  <c r="K149" s="1"/>
  <c r="M149"/>
  <c r="O149"/>
  <c r="P149"/>
  <c r="Q149" s="1"/>
  <c r="R149"/>
  <c r="S149" s="1"/>
  <c r="F150"/>
  <c r="H150"/>
  <c r="J150"/>
  <c r="K150" s="1"/>
  <c r="M150"/>
  <c r="O150"/>
  <c r="P150"/>
  <c r="R150" s="1"/>
  <c r="S150" s="1"/>
  <c r="F151"/>
  <c r="H151"/>
  <c r="J151"/>
  <c r="K151" s="1"/>
  <c r="M151"/>
  <c r="O151"/>
  <c r="P151"/>
  <c r="Q151" s="1"/>
  <c r="R151"/>
  <c r="S151" s="1"/>
  <c r="F152"/>
  <c r="H152"/>
  <c r="J152"/>
  <c r="K152" s="1"/>
  <c r="M152"/>
  <c r="O152"/>
  <c r="P152"/>
  <c r="Q152" s="1"/>
  <c r="R152"/>
  <c r="S152" s="1"/>
  <c r="F153"/>
  <c r="H153"/>
  <c r="J153"/>
  <c r="K153" s="1"/>
  <c r="M153"/>
  <c r="O153"/>
  <c r="P153"/>
  <c r="Q153" s="1"/>
  <c r="F154"/>
  <c r="H154"/>
  <c r="J154"/>
  <c r="K154" s="1"/>
  <c r="M154"/>
  <c r="O154"/>
  <c r="P154"/>
  <c r="Q154" s="1"/>
  <c r="R154"/>
  <c r="S154" s="1"/>
  <c r="F155"/>
  <c r="H155"/>
  <c r="J155"/>
  <c r="K155" s="1"/>
  <c r="M155"/>
  <c r="O155"/>
  <c r="P155"/>
  <c r="Q155" s="1"/>
  <c r="F156"/>
  <c r="H156"/>
  <c r="J156"/>
  <c r="K156" s="1"/>
  <c r="M156"/>
  <c r="O156"/>
  <c r="P156"/>
  <c r="Q156" s="1"/>
  <c r="R156"/>
  <c r="S156" s="1"/>
  <c r="F157"/>
  <c r="H157"/>
  <c r="J157"/>
  <c r="K157" s="1"/>
  <c r="M157"/>
  <c r="O157"/>
  <c r="P157"/>
  <c r="Q157" s="1"/>
  <c r="F158"/>
  <c r="H158"/>
  <c r="J158"/>
  <c r="K158" s="1"/>
  <c r="M158"/>
  <c r="O158"/>
  <c r="P158"/>
  <c r="Q158" s="1"/>
  <c r="R158"/>
  <c r="S158" s="1"/>
  <c r="F159"/>
  <c r="H159"/>
  <c r="J159"/>
  <c r="K159" s="1"/>
  <c r="M159"/>
  <c r="O159"/>
  <c r="P159"/>
  <c r="Q159" s="1"/>
  <c r="F160"/>
  <c r="H160"/>
  <c r="J160"/>
  <c r="K160" s="1"/>
  <c r="M160"/>
  <c r="O160"/>
  <c r="P160"/>
  <c r="Q160" s="1"/>
  <c r="R160"/>
  <c r="S160" s="1"/>
  <c r="F161"/>
  <c r="H161"/>
  <c r="J161"/>
  <c r="K161" s="1"/>
  <c r="M161"/>
  <c r="O161"/>
  <c r="P161"/>
  <c r="Q161" s="1"/>
  <c r="F162"/>
  <c r="H162"/>
  <c r="J162"/>
  <c r="K162" s="1"/>
  <c r="M162"/>
  <c r="O162"/>
  <c r="P162"/>
  <c r="Q162" s="1"/>
  <c r="R162"/>
  <c r="S162" s="1"/>
  <c r="F163"/>
  <c r="H163"/>
  <c r="J163"/>
  <c r="K163" s="1"/>
  <c r="M163"/>
  <c r="O163"/>
  <c r="P163"/>
  <c r="Q163" s="1"/>
  <c r="F164"/>
  <c r="H164"/>
  <c r="J164"/>
  <c r="K164" s="1"/>
  <c r="M164"/>
  <c r="O164"/>
  <c r="P164"/>
  <c r="Q164" s="1"/>
  <c r="R164"/>
  <c r="S164" s="1"/>
  <c r="F165"/>
  <c r="H165"/>
  <c r="J165"/>
  <c r="K165" s="1"/>
  <c r="M165"/>
  <c r="O165"/>
  <c r="P165"/>
  <c r="Q165" s="1"/>
  <c r="F166"/>
  <c r="H166"/>
  <c r="J166"/>
  <c r="K166" s="1"/>
  <c r="M166"/>
  <c r="O166"/>
  <c r="P166"/>
  <c r="R166" s="1"/>
  <c r="S166" s="1"/>
  <c r="F167"/>
  <c r="H167"/>
  <c r="J167"/>
  <c r="K167" s="1"/>
  <c r="M167"/>
  <c r="O167"/>
  <c r="P167"/>
  <c r="Q167" s="1"/>
  <c r="R167"/>
  <c r="S167" s="1"/>
  <c r="F168"/>
  <c r="H168"/>
  <c r="J168"/>
  <c r="K168" s="1"/>
  <c r="M168"/>
  <c r="O168"/>
  <c r="P168"/>
  <c r="R168" s="1"/>
  <c r="S168" s="1"/>
  <c r="F169"/>
  <c r="H169"/>
  <c r="J169"/>
  <c r="K169" s="1"/>
  <c r="M169"/>
  <c r="O169"/>
  <c r="P169"/>
  <c r="Q169" s="1"/>
  <c r="R169"/>
  <c r="S169" s="1"/>
  <c r="F170"/>
  <c r="H170"/>
  <c r="J170"/>
  <c r="K170" s="1"/>
  <c r="M170"/>
  <c r="O170"/>
  <c r="P170"/>
  <c r="R170" s="1"/>
  <c r="S170" s="1"/>
  <c r="F171"/>
  <c r="H171"/>
  <c r="J171"/>
  <c r="K171"/>
  <c r="M171"/>
  <c r="O171"/>
  <c r="P171"/>
  <c r="R171" s="1"/>
  <c r="S171" s="1"/>
  <c r="Q171"/>
  <c r="F172"/>
  <c r="H172"/>
  <c r="J172"/>
  <c r="K172" s="1"/>
  <c r="M172"/>
  <c r="O172"/>
  <c r="P172"/>
  <c r="Q172" s="1"/>
  <c r="R172"/>
  <c r="S172"/>
  <c r="F173"/>
  <c r="H173"/>
  <c r="J173"/>
  <c r="K173"/>
  <c r="M173"/>
  <c r="O173"/>
  <c r="P173"/>
  <c r="R173" s="1"/>
  <c r="S173" s="1"/>
  <c r="Q173"/>
  <c r="F174"/>
  <c r="H174"/>
  <c r="J174"/>
  <c r="K174" s="1"/>
  <c r="M174"/>
  <c r="O174"/>
  <c r="P174"/>
  <c r="Q174" s="1"/>
  <c r="R174"/>
  <c r="S174"/>
  <c r="F175"/>
  <c r="H175"/>
  <c r="J175"/>
  <c r="K175"/>
  <c r="M175"/>
  <c r="O175"/>
  <c r="P175"/>
  <c r="R175" s="1"/>
  <c r="S175" s="1"/>
  <c r="Q175"/>
  <c r="F176"/>
  <c r="H176"/>
  <c r="J176"/>
  <c r="K176" s="1"/>
  <c r="M176"/>
  <c r="O176"/>
  <c r="P176"/>
  <c r="R176" s="1"/>
  <c r="S176" s="1"/>
  <c r="F177"/>
  <c r="H177"/>
  <c r="J177"/>
  <c r="K177"/>
  <c r="M177"/>
  <c r="O177"/>
  <c r="P177"/>
  <c r="R177" s="1"/>
  <c r="S177" s="1"/>
  <c r="Q177"/>
  <c r="F178"/>
  <c r="H178"/>
  <c r="J178"/>
  <c r="K178" s="1"/>
  <c r="M178"/>
  <c r="O178"/>
  <c r="P178"/>
  <c r="Q178" s="1"/>
  <c r="R178"/>
  <c r="S178"/>
  <c r="F179"/>
  <c r="H179"/>
  <c r="J179"/>
  <c r="K179"/>
  <c r="M179"/>
  <c r="O179"/>
  <c r="P179"/>
  <c r="R179" s="1"/>
  <c r="S179" s="1"/>
  <c r="Q179"/>
  <c r="F180"/>
  <c r="H180"/>
  <c r="J180"/>
  <c r="K180" s="1"/>
  <c r="M180"/>
  <c r="O180"/>
  <c r="P180"/>
  <c r="Q180" s="1"/>
  <c r="R180"/>
  <c r="S180"/>
  <c r="F181"/>
  <c r="H181"/>
  <c r="J181"/>
  <c r="K181" s="1"/>
  <c r="M181"/>
  <c r="O181"/>
  <c r="P181"/>
  <c r="Q181" s="1"/>
  <c r="F182"/>
  <c r="H182"/>
  <c r="J182"/>
  <c r="K182" s="1"/>
  <c r="M182"/>
  <c r="O182"/>
  <c r="P182"/>
  <c r="Q182" s="1"/>
  <c r="R182"/>
  <c r="S182" s="1"/>
  <c r="F183"/>
  <c r="H183"/>
  <c r="J183"/>
  <c r="K183" s="1"/>
  <c r="M183"/>
  <c r="O183"/>
  <c r="P183"/>
  <c r="Q183" s="1"/>
  <c r="R183"/>
  <c r="S183" s="1"/>
  <c r="F184"/>
  <c r="H184"/>
  <c r="J184"/>
  <c r="K184" s="1"/>
  <c r="M184"/>
  <c r="O184"/>
  <c r="P184"/>
  <c r="Q184" s="1"/>
  <c r="R184"/>
  <c r="S184" s="1"/>
  <c r="F185"/>
  <c r="H185"/>
  <c r="J185"/>
  <c r="K185" s="1"/>
  <c r="M185"/>
  <c r="O185"/>
  <c r="P185"/>
  <c r="Q185" s="1"/>
  <c r="F186"/>
  <c r="H186"/>
  <c r="J186"/>
  <c r="K186" s="1"/>
  <c r="M186"/>
  <c r="O186"/>
  <c r="P186"/>
  <c r="Q186" s="1"/>
  <c r="R186"/>
  <c r="S186" s="1"/>
  <c r="F187"/>
  <c r="H187"/>
  <c r="J187"/>
  <c r="K187" s="1"/>
  <c r="M187"/>
  <c r="O187"/>
  <c r="P187"/>
  <c r="Q187" s="1"/>
  <c r="F188"/>
  <c r="H188"/>
  <c r="J188"/>
  <c r="K188" s="1"/>
  <c r="M188"/>
  <c r="O188"/>
  <c r="P188"/>
  <c r="Q188" s="1"/>
  <c r="F189"/>
  <c r="H189"/>
  <c r="J189"/>
  <c r="K189" s="1"/>
  <c r="M189"/>
  <c r="O189"/>
  <c r="P189"/>
  <c r="Q189" s="1"/>
  <c r="R189"/>
  <c r="S189" s="1"/>
  <c r="F190"/>
  <c r="H190"/>
  <c r="J190"/>
  <c r="K190" s="1"/>
  <c r="M190"/>
  <c r="O190"/>
  <c r="P190"/>
  <c r="Q190" s="1"/>
  <c r="F191"/>
  <c r="H191"/>
  <c r="J191"/>
  <c r="K191"/>
  <c r="M191"/>
  <c r="O191"/>
  <c r="P191"/>
  <c r="Q191"/>
  <c r="R191"/>
  <c r="S191"/>
  <c r="F192"/>
  <c r="H192"/>
  <c r="J192"/>
  <c r="K192"/>
  <c r="M192"/>
  <c r="O192"/>
  <c r="P192"/>
  <c r="Q192" s="1"/>
  <c r="R192"/>
  <c r="S192" s="1"/>
  <c r="F193"/>
  <c r="H193"/>
  <c r="J193"/>
  <c r="K193" s="1"/>
  <c r="M193"/>
  <c r="O193"/>
  <c r="P193"/>
  <c r="Q193" s="1"/>
  <c r="R193"/>
  <c r="S193" s="1"/>
  <c r="F194"/>
  <c r="H194"/>
  <c r="J194"/>
  <c r="K194" s="1"/>
  <c r="M194"/>
  <c r="O194"/>
  <c r="P194"/>
  <c r="Q194" s="1"/>
  <c r="R194"/>
  <c r="S194" s="1"/>
  <c r="F195"/>
  <c r="H195"/>
  <c r="J195"/>
  <c r="K195" s="1"/>
  <c r="M195"/>
  <c r="O195"/>
  <c r="P195"/>
  <c r="R195" s="1"/>
  <c r="S195" s="1"/>
  <c r="F196"/>
  <c r="H196"/>
  <c r="J196"/>
  <c r="K196" s="1"/>
  <c r="M196"/>
  <c r="O196"/>
  <c r="P196"/>
  <c r="Q196" s="1"/>
  <c r="R196"/>
  <c r="S196" s="1"/>
  <c r="F197"/>
  <c r="H197"/>
  <c r="J197"/>
  <c r="K197" s="1"/>
  <c r="M197"/>
  <c r="O197"/>
  <c r="P197"/>
  <c r="R197" s="1"/>
  <c r="S197" s="1"/>
  <c r="F198"/>
  <c r="H198"/>
  <c r="J198"/>
  <c r="K198" s="1"/>
  <c r="M198"/>
  <c r="O198"/>
  <c r="P198"/>
  <c r="Q198" s="1"/>
  <c r="R198"/>
  <c r="S198" s="1"/>
  <c r="F199"/>
  <c r="H199"/>
  <c r="J199"/>
  <c r="K199" s="1"/>
  <c r="M199"/>
  <c r="O199"/>
  <c r="P199"/>
  <c r="R199" s="1"/>
  <c r="S199" s="1"/>
  <c r="F200"/>
  <c r="H200"/>
  <c r="J200"/>
  <c r="K200" s="1"/>
  <c r="M200"/>
  <c r="O200"/>
  <c r="P200"/>
  <c r="Q200" s="1"/>
  <c r="F201"/>
  <c r="H201"/>
  <c r="J201"/>
  <c r="K201" s="1"/>
  <c r="M201"/>
  <c r="O201"/>
  <c r="P201"/>
  <c r="R201" s="1"/>
  <c r="S201" s="1"/>
  <c r="F202"/>
  <c r="H202"/>
  <c r="J202"/>
  <c r="K202" s="1"/>
  <c r="M202"/>
  <c r="O202"/>
  <c r="P202"/>
  <c r="Q202" s="1"/>
  <c r="F203"/>
  <c r="H203"/>
  <c r="J203"/>
  <c r="K203" s="1"/>
  <c r="M203"/>
  <c r="O203"/>
  <c r="P203"/>
  <c r="Q203" s="1"/>
  <c r="R203"/>
  <c r="S203" s="1"/>
  <c r="F204"/>
  <c r="H204"/>
  <c r="J204"/>
  <c r="K204" s="1"/>
  <c r="M204"/>
  <c r="O204"/>
  <c r="P204"/>
  <c r="Q204" s="1"/>
  <c r="F205"/>
  <c r="H205"/>
  <c r="J205"/>
  <c r="K205" s="1"/>
  <c r="M205"/>
  <c r="O205"/>
  <c r="P205"/>
  <c r="Q205" s="1"/>
  <c r="R205"/>
  <c r="S205" s="1"/>
  <c r="F206"/>
  <c r="H206"/>
  <c r="J206"/>
  <c r="K206" s="1"/>
  <c r="M206"/>
  <c r="O206"/>
  <c r="P206"/>
  <c r="Q206" s="1"/>
  <c r="F207"/>
  <c r="H207"/>
  <c r="J207"/>
  <c r="K207"/>
  <c r="M207"/>
  <c r="O207"/>
  <c r="P207"/>
  <c r="Q207"/>
  <c r="R207"/>
  <c r="S207" s="1"/>
  <c r="F208"/>
  <c r="H208"/>
  <c r="J208"/>
  <c r="K208" s="1"/>
  <c r="M208"/>
  <c r="O208"/>
  <c r="P208"/>
  <c r="Q208" s="1"/>
  <c r="F209"/>
  <c r="H209"/>
  <c r="J209"/>
  <c r="K209"/>
  <c r="M209"/>
  <c r="O209"/>
  <c r="P209"/>
  <c r="Q209"/>
  <c r="R209"/>
  <c r="S209" s="1"/>
  <c r="F210"/>
  <c r="H210"/>
  <c r="J210"/>
  <c r="K210" s="1"/>
  <c r="M210"/>
  <c r="O210"/>
  <c r="P210"/>
  <c r="Q210" s="1"/>
  <c r="F211"/>
  <c r="H211"/>
  <c r="J211"/>
  <c r="K211"/>
  <c r="M211"/>
  <c r="O211"/>
  <c r="P211"/>
  <c r="Q211"/>
  <c r="R211"/>
  <c r="S211" s="1"/>
  <c r="F212"/>
  <c r="H212"/>
  <c r="J212"/>
  <c r="K212" s="1"/>
  <c r="M212"/>
  <c r="O212"/>
  <c r="P212"/>
  <c r="Q212" s="1"/>
  <c r="F213"/>
  <c r="H213"/>
  <c r="J213"/>
  <c r="K213"/>
  <c r="M213"/>
  <c r="O213"/>
  <c r="P213"/>
  <c r="Q213"/>
  <c r="R213"/>
  <c r="S213" s="1"/>
  <c r="F214"/>
  <c r="H214"/>
  <c r="J214"/>
  <c r="K214" s="1"/>
  <c r="M214"/>
  <c r="O214"/>
  <c r="P214"/>
  <c r="Q214" s="1"/>
  <c r="F215"/>
  <c r="H215"/>
  <c r="J215"/>
  <c r="K215"/>
  <c r="M215"/>
  <c r="O215"/>
  <c r="P215"/>
  <c r="Q215"/>
  <c r="R215"/>
  <c r="S215" s="1"/>
  <c r="F216"/>
  <c r="H216"/>
  <c r="J216"/>
  <c r="K216" s="1"/>
  <c r="M216"/>
  <c r="O216"/>
  <c r="P216"/>
  <c r="Q216" s="1"/>
  <c r="F217"/>
  <c r="H217"/>
  <c r="J217"/>
  <c r="K217"/>
  <c r="M217"/>
  <c r="O217"/>
  <c r="P217"/>
  <c r="Q217"/>
  <c r="R217"/>
  <c r="S217" s="1"/>
  <c r="F218"/>
  <c r="H218"/>
  <c r="J218"/>
  <c r="K218" s="1"/>
  <c r="M218"/>
  <c r="O218"/>
  <c r="P218"/>
  <c r="Q218" s="1"/>
  <c r="F219"/>
  <c r="H219"/>
  <c r="J219"/>
  <c r="K219"/>
  <c r="M219"/>
  <c r="O219"/>
  <c r="P219"/>
  <c r="Q219"/>
  <c r="R219"/>
  <c r="S219" s="1"/>
  <c r="F220"/>
  <c r="H220"/>
  <c r="J220"/>
  <c r="K220" s="1"/>
  <c r="M220"/>
  <c r="O220"/>
  <c r="P220"/>
  <c r="Q220" s="1"/>
  <c r="F221"/>
  <c r="H221"/>
  <c r="J221"/>
  <c r="K221"/>
  <c r="M221"/>
  <c r="O221"/>
  <c r="P221"/>
  <c r="Q221"/>
  <c r="R221"/>
  <c r="S221" s="1"/>
  <c r="F222"/>
  <c r="H222"/>
  <c r="J222"/>
  <c r="K222" s="1"/>
  <c r="M222"/>
  <c r="O222"/>
  <c r="P222"/>
  <c r="Q222" s="1"/>
  <c r="F223"/>
  <c r="H223"/>
  <c r="J223"/>
  <c r="K223"/>
  <c r="M223"/>
  <c r="O223"/>
  <c r="P223"/>
  <c r="Q223"/>
  <c r="R223"/>
  <c r="S223" s="1"/>
  <c r="F224"/>
  <c r="H224"/>
  <c r="J224"/>
  <c r="K224" s="1"/>
  <c r="M224"/>
  <c r="O224"/>
  <c r="P224"/>
  <c r="Q224" s="1"/>
  <c r="F225"/>
  <c r="H225"/>
  <c r="J225"/>
  <c r="K225"/>
  <c r="M225"/>
  <c r="O225"/>
  <c r="P225"/>
  <c r="Q225"/>
  <c r="R225"/>
  <c r="S225" s="1"/>
  <c r="F226"/>
  <c r="H226"/>
  <c r="J226"/>
  <c r="K226" s="1"/>
  <c r="M226"/>
  <c r="O226"/>
  <c r="P226"/>
  <c r="Q226" s="1"/>
  <c r="F227"/>
  <c r="H227"/>
  <c r="J227"/>
  <c r="K227"/>
  <c r="M227"/>
  <c r="O227"/>
  <c r="P227"/>
  <c r="Q227"/>
  <c r="R227"/>
  <c r="S227" s="1"/>
  <c r="F228"/>
  <c r="H228"/>
  <c r="J228"/>
  <c r="K228" s="1"/>
  <c r="M228"/>
  <c r="O228"/>
  <c r="P228"/>
  <c r="Q228" s="1"/>
  <c r="F229"/>
  <c r="H229"/>
  <c r="J229"/>
  <c r="K229"/>
  <c r="M229"/>
  <c r="O229"/>
  <c r="P229"/>
  <c r="Q229"/>
  <c r="R229"/>
  <c r="S229" s="1"/>
  <c r="F230"/>
  <c r="H230"/>
  <c r="J230"/>
  <c r="K230" s="1"/>
  <c r="M230"/>
  <c r="O230"/>
  <c r="P230"/>
  <c r="Q230" s="1"/>
  <c r="F231"/>
  <c r="H231"/>
  <c r="J231"/>
  <c r="K231"/>
  <c r="M231"/>
  <c r="O231"/>
  <c r="P231"/>
  <c r="Q231"/>
  <c r="R231"/>
  <c r="S231" s="1"/>
  <c r="F232"/>
  <c r="H232"/>
  <c r="J232"/>
  <c r="K232" s="1"/>
  <c r="M232"/>
  <c r="O232"/>
  <c r="P232"/>
  <c r="Q232" s="1"/>
  <c r="F233"/>
  <c r="H233"/>
  <c r="J233"/>
  <c r="K233"/>
  <c r="M233"/>
  <c r="O233"/>
  <c r="P233"/>
  <c r="Q233"/>
  <c r="R233"/>
  <c r="S233" s="1"/>
  <c r="F234"/>
  <c r="H234"/>
  <c r="J234"/>
  <c r="K234" s="1"/>
  <c r="M234"/>
  <c r="O234"/>
  <c r="P234"/>
  <c r="Q234" s="1"/>
  <c r="F235"/>
  <c r="H235"/>
  <c r="J235"/>
  <c r="K235"/>
  <c r="M235"/>
  <c r="O235"/>
  <c r="P235"/>
  <c r="Q235"/>
  <c r="R235"/>
  <c r="S235" s="1"/>
  <c r="F236"/>
  <c r="H236"/>
  <c r="J236"/>
  <c r="K236" s="1"/>
  <c r="M236"/>
  <c r="O236"/>
  <c r="P236"/>
  <c r="Q236" s="1"/>
  <c r="F237"/>
  <c r="H237"/>
  <c r="J237"/>
  <c r="K237"/>
  <c r="M237"/>
  <c r="O237"/>
  <c r="P237"/>
  <c r="Q237"/>
  <c r="R237"/>
  <c r="S237" s="1"/>
  <c r="F238"/>
  <c r="H238"/>
  <c r="J238"/>
  <c r="K238" s="1"/>
  <c r="M238"/>
  <c r="O238"/>
  <c r="P238"/>
  <c r="Q238" s="1"/>
  <c r="F239"/>
  <c r="H239"/>
  <c r="J239"/>
  <c r="K239"/>
  <c r="M239"/>
  <c r="O239"/>
  <c r="P239"/>
  <c r="Q239"/>
  <c r="R239"/>
  <c r="S239" s="1"/>
  <c r="F240"/>
  <c r="H240"/>
  <c r="J240"/>
  <c r="K240" s="1"/>
  <c r="M240"/>
  <c r="O240"/>
  <c r="P240"/>
  <c r="Q240" s="1"/>
  <c r="F241"/>
  <c r="H241"/>
  <c r="J241"/>
  <c r="K241"/>
  <c r="M241"/>
  <c r="O241"/>
  <c r="P241"/>
  <c r="Q241"/>
  <c r="R241"/>
  <c r="S241" s="1"/>
  <c r="F242"/>
  <c r="H242"/>
  <c r="J242"/>
  <c r="K242" s="1"/>
  <c r="M242"/>
  <c r="O242"/>
  <c r="P242"/>
  <c r="Q242" s="1"/>
  <c r="F243"/>
  <c r="H243"/>
  <c r="J243"/>
  <c r="K243"/>
  <c r="M243"/>
  <c r="O243"/>
  <c r="P243"/>
  <c r="Q243"/>
  <c r="R243"/>
  <c r="S243" s="1"/>
  <c r="F244"/>
  <c r="H244"/>
  <c r="J244"/>
  <c r="K244" s="1"/>
  <c r="M244"/>
  <c r="O244"/>
  <c r="P244"/>
  <c r="Q244" s="1"/>
  <c r="F245"/>
  <c r="H245"/>
  <c r="J245"/>
  <c r="K245"/>
  <c r="M245"/>
  <c r="O245"/>
  <c r="P245"/>
  <c r="Q245"/>
  <c r="R245"/>
  <c r="S245" s="1"/>
  <c r="F246"/>
  <c r="H246"/>
  <c r="J246"/>
  <c r="K246" s="1"/>
  <c r="M246"/>
  <c r="O246"/>
  <c r="P246"/>
  <c r="Q246" s="1"/>
  <c r="F247"/>
  <c r="H247"/>
  <c r="J247"/>
  <c r="K247"/>
  <c r="M247"/>
  <c r="O247"/>
  <c r="P247"/>
  <c r="Q247"/>
  <c r="R247"/>
  <c r="S247" s="1"/>
  <c r="F248"/>
  <c r="H248"/>
  <c r="J248"/>
  <c r="K248" s="1"/>
  <c r="M248"/>
  <c r="O248"/>
  <c r="P248"/>
  <c r="Q248" s="1"/>
  <c r="F249"/>
  <c r="H249"/>
  <c r="J249"/>
  <c r="K249"/>
  <c r="M249"/>
  <c r="O249"/>
  <c r="P249"/>
  <c r="Q249"/>
  <c r="R249"/>
  <c r="S249" s="1"/>
  <c r="F250"/>
  <c r="H250"/>
  <c r="J250"/>
  <c r="K250" s="1"/>
  <c r="M250"/>
  <c r="O250"/>
  <c r="P250"/>
  <c r="Q250" s="1"/>
  <c r="F251"/>
  <c r="H251"/>
  <c r="J251"/>
  <c r="K251"/>
  <c r="M251"/>
  <c r="O251"/>
  <c r="P251"/>
  <c r="Q251"/>
  <c r="R251"/>
  <c r="S251" s="1"/>
  <c r="F252"/>
  <c r="H252"/>
  <c r="J252"/>
  <c r="K252" s="1"/>
  <c r="M252"/>
  <c r="O252"/>
  <c r="P252"/>
  <c r="Q252" s="1"/>
  <c r="F253"/>
  <c r="H253"/>
  <c r="J253"/>
  <c r="K253"/>
  <c r="M253"/>
  <c r="O253"/>
  <c r="P253"/>
  <c r="Q253"/>
  <c r="F254"/>
  <c r="H254"/>
  <c r="J254"/>
  <c r="K254"/>
  <c r="M254"/>
  <c r="O254"/>
  <c r="P254"/>
  <c r="Q254"/>
  <c r="R254"/>
  <c r="S254" s="1"/>
  <c r="F255"/>
  <c r="H255"/>
  <c r="J255"/>
  <c r="K255" s="1"/>
  <c r="M255"/>
  <c r="O255"/>
  <c r="P255"/>
  <c r="Q255" s="1"/>
  <c r="F256"/>
  <c r="H256"/>
  <c r="J256"/>
  <c r="K256"/>
  <c r="M256"/>
  <c r="O256"/>
  <c r="P256"/>
  <c r="Q256"/>
  <c r="R256"/>
  <c r="S256" s="1"/>
  <c r="F257"/>
  <c r="H257"/>
  <c r="J257"/>
  <c r="K257" s="1"/>
  <c r="M257"/>
  <c r="O257"/>
  <c r="P257"/>
  <c r="Q257" s="1"/>
  <c r="F258"/>
  <c r="H258"/>
  <c r="J258"/>
  <c r="K258"/>
  <c r="M258"/>
  <c r="O258"/>
  <c r="P258"/>
  <c r="Q258"/>
  <c r="R258"/>
  <c r="S258" s="1"/>
  <c r="F259"/>
  <c r="H259"/>
  <c r="J259"/>
  <c r="K259" s="1"/>
  <c r="M259"/>
  <c r="O259"/>
  <c r="P259"/>
  <c r="Q259" s="1"/>
  <c r="F260"/>
  <c r="H260"/>
  <c r="J260"/>
  <c r="K260"/>
  <c r="M260"/>
  <c r="O260"/>
  <c r="P260"/>
  <c r="Q260"/>
  <c r="R260"/>
  <c r="S260" s="1"/>
  <c r="F261"/>
  <c r="H261"/>
  <c r="J261"/>
  <c r="K261" s="1"/>
  <c r="M261"/>
  <c r="O261"/>
  <c r="P261"/>
  <c r="Q261" s="1"/>
  <c r="F262"/>
  <c r="H262"/>
  <c r="J262"/>
  <c r="K262"/>
  <c r="M262"/>
  <c r="O262"/>
  <c r="P262"/>
  <c r="Q262"/>
  <c r="R262"/>
  <c r="S262" s="1"/>
  <c r="F263"/>
  <c r="H263"/>
  <c r="J263"/>
  <c r="K263" s="1"/>
  <c r="M263"/>
  <c r="O263"/>
  <c r="P263"/>
  <c r="Q263" s="1"/>
  <c r="F264"/>
  <c r="H264"/>
  <c r="J264"/>
  <c r="K264"/>
  <c r="M264"/>
  <c r="O264"/>
  <c r="P264"/>
  <c r="Q264"/>
  <c r="R264"/>
  <c r="S264" s="1"/>
  <c r="F265"/>
  <c r="H265"/>
  <c r="J265"/>
  <c r="K265" s="1"/>
  <c r="M265"/>
  <c r="O265"/>
  <c r="P265"/>
  <c r="Q265" s="1"/>
  <c r="F266"/>
  <c r="H266"/>
  <c r="J266"/>
  <c r="K266"/>
  <c r="M266"/>
  <c r="O266"/>
  <c r="P266"/>
  <c r="Q266"/>
  <c r="R266"/>
  <c r="S266" s="1"/>
  <c r="F267"/>
  <c r="H267"/>
  <c r="J267"/>
  <c r="K267" s="1"/>
  <c r="M267"/>
  <c r="O267"/>
  <c r="P267"/>
  <c r="Q267" s="1"/>
  <c r="F268"/>
  <c r="H268"/>
  <c r="J268"/>
  <c r="K268"/>
  <c r="M268"/>
  <c r="O268"/>
  <c r="P268"/>
  <c r="Q268"/>
  <c r="R268"/>
  <c r="S268" s="1"/>
  <c r="F269"/>
  <c r="H269"/>
  <c r="J269"/>
  <c r="K269" s="1"/>
  <c r="M269"/>
  <c r="O269"/>
  <c r="P269"/>
  <c r="Q269" s="1"/>
  <c r="F270"/>
  <c r="H270"/>
  <c r="J270"/>
  <c r="K270"/>
  <c r="M270"/>
  <c r="O270"/>
  <c r="P270"/>
  <c r="Q270"/>
  <c r="R270"/>
  <c r="S270" s="1"/>
  <c r="F271"/>
  <c r="H271"/>
  <c r="J271"/>
  <c r="K271" s="1"/>
  <c r="M271"/>
  <c r="O271"/>
  <c r="P271"/>
  <c r="Q271" s="1"/>
  <c r="F272"/>
  <c r="H272"/>
  <c r="J272"/>
  <c r="K272"/>
  <c r="M272"/>
  <c r="O272"/>
  <c r="P272"/>
  <c r="Q272"/>
  <c r="R272"/>
  <c r="S272" s="1"/>
  <c r="F273"/>
  <c r="H273"/>
  <c r="J273"/>
  <c r="K273" s="1"/>
  <c r="M273"/>
  <c r="O273"/>
  <c r="P273"/>
  <c r="Q273" s="1"/>
  <c r="F274"/>
  <c r="H274"/>
  <c r="J274"/>
  <c r="K274"/>
  <c r="M274"/>
  <c r="O274"/>
  <c r="P274"/>
  <c r="Q274"/>
  <c r="R274"/>
  <c r="S274" s="1"/>
  <c r="F275"/>
  <c r="H275"/>
  <c r="J275"/>
  <c r="K275" s="1"/>
  <c r="M275"/>
  <c r="O275"/>
  <c r="P275"/>
  <c r="Q275" s="1"/>
  <c r="F276"/>
  <c r="H276"/>
  <c r="J276"/>
  <c r="K276"/>
  <c r="M276"/>
  <c r="O276"/>
  <c r="P276"/>
  <c r="Q276"/>
  <c r="R276"/>
  <c r="S276" s="1"/>
  <c r="F277"/>
  <c r="H277"/>
  <c r="J277"/>
  <c r="K277" s="1"/>
  <c r="M277"/>
  <c r="O277"/>
  <c r="P277"/>
  <c r="Q277" s="1"/>
  <c r="F278"/>
  <c r="H278"/>
  <c r="J278"/>
  <c r="K278"/>
  <c r="M278"/>
  <c r="O278"/>
  <c r="P278"/>
  <c r="Q278"/>
  <c r="R278"/>
  <c r="S278" s="1"/>
  <c r="F279"/>
  <c r="H279"/>
  <c r="J279"/>
  <c r="K279" s="1"/>
  <c r="M279"/>
  <c r="O279"/>
  <c r="P279"/>
  <c r="Q279" s="1"/>
  <c r="F280"/>
  <c r="H280"/>
  <c r="J280"/>
  <c r="K280"/>
  <c r="M280"/>
  <c r="O280"/>
  <c r="P280"/>
  <c r="Q280"/>
  <c r="R280"/>
  <c r="S280" s="1"/>
  <c r="F281"/>
  <c r="H281"/>
  <c r="J281"/>
  <c r="K281" s="1"/>
  <c r="M281"/>
  <c r="O281"/>
  <c r="P281"/>
  <c r="Q281" s="1"/>
  <c r="F282"/>
  <c r="H282"/>
  <c r="J282"/>
  <c r="K282"/>
  <c r="M282"/>
  <c r="O282"/>
  <c r="P282"/>
  <c r="Q282"/>
  <c r="R282"/>
  <c r="S282" s="1"/>
  <c r="F283"/>
  <c r="H283"/>
  <c r="J283"/>
  <c r="K283" s="1"/>
  <c r="M283"/>
  <c r="O283"/>
  <c r="P283"/>
  <c r="Q283" s="1"/>
  <c r="F284"/>
  <c r="H284"/>
  <c r="J284"/>
  <c r="K284"/>
  <c r="M284"/>
  <c r="O284"/>
  <c r="P284"/>
  <c r="Q284"/>
  <c r="R284"/>
  <c r="S284" s="1"/>
  <c r="F285"/>
  <c r="H285"/>
  <c r="J285"/>
  <c r="K285" s="1"/>
  <c r="M285"/>
  <c r="O285"/>
  <c r="P285"/>
  <c r="Q285" s="1"/>
  <c r="F286"/>
  <c r="H286"/>
  <c r="J286"/>
  <c r="K286"/>
  <c r="M286"/>
  <c r="O286"/>
  <c r="P286"/>
  <c r="Q286"/>
  <c r="R286"/>
  <c r="S286" s="1"/>
  <c r="F287"/>
  <c r="H287"/>
  <c r="J287"/>
  <c r="K287" s="1"/>
  <c r="M287"/>
  <c r="O287"/>
  <c r="P287"/>
  <c r="Q287" s="1"/>
  <c r="F288"/>
  <c r="H288"/>
  <c r="J288"/>
  <c r="K288"/>
  <c r="M288"/>
  <c r="O288"/>
  <c r="P288"/>
  <c r="Q288"/>
  <c r="R288"/>
  <c r="S288" s="1"/>
  <c r="F289"/>
  <c r="H289"/>
  <c r="J289"/>
  <c r="K289" s="1"/>
  <c r="M289"/>
  <c r="O289"/>
  <c r="P289"/>
  <c r="Q289" s="1"/>
  <c r="F290"/>
  <c r="H290"/>
  <c r="J290"/>
  <c r="K290"/>
  <c r="M290"/>
  <c r="O290"/>
  <c r="P290"/>
  <c r="Q290"/>
  <c r="R290"/>
  <c r="S290" s="1"/>
  <c r="F291"/>
  <c r="H291"/>
  <c r="J291"/>
  <c r="K291" s="1"/>
  <c r="M291"/>
  <c r="O291"/>
  <c r="P291"/>
  <c r="Q291" s="1"/>
  <c r="F292"/>
  <c r="H292"/>
  <c r="J292"/>
  <c r="K292" s="1"/>
  <c r="M292"/>
  <c r="O292"/>
  <c r="P292"/>
  <c r="Q292" s="1"/>
  <c r="F293"/>
  <c r="H293"/>
  <c r="J293"/>
  <c r="K293"/>
  <c r="M293"/>
  <c r="O293"/>
  <c r="P293"/>
  <c r="Q293"/>
  <c r="R293"/>
  <c r="S293" s="1"/>
  <c r="F294"/>
  <c r="H294"/>
  <c r="J294"/>
  <c r="K294" s="1"/>
  <c r="M294"/>
  <c r="O294"/>
  <c r="P294"/>
  <c r="Q294" s="1"/>
  <c r="F295"/>
  <c r="H295"/>
  <c r="J295"/>
  <c r="K295"/>
  <c r="M295"/>
  <c r="O295"/>
  <c r="P295"/>
  <c r="Q295"/>
  <c r="R295"/>
  <c r="S295" s="1"/>
  <c r="F296"/>
  <c r="H296"/>
  <c r="J296"/>
  <c r="K296" s="1"/>
  <c r="M296"/>
  <c r="O296"/>
  <c r="P296"/>
  <c r="Q296" s="1"/>
  <c r="F297"/>
  <c r="H297"/>
  <c r="J297"/>
  <c r="K297"/>
  <c r="M297"/>
  <c r="O297"/>
  <c r="P297"/>
  <c r="Q297"/>
  <c r="R297"/>
  <c r="S297" s="1"/>
  <c r="F298"/>
  <c r="H298"/>
  <c r="J298"/>
  <c r="K298" s="1"/>
  <c r="M298"/>
  <c r="O298"/>
  <c r="P298"/>
  <c r="Q298" s="1"/>
  <c r="F299"/>
  <c r="H299"/>
  <c r="J299"/>
  <c r="K299"/>
  <c r="M299"/>
  <c r="O299"/>
  <c r="P299"/>
  <c r="Q299"/>
  <c r="R299"/>
  <c r="S299" s="1"/>
  <c r="F300"/>
  <c r="H300"/>
  <c r="J300"/>
  <c r="K300" s="1"/>
  <c r="M300"/>
  <c r="O300"/>
  <c r="P300"/>
  <c r="Q300" s="1"/>
  <c r="F301"/>
  <c r="H301"/>
  <c r="J301"/>
  <c r="K301"/>
  <c r="M301"/>
  <c r="O301"/>
  <c r="P301"/>
  <c r="Q301"/>
  <c r="R301"/>
  <c r="S301" s="1"/>
  <c r="F302"/>
  <c r="H302"/>
  <c r="J302"/>
  <c r="K302" s="1"/>
  <c r="M302"/>
  <c r="O302"/>
  <c r="P302"/>
  <c r="Q302" s="1"/>
  <c r="F303"/>
  <c r="H303"/>
  <c r="J303"/>
  <c r="K303"/>
  <c r="M303"/>
  <c r="O303"/>
  <c r="P303"/>
  <c r="Q303"/>
  <c r="R303"/>
  <c r="S303" s="1"/>
  <c r="F304"/>
  <c r="H304"/>
  <c r="J304"/>
  <c r="K304" s="1"/>
  <c r="M304"/>
  <c r="O304"/>
  <c r="P304"/>
  <c r="Q304" s="1"/>
  <c r="F305"/>
  <c r="H305"/>
  <c r="J305"/>
  <c r="K305"/>
  <c r="M305"/>
  <c r="O305"/>
  <c r="P305"/>
  <c r="Q305"/>
  <c r="R305"/>
  <c r="S305" s="1"/>
  <c r="F306"/>
  <c r="H306"/>
  <c r="J306"/>
  <c r="K306" s="1"/>
  <c r="M306"/>
  <c r="O306"/>
  <c r="P306"/>
  <c r="Q306" s="1"/>
  <c r="F307"/>
  <c r="H307"/>
  <c r="J307"/>
  <c r="K307"/>
  <c r="M307"/>
  <c r="O307"/>
  <c r="P307"/>
  <c r="Q307"/>
  <c r="R307"/>
  <c r="S307" s="1"/>
  <c r="F308"/>
  <c r="H308"/>
  <c r="J308"/>
  <c r="K308" s="1"/>
  <c r="M308"/>
  <c r="O308"/>
  <c r="P308"/>
  <c r="Q308" s="1"/>
  <c r="F309"/>
  <c r="H309"/>
  <c r="J309"/>
  <c r="K309"/>
  <c r="M309"/>
  <c r="O309"/>
  <c r="P309"/>
  <c r="R309" s="1"/>
  <c r="S309" s="1"/>
  <c r="Q309"/>
  <c r="F310"/>
  <c r="H310"/>
  <c r="J310"/>
  <c r="K310" s="1"/>
  <c r="M310"/>
  <c r="O310"/>
  <c r="P310"/>
  <c r="R310" s="1"/>
  <c r="S310" s="1"/>
  <c r="Q310"/>
  <c r="F311"/>
  <c r="H311"/>
  <c r="J311"/>
  <c r="K311"/>
  <c r="M311"/>
  <c r="O311"/>
  <c r="P311"/>
  <c r="R311" s="1"/>
  <c r="S311" s="1"/>
  <c r="Q311"/>
  <c r="F312"/>
  <c r="H312"/>
  <c r="J312"/>
  <c r="K312"/>
  <c r="M312"/>
  <c r="O312"/>
  <c r="P312"/>
  <c r="Q312"/>
  <c r="R312"/>
  <c r="S312"/>
  <c r="F313"/>
  <c r="H313"/>
  <c r="J313"/>
  <c r="K313"/>
  <c r="M313"/>
  <c r="O313"/>
  <c r="P313"/>
  <c r="Q313"/>
  <c r="R313"/>
  <c r="S313" s="1"/>
  <c r="F314"/>
  <c r="H314"/>
  <c r="J314"/>
  <c r="K314" s="1"/>
  <c r="M314"/>
  <c r="O314"/>
  <c r="P314"/>
  <c r="Q314" s="1"/>
  <c r="R314"/>
  <c r="S314"/>
  <c r="F315"/>
  <c r="H315"/>
  <c r="J315"/>
  <c r="K315"/>
  <c r="M315"/>
  <c r="O315"/>
  <c r="P315"/>
  <c r="Q315"/>
  <c r="R315"/>
  <c r="S315" s="1"/>
  <c r="F316"/>
  <c r="H316"/>
  <c r="J316"/>
  <c r="K316" s="1"/>
  <c r="M316"/>
  <c r="O316"/>
  <c r="P316"/>
  <c r="Q316" s="1"/>
  <c r="R316"/>
  <c r="S316"/>
  <c r="F317"/>
  <c r="H317"/>
  <c r="J317"/>
  <c r="K317"/>
  <c r="M317"/>
  <c r="O317"/>
  <c r="P317"/>
  <c r="Q317"/>
  <c r="R317"/>
  <c r="S317" s="1"/>
  <c r="F318"/>
  <c r="H318"/>
  <c r="J318"/>
  <c r="K318" s="1"/>
  <c r="M318"/>
  <c r="O318"/>
  <c r="P318"/>
  <c r="Q318" s="1"/>
  <c r="F319"/>
  <c r="H319"/>
  <c r="J319"/>
  <c r="K319"/>
  <c r="M319"/>
  <c r="O319"/>
  <c r="P319"/>
  <c r="Q319"/>
  <c r="R319"/>
  <c r="S319" s="1"/>
  <c r="F320"/>
  <c r="H320"/>
  <c r="J320"/>
  <c r="K320" s="1"/>
  <c r="M320"/>
  <c r="O320"/>
  <c r="P320"/>
  <c r="Q320" s="1"/>
  <c r="F321"/>
  <c r="H321"/>
  <c r="J321"/>
  <c r="K321"/>
  <c r="M321"/>
  <c r="O321"/>
  <c r="P321"/>
  <c r="Q321"/>
  <c r="R321"/>
  <c r="S321" s="1"/>
  <c r="F322"/>
  <c r="H322"/>
  <c r="J322"/>
  <c r="K322" s="1"/>
  <c r="M322"/>
  <c r="O322"/>
  <c r="P322"/>
  <c r="Q322" s="1"/>
  <c r="F323"/>
  <c r="H323"/>
  <c r="J323"/>
  <c r="K323"/>
  <c r="M323"/>
  <c r="O323"/>
  <c r="P323"/>
  <c r="Q323"/>
  <c r="R323"/>
  <c r="S323" s="1"/>
  <c r="F324"/>
  <c r="H324"/>
  <c r="J324"/>
  <c r="K324" s="1"/>
  <c r="M324"/>
  <c r="O324"/>
  <c r="P324"/>
  <c r="Q324" s="1"/>
  <c r="R324"/>
  <c r="S324"/>
  <c r="F325"/>
  <c r="H325"/>
  <c r="J325"/>
  <c r="K325"/>
  <c r="M325"/>
  <c r="O325"/>
  <c r="P325"/>
  <c r="Q325"/>
  <c r="R325"/>
  <c r="S325" s="1"/>
  <c r="F326"/>
  <c r="H326"/>
  <c r="J326"/>
  <c r="K326" s="1"/>
  <c r="M326"/>
  <c r="O326"/>
  <c r="P326"/>
  <c r="Q326" s="1"/>
  <c r="F327"/>
  <c r="H327"/>
  <c r="J327"/>
  <c r="K327"/>
  <c r="M327"/>
  <c r="O327"/>
  <c r="P327"/>
  <c r="Q327"/>
  <c r="R327"/>
  <c r="S327"/>
  <c r="F328"/>
  <c r="H328"/>
  <c r="J328"/>
  <c r="K328" s="1"/>
  <c r="M328"/>
  <c r="O328"/>
  <c r="P328"/>
  <c r="Q328" s="1"/>
  <c r="R328"/>
  <c r="S328"/>
  <c r="F329"/>
  <c r="H329"/>
  <c r="J329"/>
  <c r="K329"/>
  <c r="M329"/>
  <c r="O329"/>
  <c r="P329"/>
  <c r="R329" s="1"/>
  <c r="S329" s="1"/>
  <c r="Q329"/>
  <c r="F330"/>
  <c r="H330"/>
  <c r="J330"/>
  <c r="K330" s="1"/>
  <c r="M330"/>
  <c r="O330"/>
  <c r="P330"/>
  <c r="Q330" s="1"/>
  <c r="R330"/>
  <c r="S330"/>
  <c r="F331"/>
  <c r="H331"/>
  <c r="J331"/>
  <c r="K331"/>
  <c r="M331"/>
  <c r="O331"/>
  <c r="P331"/>
  <c r="Q331"/>
  <c r="R331"/>
  <c r="S331" s="1"/>
  <c r="F332"/>
  <c r="H332"/>
  <c r="J332"/>
  <c r="K332" s="1"/>
  <c r="M332"/>
  <c r="O332"/>
  <c r="P332"/>
  <c r="Q332" s="1"/>
  <c r="F333"/>
  <c r="H333"/>
  <c r="J333"/>
  <c r="K333"/>
  <c r="M333"/>
  <c r="O333"/>
  <c r="P333"/>
  <c r="Q333"/>
  <c r="R333"/>
  <c r="S333" s="1"/>
  <c r="F334"/>
  <c r="H334"/>
  <c r="J334"/>
  <c r="K334" s="1"/>
  <c r="M334"/>
  <c r="O334"/>
  <c r="P334"/>
  <c r="Q334" s="1"/>
  <c r="F335"/>
  <c r="H335"/>
  <c r="J335"/>
  <c r="K335"/>
  <c r="M335"/>
  <c r="O335"/>
  <c r="P335"/>
  <c r="Q335"/>
  <c r="R335"/>
  <c r="S335" s="1"/>
  <c r="F336"/>
  <c r="H336"/>
  <c r="J336"/>
  <c r="K336" s="1"/>
  <c r="M336"/>
  <c r="O336"/>
  <c r="P336"/>
  <c r="Q336" s="1"/>
  <c r="F337"/>
  <c r="H337"/>
  <c r="J337"/>
  <c r="K337"/>
  <c r="M337"/>
  <c r="O337"/>
  <c r="P337"/>
  <c r="Q337"/>
  <c r="R337"/>
  <c r="S337" s="1"/>
  <c r="F338"/>
  <c r="H338"/>
  <c r="J338"/>
  <c r="K338" s="1"/>
  <c r="M338"/>
  <c r="O338"/>
  <c r="P338"/>
  <c r="Q338" s="1"/>
  <c r="F339"/>
  <c r="H339"/>
  <c r="J339"/>
  <c r="K339"/>
  <c r="M339"/>
  <c r="O339"/>
  <c r="P339"/>
  <c r="Q339" s="1"/>
  <c r="R339"/>
  <c r="S339" s="1"/>
  <c r="F340"/>
  <c r="H340"/>
  <c r="J340"/>
  <c r="K340" s="1"/>
  <c r="M340"/>
  <c r="O340"/>
  <c r="P340"/>
  <c r="Q340" s="1"/>
  <c r="F341"/>
  <c r="H341"/>
  <c r="J341"/>
  <c r="K341" s="1"/>
  <c r="M341"/>
  <c r="O341"/>
  <c r="P341"/>
  <c r="R341" s="1"/>
  <c r="S341" s="1"/>
  <c r="F342"/>
  <c r="H342"/>
  <c r="J342"/>
  <c r="K342" s="1"/>
  <c r="M342"/>
  <c r="O342"/>
  <c r="P342"/>
  <c r="Q342" s="1"/>
  <c r="R342"/>
  <c r="S342" s="1"/>
  <c r="F343"/>
  <c r="H343"/>
  <c r="J343"/>
  <c r="K343" s="1"/>
  <c r="M343"/>
  <c r="O343"/>
  <c r="P343"/>
  <c r="R343" s="1"/>
  <c r="S343" s="1"/>
  <c r="F344"/>
  <c r="H344"/>
  <c r="J344"/>
  <c r="K344" s="1"/>
  <c r="M344"/>
  <c r="O344"/>
  <c r="P344"/>
  <c r="Q344" s="1"/>
  <c r="R344"/>
  <c r="S344" s="1"/>
  <c r="F345"/>
  <c r="H345"/>
  <c r="J345"/>
  <c r="K345" s="1"/>
  <c r="M345"/>
  <c r="O345"/>
  <c r="P345"/>
  <c r="R345" s="1"/>
  <c r="S345" s="1"/>
  <c r="F346"/>
  <c r="H346"/>
  <c r="J346"/>
  <c r="K346" s="1"/>
  <c r="M346"/>
  <c r="O346"/>
  <c r="P346"/>
  <c r="Q346" s="1"/>
  <c r="R346"/>
  <c r="S346" s="1"/>
  <c r="F347"/>
  <c r="H347"/>
  <c r="J347"/>
  <c r="K347" s="1"/>
  <c r="M347"/>
  <c r="O347"/>
  <c r="P347"/>
  <c r="Q347" s="1"/>
  <c r="F348"/>
  <c r="H348"/>
  <c r="J348"/>
  <c r="K348" s="1"/>
  <c r="M348"/>
  <c r="O348"/>
  <c r="P348"/>
  <c r="Q348" s="1"/>
  <c r="R348"/>
  <c r="S348" s="1"/>
  <c r="F349"/>
  <c r="H349"/>
  <c r="J349"/>
  <c r="K349" s="1"/>
  <c r="M349"/>
  <c r="O349"/>
  <c r="P349"/>
  <c r="Q349" s="1"/>
  <c r="F350"/>
  <c r="H350"/>
  <c r="J350"/>
  <c r="K350" s="1"/>
  <c r="M350"/>
  <c r="O350"/>
  <c r="P350"/>
  <c r="R350" s="1"/>
  <c r="S350" s="1"/>
  <c r="F351"/>
  <c r="H351"/>
  <c r="J351"/>
  <c r="K351" s="1"/>
  <c r="M351"/>
  <c r="O351"/>
  <c r="P351"/>
  <c r="Q351" s="1"/>
  <c r="R351"/>
  <c r="S351" s="1"/>
  <c r="F352"/>
  <c r="H352"/>
  <c r="J352"/>
  <c r="K352" s="1"/>
  <c r="M352"/>
  <c r="O352"/>
  <c r="P352"/>
  <c r="R352" s="1"/>
  <c r="S352" s="1"/>
  <c r="F353"/>
  <c r="H353"/>
  <c r="J353"/>
  <c r="K353" s="1"/>
  <c r="M353"/>
  <c r="O353"/>
  <c r="P353"/>
  <c r="Q353" s="1"/>
  <c r="F354"/>
  <c r="H354"/>
  <c r="J354"/>
  <c r="K354" s="1"/>
  <c r="M354"/>
  <c r="O354"/>
  <c r="P354"/>
  <c r="Q354" s="1"/>
  <c r="R354"/>
  <c r="S354" s="1"/>
  <c r="F355"/>
  <c r="H355"/>
  <c r="J355"/>
  <c r="K355" s="1"/>
  <c r="M355"/>
  <c r="O355"/>
  <c r="P355"/>
  <c r="Q355" s="1"/>
  <c r="F356"/>
  <c r="H356"/>
  <c r="J356"/>
  <c r="K356" s="1"/>
  <c r="M356"/>
  <c r="O356"/>
  <c r="P356"/>
  <c r="Q356" s="1"/>
  <c r="R356"/>
  <c r="S356" s="1"/>
  <c r="F357"/>
  <c r="H357"/>
  <c r="J357"/>
  <c r="K357" s="1"/>
  <c r="M357"/>
  <c r="O357"/>
  <c r="P357"/>
  <c r="Q357" s="1"/>
  <c r="F358"/>
  <c r="H358"/>
  <c r="J358"/>
  <c r="K358" s="1"/>
  <c r="M358"/>
  <c r="O358"/>
  <c r="P358"/>
  <c r="Q358" s="1"/>
  <c r="R358"/>
  <c r="S358" s="1"/>
  <c r="F359"/>
  <c r="H359"/>
  <c r="J359"/>
  <c r="K359" s="1"/>
  <c r="M359"/>
  <c r="O359"/>
  <c r="P359"/>
  <c r="Q359" s="1"/>
  <c r="F360"/>
  <c r="H360"/>
  <c r="J360"/>
  <c r="K360" s="1"/>
  <c r="M360"/>
  <c r="O360"/>
  <c r="P360"/>
  <c r="Q360" s="1"/>
  <c r="R360"/>
  <c r="S360" s="1"/>
  <c r="F361"/>
  <c r="H361"/>
  <c r="J361"/>
  <c r="K361" s="1"/>
  <c r="M361"/>
  <c r="O361"/>
  <c r="P361"/>
  <c r="Q361" s="1"/>
  <c r="F362"/>
  <c r="H362"/>
  <c r="J362"/>
  <c r="K362" s="1"/>
  <c r="M362"/>
  <c r="O362"/>
  <c r="P362"/>
  <c r="Q362" s="1"/>
  <c r="R362"/>
  <c r="S362" s="1"/>
  <c r="F363"/>
  <c r="H363"/>
  <c r="J363"/>
  <c r="K363" s="1"/>
  <c r="M363"/>
  <c r="O363"/>
  <c r="P363"/>
  <c r="Q363" s="1"/>
  <c r="F364"/>
  <c r="H364"/>
  <c r="J364"/>
  <c r="K364"/>
  <c r="M364"/>
  <c r="O364"/>
  <c r="P364"/>
  <c r="Q364" s="1"/>
  <c r="R364"/>
  <c r="S364" s="1"/>
  <c r="F365"/>
  <c r="H365"/>
  <c r="J365"/>
  <c r="K365" s="1"/>
  <c r="M365"/>
  <c r="O365"/>
  <c r="P365"/>
  <c r="Q365" s="1"/>
  <c r="F366"/>
  <c r="H366"/>
  <c r="J366"/>
  <c r="K366" s="1"/>
  <c r="M366"/>
  <c r="O366"/>
  <c r="P366"/>
  <c r="R366" s="1"/>
  <c r="S366" s="1"/>
  <c r="F367"/>
  <c r="H367"/>
  <c r="J367"/>
  <c r="K367" s="1"/>
  <c r="M367"/>
  <c r="O367"/>
  <c r="P367"/>
  <c r="Q367" s="1"/>
  <c r="F368"/>
  <c r="H368"/>
  <c r="J368"/>
  <c r="K368" s="1"/>
  <c r="M368"/>
  <c r="O368"/>
  <c r="P368"/>
  <c r="Q368" s="1"/>
  <c r="R368"/>
  <c r="S368" s="1"/>
  <c r="F369"/>
  <c r="H369"/>
  <c r="J369"/>
  <c r="K369" s="1"/>
  <c r="M369"/>
  <c r="O369"/>
  <c r="P369"/>
  <c r="Q369" s="1"/>
  <c r="F370"/>
  <c r="H370"/>
  <c r="J370"/>
  <c r="K370" s="1"/>
  <c r="M370"/>
  <c r="O370"/>
  <c r="P370"/>
  <c r="R370" s="1"/>
  <c r="S370" s="1"/>
  <c r="F371"/>
  <c r="H371"/>
  <c r="J371"/>
  <c r="K371" s="1"/>
  <c r="M371"/>
  <c r="O371"/>
  <c r="P371"/>
  <c r="Q371" s="1"/>
  <c r="R371"/>
  <c r="S371" s="1"/>
  <c r="F372"/>
  <c r="H372"/>
  <c r="J372"/>
  <c r="K372" s="1"/>
  <c r="M372"/>
  <c r="O372"/>
  <c r="P372"/>
  <c r="R372" s="1"/>
  <c r="S372" s="1"/>
  <c r="F373"/>
  <c r="H373"/>
  <c r="J373"/>
  <c r="K373" s="1"/>
  <c r="M373"/>
  <c r="O373"/>
  <c r="P373"/>
  <c r="Q373" s="1"/>
  <c r="R373"/>
  <c r="S373" s="1"/>
  <c r="F374"/>
  <c r="H374"/>
  <c r="J374"/>
  <c r="K374"/>
  <c r="M374"/>
  <c r="O374"/>
  <c r="P374"/>
  <c r="Q374"/>
  <c r="R374"/>
  <c r="S374" s="1"/>
  <c r="F375"/>
  <c r="H375"/>
  <c r="J375"/>
  <c r="K375" s="1"/>
  <c r="M375"/>
  <c r="O375"/>
  <c r="P375"/>
  <c r="Q375" s="1"/>
  <c r="F376"/>
  <c r="H376"/>
  <c r="J376"/>
  <c r="K376" s="1"/>
  <c r="M376"/>
  <c r="O376"/>
  <c r="P376"/>
  <c r="R376" s="1"/>
  <c r="S376" s="1"/>
  <c r="F377"/>
  <c r="H377"/>
  <c r="J377"/>
  <c r="K377"/>
  <c r="M377"/>
  <c r="O377"/>
  <c r="P377"/>
  <c r="Q377"/>
  <c r="R377"/>
  <c r="S377" s="1"/>
  <c r="F378"/>
  <c r="H378"/>
  <c r="J378"/>
  <c r="K378" s="1"/>
  <c r="M378"/>
  <c r="O378"/>
  <c r="P378"/>
  <c r="Q378" s="1"/>
  <c r="R378"/>
  <c r="S378"/>
  <c r="F379"/>
  <c r="H379"/>
  <c r="J379"/>
  <c r="K379"/>
  <c r="M379"/>
  <c r="O379"/>
  <c r="P379"/>
  <c r="Q379"/>
  <c r="R379"/>
  <c r="S379" s="1"/>
  <c r="F380"/>
  <c r="H380"/>
  <c r="J380"/>
  <c r="K380" s="1"/>
  <c r="M380"/>
  <c r="O380"/>
  <c r="P380"/>
  <c r="Q380" s="1"/>
  <c r="F381"/>
  <c r="H381"/>
  <c r="J381"/>
  <c r="K381" s="1"/>
  <c r="M381"/>
  <c r="O381"/>
  <c r="P381"/>
  <c r="R381" s="1"/>
  <c r="S381" s="1"/>
  <c r="F382"/>
  <c r="H382"/>
  <c r="J382"/>
  <c r="K382"/>
  <c r="M382"/>
  <c r="O382"/>
  <c r="P382"/>
  <c r="Q382"/>
  <c r="R382"/>
  <c r="S382" s="1"/>
  <c r="F383"/>
  <c r="H383"/>
  <c r="J383"/>
  <c r="K383" s="1"/>
  <c r="M383"/>
  <c r="O383"/>
  <c r="P383"/>
  <c r="R383" s="1"/>
  <c r="S383" s="1"/>
  <c r="F384"/>
  <c r="H384"/>
  <c r="J384"/>
  <c r="K384"/>
  <c r="M384"/>
  <c r="O384"/>
  <c r="P384"/>
  <c r="Q384"/>
  <c r="R384"/>
  <c r="S384" s="1"/>
  <c r="F385"/>
  <c r="H385"/>
  <c r="J385"/>
  <c r="K385" s="1"/>
  <c r="M385"/>
  <c r="O385"/>
  <c r="P385"/>
  <c r="R385" s="1"/>
  <c r="S385" s="1"/>
  <c r="F386"/>
  <c r="H386"/>
  <c r="J386"/>
  <c r="K386"/>
  <c r="M386"/>
  <c r="O386"/>
  <c r="P386"/>
  <c r="Q386" s="1"/>
  <c r="R386"/>
  <c r="S386" s="1"/>
  <c r="F387"/>
  <c r="H387"/>
  <c r="J387"/>
  <c r="K387" s="1"/>
  <c r="M387"/>
  <c r="O387"/>
  <c r="P387"/>
  <c r="R387" s="1"/>
  <c r="S387" s="1"/>
  <c r="F388"/>
  <c r="H388"/>
  <c r="J388"/>
  <c r="K388" s="1"/>
  <c r="M388"/>
  <c r="O388"/>
  <c r="P388"/>
  <c r="Q388" s="1"/>
  <c r="R388"/>
  <c r="S388" s="1"/>
  <c r="F389"/>
  <c r="H389"/>
  <c r="J389"/>
  <c r="K389" s="1"/>
  <c r="M389"/>
  <c r="O389"/>
  <c r="P389"/>
  <c r="Q389" s="1"/>
  <c r="F390"/>
  <c r="H390"/>
  <c r="J390"/>
  <c r="K390" s="1"/>
  <c r="M390"/>
  <c r="O390"/>
  <c r="P390"/>
  <c r="Q390" s="1"/>
  <c r="F391"/>
  <c r="H391"/>
  <c r="J391"/>
  <c r="K391"/>
  <c r="M391"/>
  <c r="O391"/>
  <c r="P391"/>
  <c r="Q391"/>
  <c r="R391"/>
  <c r="S391" s="1"/>
  <c r="F392"/>
  <c r="H392"/>
  <c r="J392"/>
  <c r="K392" s="1"/>
  <c r="M392"/>
  <c r="O392"/>
  <c r="P392"/>
  <c r="Q392" s="1"/>
  <c r="F393"/>
  <c r="H393"/>
  <c r="J393"/>
  <c r="K393"/>
  <c r="M393"/>
  <c r="O393"/>
  <c r="P393"/>
  <c r="Q393"/>
  <c r="R393"/>
  <c r="S393" s="1"/>
  <c r="F394"/>
  <c r="H394"/>
  <c r="J394"/>
  <c r="K394" s="1"/>
  <c r="M394"/>
  <c r="O394"/>
  <c r="P394"/>
  <c r="Q394" s="1"/>
  <c r="F395"/>
  <c r="H395"/>
  <c r="J395"/>
  <c r="K395"/>
  <c r="M395"/>
  <c r="O395"/>
  <c r="P395"/>
  <c r="Q395"/>
  <c r="R395"/>
  <c r="S395" s="1"/>
  <c r="F396"/>
  <c r="H396"/>
  <c r="J396"/>
  <c r="K396" s="1"/>
  <c r="M396"/>
  <c r="O396"/>
  <c r="P396"/>
  <c r="Q396" s="1"/>
  <c r="F397"/>
  <c r="H397"/>
  <c r="J397"/>
  <c r="K397"/>
  <c r="M397"/>
  <c r="O397"/>
  <c r="P397"/>
  <c r="Q397"/>
  <c r="R397"/>
  <c r="S397" s="1"/>
  <c r="F398"/>
  <c r="H398"/>
  <c r="J398"/>
  <c r="K398" s="1"/>
  <c r="M398"/>
  <c r="O398"/>
  <c r="P398"/>
  <c r="Q398" s="1"/>
  <c r="F399"/>
  <c r="H399"/>
  <c r="J399"/>
  <c r="K399"/>
  <c r="M399"/>
  <c r="O399"/>
  <c r="P399"/>
  <c r="Q399"/>
  <c r="R399"/>
  <c r="S399" s="1"/>
  <c r="F400"/>
  <c r="H400"/>
  <c r="J400"/>
  <c r="K400" s="1"/>
  <c r="M400"/>
  <c r="O400"/>
  <c r="P400"/>
  <c r="Q400" s="1"/>
  <c r="F401"/>
  <c r="H401"/>
  <c r="J401"/>
  <c r="K401"/>
  <c r="M401"/>
  <c r="O401"/>
  <c r="P401"/>
  <c r="Q401"/>
  <c r="R401"/>
  <c r="S401" s="1"/>
  <c r="F402"/>
  <c r="H402"/>
  <c r="J402"/>
  <c r="K402" s="1"/>
  <c r="M402"/>
  <c r="O402"/>
  <c r="P402"/>
  <c r="Q402" s="1"/>
  <c r="F403"/>
  <c r="H403"/>
  <c r="J403"/>
  <c r="K403"/>
  <c r="M403"/>
  <c r="O403"/>
  <c r="P403"/>
  <c r="Q403"/>
  <c r="R403"/>
  <c r="S403" s="1"/>
  <c r="F404"/>
  <c r="H404"/>
  <c r="J404"/>
  <c r="K404" s="1"/>
  <c r="M404"/>
  <c r="O404"/>
  <c r="P404"/>
  <c r="Q404" s="1"/>
  <c r="F405"/>
  <c r="H405"/>
  <c r="J405"/>
  <c r="K405"/>
  <c r="M405"/>
  <c r="O405"/>
  <c r="P405"/>
  <c r="Q405"/>
  <c r="R405"/>
  <c r="S405" s="1"/>
  <c r="F406"/>
  <c r="H406"/>
  <c r="J406"/>
  <c r="K406" s="1"/>
  <c r="M406"/>
  <c r="O406"/>
  <c r="P406"/>
  <c r="Q406" s="1"/>
  <c r="F407"/>
  <c r="H407"/>
  <c r="J407"/>
  <c r="K407"/>
  <c r="M407"/>
  <c r="O407"/>
  <c r="P407"/>
  <c r="Q407"/>
  <c r="R407"/>
  <c r="S407" s="1"/>
  <c r="F408"/>
  <c r="H408"/>
  <c r="J408"/>
  <c r="K408" s="1"/>
  <c r="M408"/>
  <c r="O408"/>
  <c r="P408"/>
  <c r="Q408" s="1"/>
  <c r="F409"/>
  <c r="H409"/>
  <c r="J409"/>
  <c r="K409"/>
  <c r="M409"/>
  <c r="O409"/>
  <c r="P409"/>
  <c r="Q409"/>
  <c r="R409"/>
  <c r="S409" s="1"/>
  <c r="F410"/>
  <c r="H410"/>
  <c r="J410"/>
  <c r="K410" s="1"/>
  <c r="M410"/>
  <c r="O410"/>
  <c r="P410"/>
  <c r="Q410" s="1"/>
  <c r="F411"/>
  <c r="H411"/>
  <c r="J411"/>
  <c r="K411"/>
  <c r="M411"/>
  <c r="O411"/>
  <c r="P411"/>
  <c r="Q411"/>
  <c r="R411"/>
  <c r="S411" s="1"/>
  <c r="F412"/>
  <c r="H412"/>
  <c r="J412"/>
  <c r="K412" s="1"/>
  <c r="M412"/>
  <c r="O412"/>
  <c r="P412"/>
  <c r="Q412" s="1"/>
  <c r="F413"/>
  <c r="H413"/>
  <c r="J413"/>
  <c r="K413"/>
  <c r="M413"/>
  <c r="O413"/>
  <c r="P413"/>
  <c r="Q413"/>
  <c r="R413"/>
  <c r="S413" s="1"/>
  <c r="F414"/>
  <c r="H414"/>
  <c r="J414"/>
  <c r="K414" s="1"/>
  <c r="M414"/>
  <c r="O414"/>
  <c r="P414"/>
  <c r="Q414" s="1"/>
  <c r="F415"/>
  <c r="H415"/>
  <c r="J415"/>
  <c r="K415"/>
  <c r="M415"/>
  <c r="O415"/>
  <c r="P415"/>
  <c r="Q415"/>
  <c r="R415"/>
  <c r="S415" s="1"/>
  <c r="F416"/>
  <c r="H416"/>
  <c r="J416"/>
  <c r="K416" s="1"/>
  <c r="M416"/>
  <c r="O416"/>
  <c r="P416"/>
  <c r="Q416" s="1"/>
  <c r="F417"/>
  <c r="H417"/>
  <c r="J417"/>
  <c r="K417"/>
  <c r="M417"/>
  <c r="O417"/>
  <c r="P417"/>
  <c r="Q417"/>
  <c r="R417"/>
  <c r="S417" s="1"/>
  <c r="F418"/>
  <c r="H418"/>
  <c r="J418"/>
  <c r="K418" s="1"/>
  <c r="M418"/>
  <c r="O418"/>
  <c r="P418"/>
  <c r="Q418" s="1"/>
  <c r="F419"/>
  <c r="H419"/>
  <c r="J419"/>
  <c r="K419"/>
  <c r="M419"/>
  <c r="O419"/>
  <c r="P419"/>
  <c r="Q419"/>
  <c r="R419"/>
  <c r="S419" s="1"/>
  <c r="F420"/>
  <c r="H420"/>
  <c r="J420"/>
  <c r="K420" s="1"/>
  <c r="M420"/>
  <c r="O420"/>
  <c r="P420"/>
  <c r="Q420" s="1"/>
  <c r="F421"/>
  <c r="H421"/>
  <c r="J421"/>
  <c r="K421"/>
  <c r="M421"/>
  <c r="O421"/>
  <c r="P421"/>
  <c r="Q421"/>
  <c r="F422"/>
  <c r="H422"/>
  <c r="J422"/>
  <c r="K422"/>
  <c r="M422"/>
  <c r="O422"/>
  <c r="P422"/>
  <c r="Q422"/>
  <c r="R422"/>
  <c r="S422" s="1"/>
  <c r="F423"/>
  <c r="H423"/>
  <c r="J423"/>
  <c r="K423" s="1"/>
  <c r="M423"/>
  <c r="O423"/>
  <c r="P423"/>
  <c r="Q423" s="1"/>
  <c r="F424"/>
  <c r="H424"/>
  <c r="J424"/>
  <c r="K424"/>
  <c r="M424"/>
  <c r="O424"/>
  <c r="P424"/>
  <c r="Q424"/>
  <c r="R424"/>
  <c r="S424" s="1"/>
  <c r="F425"/>
  <c r="H425"/>
  <c r="J425"/>
  <c r="K425" s="1"/>
  <c r="M425"/>
  <c r="O425"/>
  <c r="P425"/>
  <c r="Q425" s="1"/>
  <c r="F426"/>
  <c r="H426"/>
  <c r="J426"/>
  <c r="K426"/>
  <c r="M426"/>
  <c r="O426"/>
  <c r="P426"/>
  <c r="Q426"/>
  <c r="R426"/>
  <c r="S426" s="1"/>
  <c r="F427"/>
  <c r="H427"/>
  <c r="J427"/>
  <c r="K427" s="1"/>
  <c r="M427"/>
  <c r="O427"/>
  <c r="P427"/>
  <c r="Q427" s="1"/>
  <c r="F428"/>
  <c r="H428"/>
  <c r="J428"/>
  <c r="K428"/>
  <c r="M428"/>
  <c r="O428"/>
  <c r="P428"/>
  <c r="Q428"/>
  <c r="R428"/>
  <c r="S428" s="1"/>
  <c r="F429"/>
  <c r="H429"/>
  <c r="J429"/>
  <c r="K429" s="1"/>
  <c r="M429"/>
  <c r="O429"/>
  <c r="P429"/>
  <c r="Q429" s="1"/>
  <c r="F430"/>
  <c r="H430"/>
  <c r="J430"/>
  <c r="K430"/>
  <c r="M430"/>
  <c r="O430"/>
  <c r="P430"/>
  <c r="Q430"/>
  <c r="R430"/>
  <c r="S430" s="1"/>
  <c r="F431"/>
  <c r="H431"/>
  <c r="J431"/>
  <c r="K431" s="1"/>
  <c r="M431"/>
  <c r="O431"/>
  <c r="P431"/>
  <c r="Q431" s="1"/>
  <c r="F432"/>
  <c r="H432"/>
  <c r="J432"/>
  <c r="K432"/>
  <c r="M432"/>
  <c r="O432"/>
  <c r="P432"/>
  <c r="Q432"/>
  <c r="R432"/>
  <c r="S432" s="1"/>
  <c r="F433"/>
  <c r="H433"/>
  <c r="J433"/>
  <c r="K433" s="1"/>
  <c r="M433"/>
  <c r="O433"/>
  <c r="P433"/>
  <c r="Q433" s="1"/>
  <c r="F434"/>
  <c r="H434"/>
  <c r="J434"/>
  <c r="K434"/>
  <c r="M434"/>
  <c r="O434"/>
  <c r="P434"/>
  <c r="Q434"/>
  <c r="R434"/>
  <c r="S434" s="1"/>
  <c r="F435"/>
  <c r="H435"/>
  <c r="J435"/>
  <c r="K435" s="1"/>
  <c r="M435"/>
  <c r="O435"/>
  <c r="P435"/>
  <c r="Q435" s="1"/>
  <c r="F436"/>
  <c r="H436"/>
  <c r="J436"/>
  <c r="K436"/>
  <c r="M436"/>
  <c r="O436"/>
  <c r="P436"/>
  <c r="Q436"/>
  <c r="R436"/>
  <c r="S436" s="1"/>
  <c r="F437"/>
  <c r="H437"/>
  <c r="J437"/>
  <c r="K437" s="1"/>
  <c r="M437"/>
  <c r="O437"/>
  <c r="P437"/>
  <c r="Q437" s="1"/>
  <c r="F438"/>
  <c r="H438"/>
  <c r="J438"/>
  <c r="K438"/>
  <c r="M438"/>
  <c r="O438"/>
  <c r="P438"/>
  <c r="Q438"/>
  <c r="R438"/>
  <c r="S438" s="1"/>
  <c r="F439"/>
  <c r="H439"/>
  <c r="J439"/>
  <c r="K439" s="1"/>
  <c r="M439"/>
  <c r="O439"/>
  <c r="P439"/>
  <c r="Q439" s="1"/>
  <c r="F440"/>
  <c r="H440"/>
  <c r="J440"/>
  <c r="K440" s="1"/>
  <c r="M440"/>
  <c r="O440"/>
  <c r="P440"/>
  <c r="Q440" s="1"/>
  <c r="F441"/>
  <c r="H441"/>
  <c r="J441"/>
  <c r="K441"/>
  <c r="M441"/>
  <c r="O441"/>
  <c r="P441"/>
  <c r="Q441"/>
  <c r="R441"/>
  <c r="S441" s="1"/>
  <c r="F442"/>
  <c r="H442"/>
  <c r="J442"/>
  <c r="K442" s="1"/>
  <c r="M442"/>
  <c r="O442"/>
  <c r="P442"/>
  <c r="Q442" s="1"/>
  <c r="F443"/>
  <c r="H443"/>
  <c r="J443"/>
  <c r="K443"/>
  <c r="M443"/>
  <c r="O443"/>
  <c r="P443"/>
  <c r="Q443"/>
  <c r="R443"/>
  <c r="S443" s="1"/>
  <c r="F444"/>
  <c r="H444"/>
  <c r="J444"/>
  <c r="K444" s="1"/>
  <c r="M444"/>
  <c r="O444"/>
  <c r="P444"/>
  <c r="Q444" s="1"/>
  <c r="F445"/>
  <c r="H445"/>
  <c r="J445"/>
  <c r="K445"/>
  <c r="M445"/>
  <c r="O445"/>
  <c r="P445"/>
  <c r="Q445"/>
  <c r="R445"/>
  <c r="S445" s="1"/>
  <c r="F446"/>
  <c r="H446"/>
  <c r="J446"/>
  <c r="K446" s="1"/>
  <c r="M446"/>
  <c r="O446"/>
  <c r="P446"/>
  <c r="Q446" s="1"/>
  <c r="F447"/>
  <c r="H447"/>
  <c r="J447"/>
  <c r="K447"/>
  <c r="M447"/>
  <c r="O447"/>
  <c r="P447"/>
  <c r="Q447"/>
  <c r="R447"/>
  <c r="S447" s="1"/>
  <c r="F448"/>
  <c r="H448"/>
  <c r="J448"/>
  <c r="K448" s="1"/>
  <c r="M448"/>
  <c r="O448"/>
  <c r="P448"/>
  <c r="Q448" s="1"/>
  <c r="F449"/>
  <c r="H449"/>
  <c r="J449"/>
  <c r="K449"/>
  <c r="M449"/>
  <c r="O449"/>
  <c r="P449"/>
  <c r="Q449"/>
  <c r="R449"/>
  <c r="S449" s="1"/>
  <c r="F450"/>
  <c r="H450"/>
  <c r="J450"/>
  <c r="K450" s="1"/>
  <c r="M450"/>
  <c r="O450"/>
  <c r="P450"/>
  <c r="Q450" s="1"/>
  <c r="F451"/>
  <c r="H451"/>
  <c r="J451"/>
  <c r="K451"/>
  <c r="M451"/>
  <c r="O451"/>
  <c r="P451"/>
  <c r="Q451"/>
  <c r="R451"/>
  <c r="S451" s="1"/>
  <c r="F452"/>
  <c r="H452"/>
  <c r="J452"/>
  <c r="K452" s="1"/>
  <c r="M452"/>
  <c r="O452"/>
  <c r="P452"/>
  <c r="Q452" s="1"/>
  <c r="F453"/>
  <c r="H453"/>
  <c r="J453"/>
  <c r="K453"/>
  <c r="M453"/>
  <c r="O453"/>
  <c r="P453"/>
  <c r="Q453"/>
  <c r="R453"/>
  <c r="S453" s="1"/>
  <c r="F454"/>
  <c r="H454"/>
  <c r="J454"/>
  <c r="K454" s="1"/>
  <c r="M454"/>
  <c r="O454"/>
  <c r="P454"/>
  <c r="Q454" s="1"/>
  <c r="F455"/>
  <c r="H455"/>
  <c r="J455"/>
  <c r="K455"/>
  <c r="M455"/>
  <c r="O455"/>
  <c r="P455"/>
  <c r="Q455"/>
  <c r="R455"/>
  <c r="S455" s="1"/>
  <c r="F456"/>
  <c r="H456"/>
  <c r="J456"/>
  <c r="K456" s="1"/>
  <c r="M456"/>
  <c r="O456"/>
  <c r="P456"/>
  <c r="Q456" s="1"/>
  <c r="F457"/>
  <c r="H457"/>
  <c r="J457"/>
  <c r="K457"/>
  <c r="M457"/>
  <c r="O457"/>
  <c r="P457"/>
  <c r="Q457"/>
  <c r="R457"/>
  <c r="S457" s="1"/>
  <c r="F458"/>
  <c r="H458"/>
  <c r="J458"/>
  <c r="K458" s="1"/>
  <c r="M458"/>
  <c r="O458"/>
  <c r="P458"/>
  <c r="Q458" s="1"/>
  <c r="F459"/>
  <c r="H459"/>
  <c r="J459"/>
  <c r="K459"/>
  <c r="M459"/>
  <c r="O459"/>
  <c r="P459"/>
  <c r="Q459"/>
  <c r="R459"/>
  <c r="S459" s="1"/>
  <c r="F460"/>
  <c r="H460"/>
  <c r="J460"/>
  <c r="K460" s="1"/>
  <c r="M460"/>
  <c r="O460"/>
  <c r="P460"/>
  <c r="Q460" s="1"/>
  <c r="F461"/>
  <c r="H461"/>
  <c r="J461"/>
  <c r="K461"/>
  <c r="M461"/>
  <c r="O461"/>
  <c r="P461"/>
  <c r="Q461"/>
  <c r="R461"/>
  <c r="S461" s="1"/>
  <c r="F462"/>
  <c r="H462"/>
  <c r="J462"/>
  <c r="K462" s="1"/>
  <c r="M462"/>
  <c r="O462"/>
  <c r="P462"/>
  <c r="Q462" s="1"/>
  <c r="F463"/>
  <c r="H463"/>
  <c r="J463"/>
  <c r="K463" s="1"/>
  <c r="M463"/>
  <c r="O463"/>
  <c r="P463"/>
  <c r="Q463" s="1"/>
  <c r="F464"/>
  <c r="H464"/>
  <c r="J464"/>
  <c r="K464"/>
  <c r="M464"/>
  <c r="O464"/>
  <c r="P464"/>
  <c r="Q464"/>
  <c r="R464"/>
  <c r="S464" s="1"/>
  <c r="F465"/>
  <c r="H465"/>
  <c r="J465"/>
  <c r="K465" s="1"/>
  <c r="M465"/>
  <c r="O465"/>
  <c r="P465"/>
  <c r="Q465" s="1"/>
  <c r="F466"/>
  <c r="H466"/>
  <c r="J466"/>
  <c r="K466"/>
  <c r="M466"/>
  <c r="O466"/>
  <c r="P466"/>
  <c r="Q466"/>
  <c r="R466"/>
  <c r="S466" s="1"/>
  <c r="F467"/>
  <c r="H467"/>
  <c r="J467"/>
  <c r="K467" s="1"/>
  <c r="M467"/>
  <c r="O467"/>
  <c r="P467"/>
  <c r="Q467" s="1"/>
  <c r="F468"/>
  <c r="H468"/>
  <c r="J468"/>
  <c r="K468"/>
  <c r="M468"/>
  <c r="O468"/>
  <c r="P468"/>
  <c r="Q468"/>
  <c r="R468"/>
  <c r="S468" s="1"/>
  <c r="F469"/>
  <c r="H469"/>
  <c r="J469"/>
  <c r="K469" s="1"/>
  <c r="M469"/>
  <c r="O469"/>
  <c r="P469"/>
  <c r="Q469" s="1"/>
  <c r="F470"/>
  <c r="H470"/>
  <c r="J470"/>
  <c r="K470"/>
  <c r="M470"/>
  <c r="O470"/>
  <c r="P470"/>
  <c r="Q470"/>
  <c r="R470"/>
  <c r="S470" s="1"/>
  <c r="F471"/>
  <c r="H471"/>
  <c r="J471"/>
  <c r="K471" s="1"/>
  <c r="M471"/>
  <c r="O471"/>
  <c r="P471"/>
  <c r="Q471" s="1"/>
  <c r="F472"/>
  <c r="H472"/>
  <c r="J472"/>
  <c r="K472"/>
  <c r="M472"/>
  <c r="O472"/>
  <c r="P472"/>
  <c r="Q472"/>
  <c r="R472"/>
  <c r="S472" s="1"/>
  <c r="F473"/>
  <c r="H473"/>
  <c r="J473"/>
  <c r="K473" s="1"/>
  <c r="M473"/>
  <c r="O473"/>
  <c r="P473"/>
  <c r="Q473" s="1"/>
  <c r="F474"/>
  <c r="H474"/>
  <c r="J474"/>
  <c r="K474"/>
  <c r="M474"/>
  <c r="O474"/>
  <c r="P474"/>
  <c r="Q474"/>
  <c r="R474"/>
  <c r="S474" s="1"/>
  <c r="F475"/>
  <c r="H475"/>
  <c r="J475"/>
  <c r="K475" s="1"/>
  <c r="M475"/>
  <c r="O475"/>
  <c r="P475"/>
  <c r="Q475" s="1"/>
  <c r="F476"/>
  <c r="H476"/>
  <c r="J476"/>
  <c r="K476"/>
  <c r="M476"/>
  <c r="O476"/>
  <c r="P476"/>
  <c r="Q476"/>
  <c r="R476"/>
  <c r="S476" s="1"/>
  <c r="F477"/>
  <c r="H477"/>
  <c r="J477"/>
  <c r="K477" s="1"/>
  <c r="M477"/>
  <c r="O477"/>
  <c r="P477"/>
  <c r="Q477" s="1"/>
  <c r="F478"/>
  <c r="H478"/>
  <c r="J478"/>
  <c r="K478"/>
  <c r="M478"/>
  <c r="O478"/>
  <c r="P478"/>
  <c r="Q478"/>
  <c r="R478"/>
  <c r="S478" s="1"/>
  <c r="F479"/>
  <c r="H479"/>
  <c r="J479"/>
  <c r="K479" s="1"/>
  <c r="M479"/>
  <c r="O479"/>
  <c r="P479"/>
  <c r="Q479" s="1"/>
  <c r="F480"/>
  <c r="H480"/>
  <c r="J480"/>
  <c r="K480"/>
  <c r="M480"/>
  <c r="O480"/>
  <c r="P480"/>
  <c r="Q480"/>
  <c r="R480"/>
  <c r="S480" s="1"/>
  <c r="F481"/>
  <c r="H481"/>
  <c r="J481"/>
  <c r="K481" s="1"/>
  <c r="M481"/>
  <c r="O481"/>
  <c r="P481"/>
  <c r="Q481" s="1"/>
  <c r="F482"/>
  <c r="H482"/>
  <c r="J482"/>
  <c r="K482"/>
  <c r="M482"/>
  <c r="O482"/>
  <c r="P482"/>
  <c r="Q482"/>
  <c r="R482"/>
  <c r="S482" s="1"/>
  <c r="F483"/>
  <c r="H483"/>
  <c r="J483"/>
  <c r="K483" s="1"/>
  <c r="M483"/>
  <c r="O483"/>
  <c r="P483"/>
  <c r="Q483" s="1"/>
  <c r="F484"/>
  <c r="H484"/>
  <c r="J484"/>
  <c r="K484" s="1"/>
  <c r="M484"/>
  <c r="O484"/>
  <c r="P484"/>
  <c r="Q484" s="1"/>
  <c r="R484"/>
  <c r="S484" s="1"/>
  <c r="F485"/>
  <c r="H485"/>
  <c r="J485"/>
  <c r="K485" s="1"/>
  <c r="M485"/>
  <c r="O485"/>
  <c r="P485"/>
  <c r="Q485" s="1"/>
  <c r="F486"/>
  <c r="H486"/>
  <c r="J486"/>
  <c r="K486" s="1"/>
  <c r="M486"/>
  <c r="O486"/>
  <c r="P486"/>
  <c r="Q486"/>
  <c r="R486"/>
  <c r="S486" s="1"/>
  <c r="F487"/>
  <c r="H487"/>
  <c r="J487"/>
  <c r="K487" s="1"/>
  <c r="M487"/>
  <c r="O487"/>
  <c r="P487"/>
  <c r="Q487" s="1"/>
  <c r="F488"/>
  <c r="H488"/>
  <c r="J488"/>
  <c r="K488" s="1"/>
  <c r="M488"/>
  <c r="O488"/>
  <c r="P488"/>
  <c r="R488" s="1"/>
  <c r="S488" s="1"/>
  <c r="F489"/>
  <c r="H489"/>
  <c r="J489"/>
  <c r="K489" s="1"/>
  <c r="M489"/>
  <c r="O489"/>
  <c r="P489"/>
  <c r="Q489" s="1"/>
  <c r="R489"/>
  <c r="S489" s="1"/>
  <c r="F490"/>
  <c r="H490"/>
  <c r="J490"/>
  <c r="K490" s="1"/>
  <c r="M490"/>
  <c r="O490"/>
  <c r="P490"/>
  <c r="R490" s="1"/>
  <c r="S490" s="1"/>
  <c r="F491"/>
  <c r="H491"/>
  <c r="J491"/>
  <c r="K491"/>
  <c r="M491"/>
  <c r="O491"/>
  <c r="P491"/>
  <c r="Q491"/>
  <c r="R491"/>
  <c r="S491" s="1"/>
  <c r="F492"/>
  <c r="H492"/>
  <c r="J492"/>
  <c r="K492" s="1"/>
  <c r="M492"/>
  <c r="O492"/>
  <c r="P492"/>
  <c r="R492" s="1"/>
  <c r="S492" s="1"/>
  <c r="F493"/>
  <c r="H493"/>
  <c r="J493"/>
  <c r="K493"/>
  <c r="M493"/>
  <c r="O493"/>
  <c r="P493"/>
  <c r="Q493"/>
  <c r="R493"/>
  <c r="S493" s="1"/>
  <c r="F494"/>
  <c r="H494"/>
  <c r="J494"/>
  <c r="K494" s="1"/>
  <c r="M494"/>
  <c r="O494"/>
  <c r="P494"/>
  <c r="R494" s="1"/>
  <c r="S494" s="1"/>
  <c r="F495"/>
  <c r="H495"/>
  <c r="J495"/>
  <c r="K495"/>
  <c r="M495"/>
  <c r="O495"/>
  <c r="P495"/>
  <c r="Q495"/>
  <c r="R495"/>
  <c r="S495" s="1"/>
  <c r="F496"/>
  <c r="H496"/>
  <c r="J496"/>
  <c r="K496"/>
  <c r="M496"/>
  <c r="O496"/>
  <c r="P496"/>
  <c r="Q496" s="1"/>
  <c r="R496"/>
  <c r="S496"/>
  <c r="F497"/>
  <c r="H497"/>
  <c r="J497"/>
  <c r="K497"/>
  <c r="M497"/>
  <c r="O497"/>
  <c r="P497"/>
  <c r="Q497"/>
  <c r="R497"/>
  <c r="S497" s="1"/>
  <c r="F498"/>
  <c r="H498"/>
  <c r="J498"/>
  <c r="K498" s="1"/>
  <c r="M498"/>
  <c r="O498"/>
  <c r="P498"/>
  <c r="Q498" s="1"/>
  <c r="R498"/>
  <c r="S498" s="1"/>
  <c r="F499"/>
  <c r="H499"/>
  <c r="J499"/>
  <c r="K499" s="1"/>
  <c r="M499"/>
  <c r="O499"/>
  <c r="P499"/>
  <c r="Q499" s="1"/>
  <c r="F500"/>
  <c r="H500"/>
  <c r="J500"/>
  <c r="K500" s="1"/>
  <c r="M500"/>
  <c r="O500"/>
  <c r="P500"/>
  <c r="R500" s="1"/>
  <c r="S500" s="1"/>
  <c r="F501"/>
  <c r="H501"/>
  <c r="J501"/>
  <c r="K501" s="1"/>
  <c r="M501"/>
  <c r="O501"/>
  <c r="P501"/>
  <c r="Q501" s="1"/>
  <c r="R501"/>
  <c r="S501" s="1"/>
  <c r="F502"/>
  <c r="H502"/>
  <c r="J502"/>
  <c r="K502" s="1"/>
  <c r="M502"/>
  <c r="O502"/>
  <c r="P502"/>
  <c r="R502" s="1"/>
  <c r="S502" s="1"/>
  <c r="F503"/>
  <c r="H503"/>
  <c r="J503"/>
  <c r="K503" s="1"/>
  <c r="M503"/>
  <c r="O503"/>
  <c r="P503"/>
  <c r="Q503" s="1"/>
  <c r="F504"/>
  <c r="H504"/>
  <c r="J504"/>
  <c r="K504" s="1"/>
  <c r="M504"/>
  <c r="O504"/>
  <c r="P504"/>
  <c r="Q504" s="1"/>
  <c r="R504"/>
  <c r="S504" s="1"/>
  <c r="F505"/>
  <c r="H505"/>
  <c r="J505"/>
  <c r="K505" s="1"/>
  <c r="M505"/>
  <c r="O505"/>
  <c r="P505"/>
  <c r="Q505" s="1"/>
  <c r="F506"/>
  <c r="H506"/>
  <c r="J506"/>
  <c r="K506" s="1"/>
  <c r="M506"/>
  <c r="O506"/>
  <c r="P506"/>
  <c r="Q506" s="1"/>
  <c r="R506"/>
  <c r="S506" s="1"/>
  <c r="F507"/>
  <c r="H507"/>
  <c r="J507"/>
  <c r="K507" s="1"/>
  <c r="M507"/>
  <c r="O507"/>
  <c r="P507"/>
  <c r="Q507" s="1"/>
  <c r="F508"/>
  <c r="H508"/>
  <c r="J508"/>
  <c r="K508" s="1"/>
  <c r="M508"/>
  <c r="O508"/>
  <c r="P508"/>
  <c r="Q508" s="1"/>
  <c r="R508"/>
  <c r="S508" s="1"/>
  <c r="F509"/>
  <c r="H509"/>
  <c r="J509"/>
  <c r="K509" s="1"/>
  <c r="M509"/>
  <c r="O509"/>
  <c r="P509"/>
  <c r="Q509" s="1"/>
  <c r="F510"/>
  <c r="H510"/>
  <c r="J510"/>
  <c r="K510" s="1"/>
  <c r="M510"/>
  <c r="O510"/>
  <c r="P510"/>
  <c r="Q510" s="1"/>
  <c r="F511"/>
  <c r="H511"/>
  <c r="J511"/>
  <c r="K511" s="1"/>
  <c r="M511"/>
  <c r="O511"/>
  <c r="P511"/>
  <c r="Q511" s="1"/>
  <c r="R511"/>
  <c r="S511" s="1"/>
  <c r="F512"/>
  <c r="H512"/>
  <c r="J512"/>
  <c r="K512" s="1"/>
  <c r="M512"/>
  <c r="O512"/>
  <c r="P512"/>
  <c r="Q512" s="1"/>
  <c r="F513"/>
  <c r="H513"/>
  <c r="J513"/>
  <c r="K513" s="1"/>
  <c r="M513"/>
  <c r="O513"/>
  <c r="P513"/>
  <c r="Q513" s="1"/>
  <c r="R513"/>
  <c r="S513" s="1"/>
  <c r="F514"/>
  <c r="H514"/>
  <c r="J514"/>
  <c r="K514" s="1"/>
  <c r="M514"/>
  <c r="O514"/>
  <c r="P514"/>
  <c r="Q514" s="1"/>
  <c r="F515"/>
  <c r="H515"/>
  <c r="J515"/>
  <c r="K515" s="1"/>
  <c r="M515"/>
  <c r="O515"/>
  <c r="P515"/>
  <c r="Q515" s="1"/>
  <c r="R515"/>
  <c r="S515" s="1"/>
  <c r="F516"/>
  <c r="H516"/>
  <c r="J516"/>
  <c r="K516" s="1"/>
  <c r="M516"/>
  <c r="O516"/>
  <c r="P516"/>
  <c r="Q516" s="1"/>
  <c r="R516"/>
  <c r="S516" s="1"/>
  <c r="F517"/>
  <c r="H517"/>
  <c r="J517"/>
  <c r="K517" s="1"/>
  <c r="M517"/>
  <c r="O517"/>
  <c r="P517"/>
  <c r="R517" s="1"/>
  <c r="S517" s="1"/>
  <c r="F518"/>
  <c r="H518"/>
  <c r="J518"/>
  <c r="K518" s="1"/>
  <c r="M518"/>
  <c r="O518"/>
  <c r="P518"/>
  <c r="Q518" s="1"/>
  <c r="R518"/>
  <c r="S518" s="1"/>
  <c r="F519"/>
  <c r="H519"/>
  <c r="J519"/>
  <c r="K519" s="1"/>
  <c r="M519"/>
  <c r="O519"/>
  <c r="P519"/>
  <c r="R519" s="1"/>
  <c r="S519" s="1"/>
  <c r="F520"/>
  <c r="H520"/>
  <c r="J520"/>
  <c r="K520" s="1"/>
  <c r="M520"/>
  <c r="O520"/>
  <c r="P520"/>
  <c r="Q520" s="1"/>
  <c r="R520"/>
  <c r="S520" s="1"/>
  <c r="F521"/>
  <c r="H521"/>
  <c r="J521"/>
  <c r="K521" s="1"/>
  <c r="M521"/>
  <c r="O521"/>
  <c r="P521"/>
  <c r="R521" s="1"/>
  <c r="S521" s="1"/>
  <c r="F522"/>
  <c r="H522"/>
  <c r="J522"/>
  <c r="K522" s="1"/>
  <c r="M522"/>
  <c r="O522"/>
  <c r="P522"/>
  <c r="Q522" s="1"/>
  <c r="R522"/>
  <c r="S522" s="1"/>
  <c r="F523"/>
  <c r="H523"/>
  <c r="J523"/>
  <c r="K523" s="1"/>
  <c r="M523"/>
  <c r="O523"/>
  <c r="P523"/>
  <c r="R523" s="1"/>
  <c r="S523" s="1"/>
  <c r="F524"/>
  <c r="H524"/>
  <c r="J524"/>
  <c r="K524" s="1"/>
  <c r="M524"/>
  <c r="O524"/>
  <c r="P524"/>
  <c r="Q524" s="1"/>
  <c r="R524"/>
  <c r="S524" s="1"/>
  <c r="F525"/>
  <c r="H525"/>
  <c r="J525"/>
  <c r="K525" s="1"/>
  <c r="M525"/>
  <c r="O525"/>
  <c r="P525"/>
  <c r="R525" s="1"/>
  <c r="S525" s="1"/>
  <c r="F526"/>
  <c r="H526"/>
  <c r="J526"/>
  <c r="K526" s="1"/>
  <c r="M526"/>
  <c r="O526"/>
  <c r="P526"/>
  <c r="Q526" s="1"/>
  <c r="R526"/>
  <c r="S526" s="1"/>
  <c r="F527"/>
  <c r="H527"/>
  <c r="J527"/>
  <c r="K527" s="1"/>
  <c r="M527"/>
  <c r="O527"/>
  <c r="P527"/>
  <c r="Q527" s="1"/>
  <c r="R527"/>
  <c r="S527" s="1"/>
  <c r="F528"/>
  <c r="H528"/>
  <c r="J528"/>
  <c r="K528" s="1"/>
  <c r="M528"/>
  <c r="O528"/>
  <c r="P528"/>
  <c r="Q528" s="1"/>
  <c r="F529"/>
  <c r="H529"/>
  <c r="J529"/>
  <c r="K529" s="1"/>
  <c r="M529"/>
  <c r="O529"/>
  <c r="P529"/>
  <c r="Q529" s="1"/>
  <c r="R529"/>
  <c r="S529"/>
  <c r="F530"/>
  <c r="H530"/>
  <c r="J530"/>
  <c r="K530"/>
  <c r="M530"/>
  <c r="O530"/>
  <c r="P530"/>
  <c r="Q530"/>
  <c r="R530"/>
  <c r="S530" s="1"/>
  <c r="F531"/>
  <c r="H531"/>
  <c r="J531"/>
  <c r="K531" s="1"/>
  <c r="M531"/>
  <c r="O531"/>
  <c r="P531"/>
  <c r="R531" s="1"/>
  <c r="S531" s="1"/>
  <c r="F532"/>
  <c r="H532"/>
  <c r="J532"/>
  <c r="K532"/>
  <c r="M532"/>
  <c r="O532"/>
  <c r="P532"/>
  <c r="Q532"/>
  <c r="R532"/>
  <c r="S532" s="1"/>
  <c r="F533"/>
  <c r="H533"/>
  <c r="J533"/>
  <c r="K533" s="1"/>
  <c r="M533"/>
  <c r="O533"/>
  <c r="P533"/>
  <c r="R533" s="1"/>
  <c r="S533" s="1"/>
  <c r="F534"/>
  <c r="H534"/>
  <c r="J534"/>
  <c r="K534"/>
  <c r="M534"/>
  <c r="O534"/>
  <c r="P534"/>
  <c r="Q534"/>
  <c r="R534"/>
  <c r="S534" s="1"/>
  <c r="F535"/>
  <c r="H535"/>
  <c r="J535"/>
  <c r="K535" s="1"/>
  <c r="M535"/>
  <c r="O535"/>
  <c r="P535"/>
  <c r="R535" s="1"/>
  <c r="S535" s="1"/>
  <c r="F536"/>
  <c r="H536"/>
  <c r="J536"/>
  <c r="K536"/>
  <c r="M536"/>
  <c r="O536"/>
  <c r="P536"/>
  <c r="Q536"/>
  <c r="R536"/>
  <c r="S536" s="1"/>
  <c r="F537"/>
  <c r="H537"/>
  <c r="J537"/>
  <c r="K537" s="1"/>
  <c r="M537"/>
  <c r="O537"/>
  <c r="P537"/>
  <c r="Q537" s="1"/>
  <c r="R537"/>
  <c r="S537" s="1"/>
  <c r="F538"/>
  <c r="H538"/>
  <c r="J538"/>
  <c r="K538" s="1"/>
  <c r="M538"/>
  <c r="O538"/>
  <c r="P538"/>
  <c r="Q538" s="1"/>
  <c r="F539"/>
  <c r="H539"/>
  <c r="J539"/>
  <c r="K539"/>
  <c r="M539"/>
  <c r="O539"/>
  <c r="P539"/>
  <c r="Q539"/>
  <c r="R539"/>
  <c r="S539" s="1"/>
  <c r="F540"/>
  <c r="H540"/>
  <c r="J540"/>
  <c r="K540" s="1"/>
  <c r="M540"/>
  <c r="O540"/>
  <c r="P540"/>
  <c r="Q540" s="1"/>
  <c r="F541"/>
  <c r="H541"/>
  <c r="J541"/>
  <c r="K541"/>
  <c r="M541"/>
  <c r="O541"/>
  <c r="P541"/>
  <c r="Q541"/>
  <c r="R541"/>
  <c r="S541" s="1"/>
  <c r="F542"/>
  <c r="H542"/>
  <c r="J542"/>
  <c r="K542" s="1"/>
  <c r="M542"/>
  <c r="O542"/>
  <c r="P542"/>
  <c r="Q542" s="1"/>
  <c r="F543"/>
  <c r="H543"/>
  <c r="J543"/>
  <c r="K543"/>
  <c r="M543"/>
  <c r="O543"/>
  <c r="P543"/>
  <c r="Q543"/>
  <c r="R543"/>
  <c r="S543" s="1"/>
  <c r="F544"/>
  <c r="H544"/>
  <c r="J544"/>
  <c r="K544" s="1"/>
  <c r="M544"/>
  <c r="O544"/>
  <c r="P544"/>
  <c r="Q544" s="1"/>
  <c r="F545"/>
  <c r="H545"/>
  <c r="J545"/>
  <c r="K545"/>
  <c r="M545"/>
  <c r="O545"/>
  <c r="P545"/>
  <c r="Q545"/>
  <c r="R545"/>
  <c r="S545" s="1"/>
  <c r="F546"/>
  <c r="H546"/>
  <c r="J546"/>
  <c r="K546" s="1"/>
  <c r="M546"/>
  <c r="O546"/>
  <c r="P546"/>
  <c r="Q546" s="1"/>
  <c r="F547"/>
  <c r="H547"/>
  <c r="J547"/>
  <c r="K547"/>
  <c r="M547"/>
  <c r="O547"/>
  <c r="P547"/>
  <c r="Q547"/>
  <c r="R547"/>
  <c r="S547" s="1"/>
  <c r="F548"/>
  <c r="H548"/>
  <c r="J548"/>
  <c r="K548" s="1"/>
  <c r="M548"/>
  <c r="O548"/>
  <c r="P548"/>
  <c r="Q548" s="1"/>
  <c r="F549"/>
  <c r="H549"/>
  <c r="J549"/>
  <c r="K549"/>
  <c r="M549"/>
  <c r="O549"/>
  <c r="P549"/>
  <c r="Q549"/>
  <c r="R549"/>
  <c r="S549" s="1"/>
  <c r="F550"/>
  <c r="H550"/>
  <c r="J550"/>
  <c r="K550" s="1"/>
  <c r="M550"/>
  <c r="O550"/>
  <c r="P550"/>
  <c r="Q550" s="1"/>
  <c r="F551"/>
  <c r="H551"/>
  <c r="J551"/>
  <c r="K551"/>
  <c r="M551"/>
  <c r="O551"/>
  <c r="P551"/>
  <c r="Q551"/>
  <c r="R551"/>
  <c r="S551" s="1"/>
  <c r="F552"/>
  <c r="H552"/>
  <c r="J552"/>
  <c r="K552" s="1"/>
  <c r="M552"/>
  <c r="O552"/>
  <c r="P552"/>
  <c r="Q552" s="1"/>
  <c r="F553"/>
  <c r="H553"/>
  <c r="J553"/>
  <c r="K553"/>
  <c r="M553"/>
  <c r="O553"/>
  <c r="P553"/>
  <c r="Q553"/>
  <c r="R553"/>
  <c r="S553" s="1"/>
  <c r="F554"/>
  <c r="H554"/>
  <c r="J554"/>
  <c r="K554" s="1"/>
  <c r="M554"/>
  <c r="O554"/>
  <c r="P554"/>
  <c r="Q554" s="1"/>
  <c r="F555"/>
  <c r="H555"/>
  <c r="J555"/>
  <c r="K555"/>
  <c r="M555"/>
  <c r="O555"/>
  <c r="P555"/>
  <c r="Q555"/>
  <c r="R555"/>
  <c r="S555" s="1"/>
  <c r="F556"/>
  <c r="H556"/>
  <c r="J556"/>
  <c r="K556" s="1"/>
  <c r="M556"/>
  <c r="O556"/>
  <c r="P556"/>
  <c r="Q556" s="1"/>
  <c r="F557"/>
  <c r="H557"/>
  <c r="J557"/>
  <c r="K557"/>
  <c r="M557"/>
  <c r="O557"/>
  <c r="P557"/>
  <c r="Q557"/>
  <c r="R557"/>
  <c r="S557" s="1"/>
  <c r="F558"/>
  <c r="H558"/>
  <c r="J558"/>
  <c r="K558" s="1"/>
  <c r="M558"/>
  <c r="O558"/>
  <c r="P558"/>
  <c r="Q558" s="1"/>
  <c r="F559"/>
  <c r="H559"/>
  <c r="J559"/>
  <c r="K559"/>
  <c r="M559"/>
  <c r="O559"/>
  <c r="P559"/>
  <c r="Q559"/>
  <c r="R559"/>
  <c r="S559" s="1"/>
  <c r="F560"/>
  <c r="H560"/>
  <c r="J560"/>
  <c r="K560" s="1"/>
  <c r="M560"/>
  <c r="O560"/>
  <c r="P560"/>
  <c r="Q560" s="1"/>
  <c r="F561"/>
  <c r="H561"/>
  <c r="J561"/>
  <c r="K561"/>
  <c r="M561"/>
  <c r="O561"/>
  <c r="P561"/>
  <c r="Q561"/>
  <c r="R561"/>
  <c r="S561" s="1"/>
  <c r="F562"/>
  <c r="H562"/>
  <c r="J562"/>
  <c r="K562" s="1"/>
  <c r="M562"/>
  <c r="O562"/>
  <c r="P562"/>
  <c r="Q562" s="1"/>
  <c r="F563"/>
  <c r="H563"/>
  <c r="J563"/>
  <c r="K563"/>
  <c r="M563"/>
  <c r="O563"/>
  <c r="P563"/>
  <c r="Q563"/>
  <c r="R563"/>
  <c r="S563" s="1"/>
  <c r="F564"/>
  <c r="H564"/>
  <c r="J564"/>
  <c r="K564" s="1"/>
  <c r="M564"/>
  <c r="O564"/>
  <c r="P564"/>
  <c r="Q564" s="1"/>
  <c r="F565"/>
  <c r="H565"/>
  <c r="J565"/>
  <c r="K565"/>
  <c r="M565"/>
  <c r="O565"/>
  <c r="P565"/>
  <c r="Q565"/>
  <c r="R565"/>
  <c r="S565" s="1"/>
  <c r="F566"/>
  <c r="H566"/>
  <c r="J566"/>
  <c r="K566" s="1"/>
  <c r="M566"/>
  <c r="O566"/>
  <c r="P566"/>
  <c r="Q566" s="1"/>
  <c r="F567"/>
  <c r="H567"/>
  <c r="J567"/>
  <c r="K567"/>
  <c r="M567"/>
  <c r="O567"/>
  <c r="P567"/>
  <c r="Q567"/>
  <c r="R567"/>
  <c r="S567" s="1"/>
  <c r="F568"/>
  <c r="H568"/>
  <c r="J568"/>
  <c r="K568" s="1"/>
  <c r="M568"/>
  <c r="O568"/>
  <c r="P568"/>
  <c r="Q568" s="1"/>
  <c r="F569"/>
  <c r="H569"/>
  <c r="J569"/>
  <c r="K569"/>
  <c r="M569"/>
  <c r="O569"/>
  <c r="P569"/>
  <c r="Q569"/>
  <c r="R569"/>
  <c r="S569" s="1"/>
  <c r="F570"/>
  <c r="H570"/>
  <c r="J570"/>
  <c r="K570" s="1"/>
  <c r="M570"/>
  <c r="O570"/>
  <c r="P570"/>
  <c r="Q570" s="1"/>
  <c r="F571"/>
  <c r="H571"/>
  <c r="J571"/>
  <c r="K571"/>
  <c r="M571"/>
  <c r="O571"/>
  <c r="P571"/>
  <c r="Q571"/>
  <c r="R571"/>
  <c r="S571" s="1"/>
  <c r="F572"/>
  <c r="H572"/>
  <c r="J572"/>
  <c r="K572" s="1"/>
  <c r="M572"/>
  <c r="O572"/>
  <c r="P572"/>
  <c r="Q572" s="1"/>
  <c r="F573"/>
  <c r="H573"/>
  <c r="J573"/>
  <c r="K573"/>
  <c r="M573"/>
  <c r="O573"/>
  <c r="P573"/>
  <c r="Q573"/>
  <c r="R573"/>
  <c r="S573" s="1"/>
  <c r="F574"/>
  <c r="H574"/>
  <c r="J574"/>
  <c r="K574" s="1"/>
  <c r="M574"/>
  <c r="O574"/>
  <c r="P574"/>
  <c r="Q574" s="1"/>
  <c r="F575"/>
  <c r="H575"/>
  <c r="J575"/>
  <c r="K575"/>
  <c r="M575"/>
  <c r="O575"/>
  <c r="P575"/>
  <c r="Q575"/>
  <c r="R575"/>
  <c r="S575" s="1"/>
  <c r="F576"/>
  <c r="H576"/>
  <c r="J576"/>
  <c r="K576" s="1"/>
  <c r="M576"/>
  <c r="O576"/>
  <c r="P576"/>
  <c r="Q576" s="1"/>
  <c r="F577"/>
  <c r="H577"/>
  <c r="J577"/>
  <c r="K577"/>
  <c r="M577"/>
  <c r="O577"/>
  <c r="P577"/>
  <c r="Q577"/>
  <c r="R577"/>
  <c r="S577" s="1"/>
  <c r="F578"/>
  <c r="H578"/>
  <c r="J578"/>
  <c r="K578" s="1"/>
  <c r="M578"/>
  <c r="O578"/>
  <c r="P578"/>
  <c r="Q578" s="1"/>
  <c r="F579"/>
  <c r="H579"/>
  <c r="J579"/>
  <c r="K579"/>
  <c r="M579"/>
  <c r="O579"/>
  <c r="P579"/>
  <c r="Q579"/>
  <c r="R579"/>
  <c r="S579" s="1"/>
  <c r="F580"/>
  <c r="H580"/>
  <c r="J580"/>
  <c r="K580" s="1"/>
  <c r="M580"/>
  <c r="O580"/>
  <c r="P580"/>
  <c r="Q580" s="1"/>
  <c r="F581"/>
  <c r="H581"/>
  <c r="J581"/>
  <c r="K581"/>
  <c r="M581"/>
  <c r="O581"/>
  <c r="P581"/>
  <c r="Q581"/>
  <c r="R581"/>
  <c r="S581" s="1"/>
  <c r="F582"/>
  <c r="H582"/>
  <c r="J582"/>
  <c r="K582" s="1"/>
  <c r="M582"/>
  <c r="O582"/>
  <c r="P582"/>
  <c r="Q582" s="1"/>
  <c r="F583"/>
  <c r="H583"/>
  <c r="J583"/>
  <c r="K583"/>
  <c r="M583"/>
  <c r="O583"/>
  <c r="P583"/>
  <c r="Q583"/>
  <c r="R583"/>
  <c r="S583" s="1"/>
  <c r="F584"/>
  <c r="H584"/>
  <c r="J584"/>
  <c r="K584" s="1"/>
  <c r="M584"/>
  <c r="O584"/>
  <c r="P584"/>
  <c r="Q584" s="1"/>
  <c r="F585"/>
  <c r="H585"/>
  <c r="J585"/>
  <c r="K585"/>
  <c r="M585"/>
  <c r="O585"/>
  <c r="P585"/>
  <c r="Q585"/>
  <c r="R585"/>
  <c r="S585" s="1"/>
  <c r="F586"/>
  <c r="H586"/>
  <c r="J586"/>
  <c r="K586" s="1"/>
  <c r="M586"/>
  <c r="O586"/>
  <c r="P586"/>
  <c r="Q586" s="1"/>
  <c r="F587"/>
  <c r="H587"/>
  <c r="J587"/>
  <c r="K587"/>
  <c r="M587"/>
  <c r="O587"/>
  <c r="P587"/>
  <c r="Q587"/>
  <c r="F588"/>
  <c r="H588"/>
  <c r="J588"/>
  <c r="K588"/>
  <c r="M588"/>
  <c r="O588"/>
  <c r="P588"/>
  <c r="Q588"/>
  <c r="R588"/>
  <c r="S588" s="1"/>
  <c r="F589"/>
  <c r="H589"/>
  <c r="J589"/>
  <c r="K589" s="1"/>
  <c r="M589"/>
  <c r="O589"/>
  <c r="P589"/>
  <c r="Q589" s="1"/>
  <c r="F590"/>
  <c r="H590"/>
  <c r="J590"/>
  <c r="K590"/>
  <c r="M590"/>
  <c r="O590"/>
  <c r="P590"/>
  <c r="Q590"/>
  <c r="R590"/>
  <c r="S590" s="1"/>
  <c r="F591"/>
  <c r="H591"/>
  <c r="J591"/>
  <c r="K591" s="1"/>
  <c r="M591"/>
  <c r="O591"/>
  <c r="P591"/>
  <c r="Q591" s="1"/>
  <c r="F592"/>
  <c r="H592"/>
  <c r="J592"/>
  <c r="K592"/>
  <c r="M592"/>
  <c r="O592"/>
  <c r="P592"/>
  <c r="Q592"/>
  <c r="R592"/>
  <c r="S592" s="1"/>
  <c r="F593"/>
  <c r="H593"/>
  <c r="J593"/>
  <c r="K593" s="1"/>
  <c r="M593"/>
  <c r="O593"/>
  <c r="P593"/>
  <c r="Q593" s="1"/>
  <c r="F594"/>
  <c r="H594"/>
  <c r="J594"/>
  <c r="K594"/>
  <c r="M594"/>
  <c r="O594"/>
  <c r="P594"/>
  <c r="Q594" s="1"/>
  <c r="R594"/>
  <c r="S594" s="1"/>
  <c r="F595"/>
  <c r="H595"/>
  <c r="J595"/>
  <c r="K595" s="1"/>
  <c r="M595"/>
  <c r="O595"/>
  <c r="P595"/>
  <c r="Q595" s="1"/>
  <c r="F596"/>
  <c r="H596"/>
  <c r="J596"/>
  <c r="K596" s="1"/>
  <c r="M596"/>
  <c r="O596"/>
  <c r="P596"/>
  <c r="Q596" s="1"/>
  <c r="R596"/>
  <c r="S596" s="1"/>
  <c r="F597"/>
  <c r="H597"/>
  <c r="J597"/>
  <c r="K597" s="1"/>
  <c r="M597"/>
  <c r="O597"/>
  <c r="P597"/>
  <c r="Q597" s="1"/>
  <c r="F598"/>
  <c r="H598"/>
  <c r="J598"/>
  <c r="K598" s="1"/>
  <c r="M598"/>
  <c r="O598"/>
  <c r="P598"/>
  <c r="Q598" s="1"/>
  <c r="R598"/>
  <c r="S598" s="1"/>
  <c r="F599"/>
  <c r="H599"/>
  <c r="J599"/>
  <c r="K599" s="1"/>
  <c r="M599"/>
  <c r="O599"/>
  <c r="P599"/>
  <c r="Q599" s="1"/>
  <c r="F600"/>
  <c r="H600"/>
  <c r="J600"/>
  <c r="K600" s="1"/>
  <c r="M600"/>
  <c r="O600"/>
  <c r="P600"/>
  <c r="Q600" s="1"/>
  <c r="R600"/>
  <c r="S600" s="1"/>
  <c r="F601"/>
  <c r="H601"/>
  <c r="J601"/>
  <c r="K601" s="1"/>
  <c r="M601"/>
  <c r="O601"/>
  <c r="P601"/>
  <c r="Q601" s="1"/>
  <c r="F602"/>
  <c r="H602"/>
  <c r="J602"/>
  <c r="K602" s="1"/>
  <c r="M602"/>
  <c r="O602"/>
  <c r="P602"/>
  <c r="Q602" s="1"/>
  <c r="R602"/>
  <c r="S602" s="1"/>
  <c r="F603"/>
  <c r="H603"/>
  <c r="J603"/>
  <c r="K603" s="1"/>
  <c r="M603"/>
  <c r="O603"/>
  <c r="P603"/>
  <c r="Q603" s="1"/>
  <c r="F604"/>
  <c r="H604"/>
  <c r="J604"/>
  <c r="K604" s="1"/>
  <c r="M604"/>
  <c r="O604"/>
  <c r="P604"/>
  <c r="Q604" s="1"/>
  <c r="R604"/>
  <c r="S604" s="1"/>
  <c r="F605"/>
  <c r="H605"/>
  <c r="J605"/>
  <c r="K605" s="1"/>
  <c r="M605"/>
  <c r="O605"/>
  <c r="P605"/>
  <c r="Q605" s="1"/>
  <c r="F606"/>
  <c r="H606"/>
  <c r="J606"/>
  <c r="K606" s="1"/>
  <c r="M606"/>
  <c r="O606"/>
  <c r="P606"/>
  <c r="Q606" s="1"/>
  <c r="R606"/>
  <c r="S606" s="1"/>
  <c r="F607"/>
  <c r="H607"/>
  <c r="J607"/>
  <c r="K607" s="1"/>
  <c r="M607"/>
  <c r="O607"/>
  <c r="P607"/>
  <c r="Q607" s="1"/>
  <c r="F608"/>
  <c r="H608"/>
  <c r="J608"/>
  <c r="K608" s="1"/>
  <c r="M608"/>
  <c r="O608"/>
  <c r="P608"/>
  <c r="Q608" s="1"/>
  <c r="R608"/>
  <c r="S608" s="1"/>
  <c r="F609"/>
  <c r="H609"/>
  <c r="J609"/>
  <c r="K609" s="1"/>
  <c r="M609"/>
  <c r="O609"/>
  <c r="P609"/>
  <c r="Q609" s="1"/>
  <c r="R609"/>
  <c r="S609" s="1"/>
  <c r="F610"/>
  <c r="H610"/>
  <c r="J610"/>
  <c r="K610" s="1"/>
  <c r="M610"/>
  <c r="O610"/>
  <c r="P610"/>
  <c r="R610" s="1"/>
  <c r="S610" s="1"/>
  <c r="F611"/>
  <c r="H611"/>
  <c r="J611"/>
  <c r="K611" s="1"/>
  <c r="M611"/>
  <c r="O611"/>
  <c r="P611"/>
  <c r="Q611" s="1"/>
  <c r="R611"/>
  <c r="S611" s="1"/>
  <c r="F612"/>
  <c r="H612"/>
  <c r="J612"/>
  <c r="K612" s="1"/>
  <c r="M612"/>
  <c r="O612"/>
  <c r="P612"/>
  <c r="R612" s="1"/>
  <c r="S612" s="1"/>
  <c r="F613"/>
  <c r="H613"/>
  <c r="J613"/>
  <c r="K613" s="1"/>
  <c r="M613"/>
  <c r="O613"/>
  <c r="P613"/>
  <c r="Q613" s="1"/>
  <c r="R613"/>
  <c r="S613" s="1"/>
  <c r="F614"/>
  <c r="H614"/>
  <c r="J614"/>
  <c r="K614" s="1"/>
  <c r="M614"/>
  <c r="O614"/>
  <c r="P614"/>
  <c r="R614" s="1"/>
  <c r="S614" s="1"/>
  <c r="F615"/>
  <c r="H615"/>
  <c r="J615"/>
  <c r="K615" s="1"/>
  <c r="M615"/>
  <c r="O615"/>
  <c r="P615"/>
  <c r="Q615" s="1"/>
  <c r="R615"/>
  <c r="S615" s="1"/>
  <c r="F616"/>
  <c r="H616"/>
  <c r="J616"/>
  <c r="K616" s="1"/>
  <c r="M616"/>
  <c r="O616"/>
  <c r="P616"/>
  <c r="R616" s="1"/>
  <c r="S616" s="1"/>
  <c r="F617"/>
  <c r="H617"/>
  <c r="J617"/>
  <c r="K617" s="1"/>
  <c r="M617"/>
  <c r="O617"/>
  <c r="P617"/>
  <c r="Q617" s="1"/>
  <c r="R617"/>
  <c r="S617" s="1"/>
  <c r="F618"/>
  <c r="H618"/>
  <c r="J618"/>
  <c r="K618" s="1"/>
  <c r="M618"/>
  <c r="O618"/>
  <c r="P618"/>
  <c r="R618" s="1"/>
  <c r="S618" s="1"/>
  <c r="F619"/>
  <c r="H619"/>
  <c r="J619"/>
  <c r="K619" s="1"/>
  <c r="M619"/>
  <c r="O619"/>
  <c r="P619"/>
  <c r="Q619" s="1"/>
  <c r="F620"/>
  <c r="H620"/>
  <c r="J620"/>
  <c r="K620" s="1"/>
  <c r="M620"/>
  <c r="O620"/>
  <c r="P620"/>
  <c r="Q620" s="1"/>
  <c r="R620"/>
  <c r="S620" s="1"/>
  <c r="F621"/>
  <c r="H621"/>
  <c r="J621"/>
  <c r="K621" s="1"/>
  <c r="M621"/>
  <c r="O621"/>
  <c r="P621"/>
  <c r="R621" s="1"/>
  <c r="S621" s="1"/>
  <c r="F622"/>
  <c r="H622"/>
  <c r="J622"/>
  <c r="K622" s="1"/>
  <c r="M622"/>
  <c r="O622"/>
  <c r="P622"/>
  <c r="Q622" s="1"/>
  <c r="R622"/>
  <c r="S622" s="1"/>
  <c r="F623"/>
  <c r="H623"/>
  <c r="J623"/>
  <c r="K623" s="1"/>
  <c r="M623"/>
  <c r="O623"/>
  <c r="P623"/>
  <c r="F624"/>
  <c r="H624"/>
  <c r="J624"/>
  <c r="K624" s="1"/>
  <c r="M624"/>
  <c r="O624"/>
  <c r="P624"/>
  <c r="Q624" s="1"/>
  <c r="R624"/>
  <c r="S624" s="1"/>
  <c r="F625"/>
  <c r="H625"/>
  <c r="J625"/>
  <c r="K625" s="1"/>
  <c r="M625"/>
  <c r="O625"/>
  <c r="F626"/>
  <c r="H626"/>
  <c r="J626"/>
  <c r="K626" s="1"/>
  <c r="M626"/>
  <c r="O626"/>
  <c r="P626"/>
  <c r="Q626" s="1"/>
  <c r="R626"/>
  <c r="S626" s="1"/>
  <c r="F627"/>
  <c r="H627"/>
  <c r="J627"/>
  <c r="K627" s="1"/>
  <c r="M627"/>
  <c r="O627"/>
  <c r="F628"/>
  <c r="H628"/>
  <c r="J628"/>
  <c r="K628" s="1"/>
  <c r="M628"/>
  <c r="O628"/>
  <c r="P628"/>
  <c r="Q628" s="1"/>
  <c r="R628"/>
  <c r="S628" s="1"/>
  <c r="F629"/>
  <c r="H629"/>
  <c r="J629"/>
  <c r="K629" s="1"/>
  <c r="M629"/>
  <c r="O629"/>
  <c r="P629"/>
  <c r="F630"/>
  <c r="H630"/>
  <c r="J630"/>
  <c r="K630" s="1"/>
  <c r="M630"/>
  <c r="O630"/>
  <c r="P630"/>
  <c r="Q630" s="1"/>
  <c r="R630"/>
  <c r="S630" s="1"/>
  <c r="F631"/>
  <c r="H631"/>
  <c r="J631"/>
  <c r="K631" s="1"/>
  <c r="M631"/>
  <c r="O631"/>
  <c r="P631"/>
  <c r="F632"/>
  <c r="H632"/>
  <c r="J632"/>
  <c r="K632" s="1"/>
  <c r="M632"/>
  <c r="O632"/>
  <c r="P632"/>
  <c r="Q632" s="1"/>
  <c r="R632"/>
  <c r="S632" s="1"/>
  <c r="F633"/>
  <c r="H633"/>
  <c r="J633"/>
  <c r="K633" s="1"/>
  <c r="M633"/>
  <c r="O633"/>
  <c r="F634"/>
  <c r="H634"/>
  <c r="J634"/>
  <c r="K634" s="1"/>
  <c r="M634"/>
  <c r="O634"/>
  <c r="P634"/>
  <c r="Q634" s="1"/>
  <c r="R634"/>
  <c r="S634" s="1"/>
  <c r="F635"/>
  <c r="H635"/>
  <c r="J635"/>
  <c r="K635" s="1"/>
  <c r="M635"/>
  <c r="O635"/>
  <c r="F636"/>
  <c r="H636"/>
  <c r="J636"/>
  <c r="K636" s="1"/>
  <c r="M636"/>
  <c r="O636"/>
  <c r="P636"/>
  <c r="Q636" s="1"/>
  <c r="R636"/>
  <c r="S636" s="1"/>
  <c r="F637"/>
  <c r="H637"/>
  <c r="J637"/>
  <c r="K637" s="1"/>
  <c r="M637"/>
  <c r="O637"/>
  <c r="P637"/>
  <c r="F638"/>
  <c r="H638"/>
  <c r="J638"/>
  <c r="K638" s="1"/>
  <c r="M638"/>
  <c r="O638"/>
  <c r="P638"/>
  <c r="Q638" s="1"/>
  <c r="R638"/>
  <c r="S638" s="1"/>
  <c r="F639"/>
  <c r="H639"/>
  <c r="J639"/>
  <c r="K639" s="1"/>
  <c r="M639"/>
  <c r="O639"/>
  <c r="P639"/>
  <c r="F640"/>
  <c r="H640"/>
  <c r="J640"/>
  <c r="K640" s="1"/>
  <c r="M640"/>
  <c r="O640"/>
  <c r="P640"/>
  <c r="Q640" s="1"/>
  <c r="R640"/>
  <c r="S640" s="1"/>
  <c r="F641"/>
  <c r="H641"/>
  <c r="J641"/>
  <c r="K641" s="1"/>
  <c r="M641"/>
  <c r="O641"/>
  <c r="F642"/>
  <c r="H642"/>
  <c r="J642"/>
  <c r="K642" s="1"/>
  <c r="M642"/>
  <c r="O642"/>
  <c r="P642"/>
  <c r="Q642" s="1"/>
  <c r="R642"/>
  <c r="S642" s="1"/>
  <c r="F643"/>
  <c r="H643"/>
  <c r="J643"/>
  <c r="K643" s="1"/>
  <c r="M643"/>
  <c r="O643"/>
  <c r="F644"/>
  <c r="H644"/>
  <c r="J644"/>
  <c r="K644" s="1"/>
  <c r="M644"/>
  <c r="O644"/>
  <c r="P644"/>
  <c r="Q644" s="1"/>
  <c r="R644"/>
  <c r="S644" s="1"/>
  <c r="F645"/>
  <c r="H645"/>
  <c r="J645"/>
  <c r="K645" s="1"/>
  <c r="M645"/>
  <c r="O645"/>
  <c r="P645"/>
  <c r="F646"/>
  <c r="H646"/>
  <c r="J646"/>
  <c r="K646" s="1"/>
  <c r="M646"/>
  <c r="O646"/>
  <c r="P646"/>
  <c r="Q646" s="1"/>
  <c r="R646"/>
  <c r="S646" s="1"/>
  <c r="F647"/>
  <c r="H647"/>
  <c r="J647"/>
  <c r="K647" s="1"/>
  <c r="M647"/>
  <c r="O647"/>
  <c r="P647"/>
  <c r="F648"/>
  <c r="H648"/>
  <c r="J648"/>
  <c r="K648" s="1"/>
  <c r="M648"/>
  <c r="O648"/>
  <c r="P648"/>
  <c r="Q648" s="1"/>
  <c r="R648"/>
  <c r="S648" s="1"/>
  <c r="F649"/>
  <c r="H649"/>
  <c r="J649"/>
  <c r="K649" s="1"/>
  <c r="M649"/>
  <c r="O649"/>
  <c r="F650"/>
  <c r="H650"/>
  <c r="J650"/>
  <c r="K650" s="1"/>
  <c r="M650"/>
  <c r="O650"/>
  <c r="P650"/>
  <c r="Q650" s="1"/>
  <c r="R650"/>
  <c r="S650" s="1"/>
  <c r="F651"/>
  <c r="H651"/>
  <c r="J651"/>
  <c r="K651" s="1"/>
  <c r="M651"/>
  <c r="O651"/>
  <c r="F652"/>
  <c r="H652"/>
  <c r="J652"/>
  <c r="K652" s="1"/>
  <c r="M652"/>
  <c r="O652"/>
  <c r="P652"/>
  <c r="Q652" s="1"/>
  <c r="R652"/>
  <c r="S652" s="1"/>
  <c r="F653"/>
  <c r="H653"/>
  <c r="J653"/>
  <c r="K653" s="1"/>
  <c r="M653"/>
  <c r="O653"/>
  <c r="P653"/>
  <c r="F654"/>
  <c r="H654"/>
  <c r="J654"/>
  <c r="K654" s="1"/>
  <c r="M654"/>
  <c r="O654"/>
  <c r="P654"/>
  <c r="Q654" s="1"/>
  <c r="R654"/>
  <c r="S654" s="1"/>
  <c r="F655"/>
  <c r="H655"/>
  <c r="J655"/>
  <c r="K655" s="1"/>
  <c r="M655"/>
  <c r="O655"/>
  <c r="P655"/>
  <c r="F656"/>
  <c r="H656"/>
  <c r="J656"/>
  <c r="K656" s="1"/>
  <c r="M656"/>
  <c r="O656"/>
  <c r="P656"/>
  <c r="Q656" s="1"/>
  <c r="R656"/>
  <c r="S656" s="1"/>
  <c r="F657"/>
  <c r="H657"/>
  <c r="J657"/>
  <c r="K657" s="1"/>
  <c r="M657"/>
  <c r="O657"/>
  <c r="F658"/>
  <c r="H658"/>
  <c r="J658"/>
  <c r="K658" s="1"/>
  <c r="M658"/>
  <c r="O658"/>
  <c r="P658"/>
  <c r="Q658" s="1"/>
  <c r="R658"/>
  <c r="S658" s="1"/>
  <c r="F659"/>
  <c r="H659"/>
  <c r="J659"/>
  <c r="K659" s="1"/>
  <c r="M659"/>
  <c r="O659"/>
  <c r="F660"/>
  <c r="H660"/>
  <c r="J660"/>
  <c r="K660" s="1"/>
  <c r="M660"/>
  <c r="O660"/>
  <c r="P660"/>
  <c r="Q660" s="1"/>
  <c r="R660"/>
  <c r="S660" s="1"/>
  <c r="F661"/>
  <c r="H661"/>
  <c r="J661"/>
  <c r="K661" s="1"/>
  <c r="M661"/>
  <c r="O661"/>
  <c r="P661"/>
  <c r="F662"/>
  <c r="H662"/>
  <c r="J662"/>
  <c r="K662" s="1"/>
  <c r="M662"/>
  <c r="O662"/>
  <c r="P662"/>
  <c r="Q662" s="1"/>
  <c r="R662"/>
  <c r="S662" s="1"/>
  <c r="F663"/>
  <c r="H663"/>
  <c r="J663"/>
  <c r="K663" s="1"/>
  <c r="M663"/>
  <c r="O663"/>
  <c r="P663"/>
  <c r="F664"/>
  <c r="H664"/>
  <c r="J664"/>
  <c r="K664" s="1"/>
  <c r="M664"/>
  <c r="O664"/>
  <c r="P664"/>
  <c r="Q664" s="1"/>
  <c r="R664"/>
  <c r="S664" s="1"/>
  <c r="F665"/>
  <c r="H665"/>
  <c r="J665"/>
  <c r="K665" s="1"/>
  <c r="M665"/>
  <c r="O665"/>
  <c r="F666"/>
  <c r="H666"/>
  <c r="J666"/>
  <c r="K666" s="1"/>
  <c r="M666"/>
  <c r="O666"/>
  <c r="P666"/>
  <c r="Q666" s="1"/>
  <c r="R666"/>
  <c r="S666" s="1"/>
  <c r="F667"/>
  <c r="H667"/>
  <c r="J667"/>
  <c r="K667" s="1"/>
  <c r="M667"/>
  <c r="O667"/>
  <c r="F668"/>
  <c r="H668"/>
  <c r="J668"/>
  <c r="K668" s="1"/>
  <c r="M668"/>
  <c r="O668"/>
  <c r="P668"/>
  <c r="Q668" s="1"/>
  <c r="R668"/>
  <c r="S668" s="1"/>
  <c r="F669"/>
  <c r="H669"/>
  <c r="J669"/>
  <c r="K669" s="1"/>
  <c r="M669"/>
  <c r="O669"/>
  <c r="P669"/>
  <c r="F670"/>
  <c r="H670"/>
  <c r="J670"/>
  <c r="K670" s="1"/>
  <c r="M670"/>
  <c r="O670"/>
  <c r="P670"/>
  <c r="Q670" s="1"/>
  <c r="R670"/>
  <c r="S670" s="1"/>
  <c r="F671"/>
  <c r="H671"/>
  <c r="J671"/>
  <c r="K671" s="1"/>
  <c r="M671"/>
  <c r="O671"/>
  <c r="P671"/>
  <c r="F672"/>
  <c r="H672"/>
  <c r="J672"/>
  <c r="K672" s="1"/>
  <c r="M672"/>
  <c r="O672"/>
  <c r="P672"/>
  <c r="Q672" s="1"/>
  <c r="R672"/>
  <c r="S672" s="1"/>
  <c r="F673"/>
  <c r="H673"/>
  <c r="J673"/>
  <c r="K673" s="1"/>
  <c r="M673"/>
  <c r="O673"/>
  <c r="F674"/>
  <c r="H674"/>
  <c r="J674"/>
  <c r="K674" s="1"/>
  <c r="M674"/>
  <c r="O674"/>
  <c r="P674"/>
  <c r="Q674" s="1"/>
  <c r="R674"/>
  <c r="S674" s="1"/>
  <c r="F675"/>
  <c r="H675"/>
  <c r="J675"/>
  <c r="K675" s="1"/>
  <c r="M675"/>
  <c r="O675"/>
  <c r="P675"/>
  <c r="F676"/>
  <c r="H676"/>
  <c r="J676"/>
  <c r="K676" s="1"/>
  <c r="M676"/>
  <c r="O676"/>
  <c r="P676"/>
  <c r="Q676" s="1"/>
  <c r="F677"/>
  <c r="H677"/>
  <c r="J677"/>
  <c r="K677" s="1"/>
  <c r="M677"/>
  <c r="O677"/>
  <c r="P677"/>
  <c r="Q677" s="1"/>
  <c r="R677"/>
  <c r="S677" s="1"/>
  <c r="F678"/>
  <c r="H678"/>
  <c r="J678"/>
  <c r="K678" s="1"/>
  <c r="M678"/>
  <c r="O678"/>
  <c r="F679"/>
  <c r="H679"/>
  <c r="J679"/>
  <c r="K679" s="1"/>
  <c r="M679"/>
  <c r="O679"/>
  <c r="P679"/>
  <c r="Q679" s="1"/>
  <c r="R679"/>
  <c r="S679" s="1"/>
  <c r="F680"/>
  <c r="H680"/>
  <c r="J680"/>
  <c r="K680" s="1"/>
  <c r="M680"/>
  <c r="O680"/>
  <c r="P680"/>
  <c r="F681"/>
  <c r="H681"/>
  <c r="J681"/>
  <c r="K681" s="1"/>
  <c r="M681"/>
  <c r="O681"/>
  <c r="P681"/>
  <c r="Q681" s="1"/>
  <c r="R681"/>
  <c r="S681" s="1"/>
  <c r="F682"/>
  <c r="H682"/>
  <c r="J682"/>
  <c r="K682" s="1"/>
  <c r="M682"/>
  <c r="O682"/>
  <c r="P682"/>
  <c r="F683"/>
  <c r="H683"/>
  <c r="J683"/>
  <c r="K683" s="1"/>
  <c r="M683"/>
  <c r="O683"/>
  <c r="P683"/>
  <c r="Q683" s="1"/>
  <c r="R683"/>
  <c r="S683" s="1"/>
  <c r="F684"/>
  <c r="H684"/>
  <c r="J684"/>
  <c r="K684" s="1"/>
  <c r="M684"/>
  <c r="O684"/>
  <c r="P684"/>
  <c r="F685"/>
  <c r="H685"/>
  <c r="J685"/>
  <c r="K685" s="1"/>
  <c r="M685"/>
  <c r="O685"/>
  <c r="P685"/>
  <c r="Q685" s="1"/>
  <c r="R685"/>
  <c r="S685" s="1"/>
  <c r="F686"/>
  <c r="H686"/>
  <c r="J686"/>
  <c r="K686" s="1"/>
  <c r="M686"/>
  <c r="O686"/>
  <c r="F687"/>
  <c r="H687"/>
  <c r="J687"/>
  <c r="K687" s="1"/>
  <c r="M687"/>
  <c r="O687"/>
  <c r="P687"/>
  <c r="Q687" s="1"/>
  <c r="R687"/>
  <c r="S687" s="1"/>
  <c r="F688"/>
  <c r="H688"/>
  <c r="J688"/>
  <c r="K688" s="1"/>
  <c r="M688"/>
  <c r="O688"/>
  <c r="P688"/>
  <c r="F689"/>
  <c r="H689"/>
  <c r="J689"/>
  <c r="K689" s="1"/>
  <c r="M689"/>
  <c r="O689"/>
  <c r="P689"/>
  <c r="Q689" s="1"/>
  <c r="R689"/>
  <c r="S689" s="1"/>
  <c r="F690"/>
  <c r="H690"/>
  <c r="J690"/>
  <c r="K690" s="1"/>
  <c r="M690"/>
  <c r="O690"/>
  <c r="P690"/>
  <c r="F691"/>
  <c r="H691"/>
  <c r="J691"/>
  <c r="K691" s="1"/>
  <c r="M691"/>
  <c r="O691"/>
  <c r="P691"/>
  <c r="Q691" s="1"/>
  <c r="R691"/>
  <c r="S691" s="1"/>
  <c r="F692"/>
  <c r="H692"/>
  <c r="J692"/>
  <c r="K692" s="1"/>
  <c r="M692"/>
  <c r="O692"/>
  <c r="P692"/>
  <c r="F693"/>
  <c r="H693"/>
  <c r="J693"/>
  <c r="K693" s="1"/>
  <c r="M693"/>
  <c r="O693"/>
  <c r="P693"/>
  <c r="Q693" s="1"/>
  <c r="R693"/>
  <c r="S693" s="1"/>
  <c r="F694"/>
  <c r="H694"/>
  <c r="J694"/>
  <c r="K694" s="1"/>
  <c r="M694"/>
  <c r="O694"/>
  <c r="F695"/>
  <c r="H695"/>
  <c r="J695"/>
  <c r="K695" s="1"/>
  <c r="M695"/>
  <c r="O695"/>
  <c r="P695"/>
  <c r="Q695" s="1"/>
  <c r="R695"/>
  <c r="S695" s="1"/>
  <c r="F696"/>
  <c r="H696"/>
  <c r="J696"/>
  <c r="K696" s="1"/>
  <c r="M696"/>
  <c r="O696"/>
  <c r="P696"/>
  <c r="F697"/>
  <c r="H697"/>
  <c r="J697"/>
  <c r="K697" s="1"/>
  <c r="M697"/>
  <c r="O697"/>
  <c r="P697"/>
  <c r="Q697" s="1"/>
  <c r="R697"/>
  <c r="S697" s="1"/>
  <c r="F698"/>
  <c r="H698"/>
  <c r="J698"/>
  <c r="K698" s="1"/>
  <c r="M698"/>
  <c r="O698"/>
  <c r="P698"/>
  <c r="F699"/>
  <c r="H699"/>
  <c r="J699"/>
  <c r="K699" s="1"/>
  <c r="M699"/>
  <c r="O699"/>
  <c r="P699"/>
  <c r="Q699" s="1"/>
  <c r="R699"/>
  <c r="S699" s="1"/>
  <c r="F700"/>
  <c r="H700"/>
  <c r="J700"/>
  <c r="K700" s="1"/>
  <c r="M700"/>
  <c r="O700"/>
  <c r="P700"/>
  <c r="F701"/>
  <c r="H701"/>
  <c r="J701"/>
  <c r="K701" s="1"/>
  <c r="M701"/>
  <c r="O701"/>
  <c r="P701"/>
  <c r="Q701" s="1"/>
  <c r="R701"/>
  <c r="S701" s="1"/>
  <c r="F702"/>
  <c r="H702"/>
  <c r="J702"/>
  <c r="K702" s="1"/>
  <c r="M702"/>
  <c r="O702"/>
  <c r="F703"/>
  <c r="H703"/>
  <c r="J703"/>
  <c r="K703" s="1"/>
  <c r="M703"/>
  <c r="O703"/>
  <c r="P703"/>
  <c r="F704"/>
  <c r="H704"/>
  <c r="J704"/>
  <c r="K704" s="1"/>
  <c r="M704"/>
  <c r="O704"/>
  <c r="P704"/>
  <c r="Q704" s="1"/>
  <c r="R704"/>
  <c r="S704" s="1"/>
  <c r="F705"/>
  <c r="H705"/>
  <c r="J705"/>
  <c r="K705" s="1"/>
  <c r="M705"/>
  <c r="O705"/>
  <c r="P705"/>
  <c r="F706"/>
  <c r="H706"/>
  <c r="J706"/>
  <c r="K706" s="1"/>
  <c r="M706"/>
  <c r="O706"/>
  <c r="P706"/>
  <c r="Q706" s="1"/>
  <c r="R706"/>
  <c r="S706" s="1"/>
  <c r="F707"/>
  <c r="H707"/>
  <c r="J707"/>
  <c r="K707" s="1"/>
  <c r="M707"/>
  <c r="O707"/>
  <c r="F708"/>
  <c r="H708"/>
  <c r="J708"/>
  <c r="K708" s="1"/>
  <c r="M708"/>
  <c r="O708"/>
  <c r="P708"/>
  <c r="Q708" s="1"/>
  <c r="R708"/>
  <c r="S708" s="1"/>
  <c r="F709"/>
  <c r="H709"/>
  <c r="J709"/>
  <c r="K709" s="1"/>
  <c r="M709"/>
  <c r="O709"/>
  <c r="P709"/>
  <c r="F710"/>
  <c r="H710"/>
  <c r="J710"/>
  <c r="K710" s="1"/>
  <c r="M710"/>
  <c r="O710"/>
  <c r="P710"/>
  <c r="Q710" s="1"/>
  <c r="R710"/>
  <c r="S710" s="1"/>
  <c r="F711"/>
  <c r="H711"/>
  <c r="J711"/>
  <c r="K711" s="1"/>
  <c r="M711"/>
  <c r="O711"/>
  <c r="P711"/>
  <c r="Q711" s="1"/>
  <c r="F712"/>
  <c r="H712"/>
  <c r="J712"/>
  <c r="K712" s="1"/>
  <c r="M712"/>
  <c r="O712"/>
  <c r="P712"/>
  <c r="Q712" s="1"/>
  <c r="F713"/>
  <c r="H713"/>
  <c r="J713"/>
  <c r="K713" s="1"/>
  <c r="M713"/>
  <c r="O713"/>
  <c r="F714"/>
  <c r="H714"/>
  <c r="J714"/>
  <c r="K714" s="1"/>
  <c r="M714"/>
  <c r="O714"/>
  <c r="P714"/>
  <c r="Q714" s="1"/>
  <c r="F715"/>
  <c r="H715"/>
  <c r="J715"/>
  <c r="K715" s="1"/>
  <c r="M715"/>
  <c r="O715"/>
  <c r="P715"/>
  <c r="Q715" s="1"/>
  <c r="F716"/>
  <c r="H716"/>
  <c r="J716"/>
  <c r="K716" s="1"/>
  <c r="M716"/>
  <c r="O716"/>
  <c r="P716"/>
  <c r="Q716" s="1"/>
  <c r="F717"/>
  <c r="H717"/>
  <c r="J717"/>
  <c r="K717" s="1"/>
  <c r="M717"/>
  <c r="O717"/>
  <c r="F718"/>
  <c r="H718"/>
  <c r="J718"/>
  <c r="K718" s="1"/>
  <c r="M718"/>
  <c r="O718"/>
  <c r="P718"/>
  <c r="Q718" s="1"/>
  <c r="F719"/>
  <c r="H719"/>
  <c r="J719"/>
  <c r="K719" s="1"/>
  <c r="M719"/>
  <c r="O719"/>
  <c r="P719"/>
  <c r="Q719" s="1"/>
  <c r="F720"/>
  <c r="H720"/>
  <c r="J720"/>
  <c r="K720" s="1"/>
  <c r="M720"/>
  <c r="O720"/>
  <c r="P720"/>
  <c r="Q720" s="1"/>
  <c r="F721"/>
  <c r="H721"/>
  <c r="J721"/>
  <c r="K721" s="1"/>
  <c r="M721"/>
  <c r="O721"/>
  <c r="F722"/>
  <c r="H722"/>
  <c r="J722"/>
  <c r="K722" s="1"/>
  <c r="M722"/>
  <c r="O722"/>
  <c r="P722"/>
  <c r="Q722" s="1"/>
  <c r="F723"/>
  <c r="H723"/>
  <c r="J723"/>
  <c r="K723" s="1"/>
  <c r="M723"/>
  <c r="O723"/>
  <c r="P723"/>
  <c r="Q723" s="1"/>
  <c r="F724"/>
  <c r="H724"/>
  <c r="J724"/>
  <c r="K724" s="1"/>
  <c r="M724"/>
  <c r="O724"/>
  <c r="P724"/>
  <c r="Q724" s="1"/>
  <c r="F725"/>
  <c r="H725"/>
  <c r="J725"/>
  <c r="K725" s="1"/>
  <c r="M725"/>
  <c r="O725"/>
  <c r="F726"/>
  <c r="H726"/>
  <c r="J726"/>
  <c r="K726" s="1"/>
  <c r="M726"/>
  <c r="O726"/>
  <c r="P726"/>
  <c r="Q726" s="1"/>
  <c r="F727"/>
  <c r="H727"/>
  <c r="J727"/>
  <c r="K727" s="1"/>
  <c r="M727"/>
  <c r="O727"/>
  <c r="P727"/>
  <c r="Q727" s="1"/>
  <c r="F728"/>
  <c r="H728"/>
  <c r="J728"/>
  <c r="K728" s="1"/>
  <c r="M728"/>
  <c r="O728"/>
  <c r="P728"/>
  <c r="Q728" s="1"/>
  <c r="F729"/>
  <c r="H729"/>
  <c r="J729"/>
  <c r="K729" s="1"/>
  <c r="M729"/>
  <c r="O729"/>
  <c r="F730"/>
  <c r="H730"/>
  <c r="J730"/>
  <c r="K730" s="1"/>
  <c r="M730"/>
  <c r="O730"/>
  <c r="P730"/>
  <c r="Q730" s="1"/>
  <c r="F731"/>
  <c r="H731"/>
  <c r="J731"/>
  <c r="K731" s="1"/>
  <c r="M731"/>
  <c r="O731"/>
  <c r="P731"/>
  <c r="Q731" s="1"/>
  <c r="F732"/>
  <c r="H732"/>
  <c r="J732"/>
  <c r="K732" s="1"/>
  <c r="M732"/>
  <c r="O732"/>
  <c r="P732"/>
  <c r="Q732" s="1"/>
  <c r="F733"/>
  <c r="H733"/>
  <c r="J733"/>
  <c r="K733" s="1"/>
  <c r="M733"/>
  <c r="O733"/>
  <c r="P733"/>
  <c r="Q733" s="1"/>
  <c r="R733"/>
  <c r="S733" s="1"/>
  <c r="F734"/>
  <c r="H734"/>
  <c r="J734"/>
  <c r="K734" s="1"/>
  <c r="M734"/>
  <c r="O734"/>
  <c r="P734"/>
  <c r="Q734" s="1"/>
  <c r="F735"/>
  <c r="H735"/>
  <c r="J735"/>
  <c r="K735"/>
  <c r="M735"/>
  <c r="O735"/>
  <c r="P735"/>
  <c r="Q735"/>
  <c r="R735"/>
  <c r="S735" s="1"/>
  <c r="F736"/>
  <c r="H736"/>
  <c r="J736"/>
  <c r="K736" s="1"/>
  <c r="M736"/>
  <c r="O736"/>
  <c r="F737"/>
  <c r="H737"/>
  <c r="J737"/>
  <c r="K737" s="1"/>
  <c r="M737"/>
  <c r="O737"/>
  <c r="P737"/>
  <c r="Q737" s="1"/>
  <c r="F738"/>
  <c r="H738"/>
  <c r="J738"/>
  <c r="K738" s="1"/>
  <c r="M738"/>
  <c r="O738"/>
  <c r="P738"/>
  <c r="Q738" s="1"/>
  <c r="R738"/>
  <c r="S738" s="1"/>
  <c r="F739"/>
  <c r="H739"/>
  <c r="J739"/>
  <c r="K739" s="1"/>
  <c r="M739"/>
  <c r="O739"/>
  <c r="P739"/>
  <c r="Q739" s="1"/>
  <c r="F740"/>
  <c r="H740"/>
  <c r="J740"/>
  <c r="K740"/>
  <c r="M740"/>
  <c r="O740"/>
  <c r="P740"/>
  <c r="Q740"/>
  <c r="R740"/>
  <c r="S740" s="1"/>
  <c r="F741"/>
  <c r="H741"/>
  <c r="J741"/>
  <c r="K741" s="1"/>
  <c r="M741"/>
  <c r="O741"/>
  <c r="F742"/>
  <c r="H742"/>
  <c r="J742"/>
  <c r="K742" s="1"/>
  <c r="M742"/>
  <c r="O742"/>
  <c r="P742"/>
  <c r="R742" s="1"/>
  <c r="S742" s="1"/>
  <c r="F743"/>
  <c r="H743"/>
  <c r="J743"/>
  <c r="K743" s="1"/>
  <c r="M743"/>
  <c r="O743"/>
  <c r="P743"/>
  <c r="R743" s="1"/>
  <c r="S743" s="1"/>
  <c r="F744"/>
  <c r="H744"/>
  <c r="J744"/>
  <c r="K744" s="1"/>
  <c r="M744"/>
  <c r="O744"/>
  <c r="P744"/>
  <c r="Q744" s="1"/>
  <c r="F745"/>
  <c r="H745"/>
  <c r="J745"/>
  <c r="K745" s="1"/>
  <c r="M745"/>
  <c r="O745"/>
  <c r="P745"/>
  <c r="Q745" s="1"/>
  <c r="R745"/>
  <c r="S745" s="1"/>
  <c r="F746"/>
  <c r="H746"/>
  <c r="J746"/>
  <c r="K746" s="1"/>
  <c r="M746"/>
  <c r="O746"/>
  <c r="P746"/>
  <c r="R746" s="1"/>
  <c r="S746" s="1"/>
  <c r="F747"/>
  <c r="H747"/>
  <c r="J747"/>
  <c r="K747" s="1"/>
  <c r="M747"/>
  <c r="O747"/>
  <c r="P747"/>
  <c r="Q747" s="1"/>
  <c r="R747"/>
  <c r="S747" s="1"/>
  <c r="F748"/>
  <c r="H748"/>
  <c r="J748"/>
  <c r="K748" s="1"/>
  <c r="M748"/>
  <c r="O748"/>
  <c r="P748"/>
  <c r="R748" s="1"/>
  <c r="S748" s="1"/>
  <c r="F749"/>
  <c r="H749"/>
  <c r="J749"/>
  <c r="K749" s="1"/>
  <c r="M749"/>
  <c r="O749"/>
  <c r="P749"/>
  <c r="Q749" s="1"/>
  <c r="R749"/>
  <c r="S749" s="1"/>
  <c r="F750"/>
  <c r="H750"/>
  <c r="J750"/>
  <c r="K750" s="1"/>
  <c r="M750"/>
  <c r="O750"/>
  <c r="P750"/>
  <c r="R750" s="1"/>
  <c r="S750" s="1"/>
  <c r="F751"/>
  <c r="H751"/>
  <c r="J751"/>
  <c r="K751" s="1"/>
  <c r="M751"/>
  <c r="O751"/>
  <c r="P751"/>
  <c r="Q751" s="1"/>
  <c r="R751"/>
  <c r="S751" s="1"/>
  <c r="F752"/>
  <c r="H752"/>
  <c r="J752"/>
  <c r="K752" s="1"/>
  <c r="M752"/>
  <c r="O752"/>
  <c r="P752"/>
  <c r="R752" s="1"/>
  <c r="S752" s="1"/>
  <c r="F753"/>
  <c r="H753"/>
  <c r="J753"/>
  <c r="K753" s="1"/>
  <c r="M753"/>
  <c r="O753"/>
  <c r="P753"/>
  <c r="Q753" s="1"/>
  <c r="R753"/>
  <c r="S753" s="1"/>
  <c r="F754"/>
  <c r="H754"/>
  <c r="J754"/>
  <c r="K754" s="1"/>
  <c r="M754"/>
  <c r="O754"/>
  <c r="P754"/>
  <c r="R754" s="1"/>
  <c r="S754" s="1"/>
  <c r="F755"/>
  <c r="H755"/>
  <c r="J755"/>
  <c r="K755" s="1"/>
  <c r="M755"/>
  <c r="O755"/>
  <c r="P755"/>
  <c r="Q755" s="1"/>
  <c r="R755"/>
  <c r="S755" s="1"/>
  <c r="F756"/>
  <c r="H756"/>
  <c r="J756"/>
  <c r="K756" s="1"/>
  <c r="M756"/>
  <c r="O756"/>
  <c r="P756"/>
  <c r="R756" s="1"/>
  <c r="S756" s="1"/>
  <c r="F757"/>
  <c r="H757"/>
  <c r="J757"/>
  <c r="K757" s="1"/>
  <c r="M757"/>
  <c r="O757"/>
  <c r="P757"/>
  <c r="Q757" s="1"/>
  <c r="R757"/>
  <c r="S757" s="1"/>
  <c r="F758"/>
  <c r="H758"/>
  <c r="J758"/>
  <c r="K758" s="1"/>
  <c r="M758"/>
  <c r="O758"/>
  <c r="P758"/>
  <c r="R758" s="1"/>
  <c r="S758" s="1"/>
  <c r="F759"/>
  <c r="H759"/>
  <c r="J759"/>
  <c r="K759" s="1"/>
  <c r="M759"/>
  <c r="O759"/>
  <c r="P759"/>
  <c r="Q759" s="1"/>
  <c r="R759"/>
  <c r="S759" s="1"/>
  <c r="F760"/>
  <c r="H760"/>
  <c r="J760"/>
  <c r="K760" s="1"/>
  <c r="M760"/>
  <c r="O760"/>
  <c r="P760"/>
  <c r="R760" s="1"/>
  <c r="S760" s="1"/>
  <c r="F761"/>
  <c r="H761"/>
  <c r="J761"/>
  <c r="K761" s="1"/>
  <c r="M761"/>
  <c r="O761"/>
  <c r="P761"/>
  <c r="Q761" s="1"/>
  <c r="R761"/>
  <c r="S761" s="1"/>
  <c r="F762"/>
  <c r="H762"/>
  <c r="J762"/>
  <c r="K762" s="1"/>
  <c r="M762"/>
  <c r="O762"/>
  <c r="P762"/>
  <c r="R762" s="1"/>
  <c r="S762" s="1"/>
  <c r="F763"/>
  <c r="H763"/>
  <c r="J763"/>
  <c r="K763" s="1"/>
  <c r="M763"/>
  <c r="O763"/>
  <c r="P763"/>
  <c r="Q763" s="1"/>
  <c r="R763"/>
  <c r="S763" s="1"/>
  <c r="F764"/>
  <c r="H764"/>
  <c r="J764"/>
  <c r="K764" s="1"/>
  <c r="M764"/>
  <c r="O764"/>
  <c r="P764"/>
  <c r="R764" s="1"/>
  <c r="S764" s="1"/>
  <c r="F765"/>
  <c r="H765"/>
  <c r="J765"/>
  <c r="K765" s="1"/>
  <c r="M765"/>
  <c r="O765"/>
  <c r="P765"/>
  <c r="Q765" s="1"/>
  <c r="R765"/>
  <c r="S765" s="1"/>
  <c r="F766"/>
  <c r="H766"/>
  <c r="J766"/>
  <c r="K766" s="1"/>
  <c r="M766"/>
  <c r="O766"/>
  <c r="P766"/>
  <c r="R766" s="1"/>
  <c r="S766" s="1"/>
  <c r="F767"/>
  <c r="H767"/>
  <c r="J767"/>
  <c r="K767" s="1"/>
  <c r="M767"/>
  <c r="O767"/>
  <c r="P767"/>
  <c r="Q767" s="1"/>
  <c r="R767"/>
  <c r="S767" s="1"/>
  <c r="F768"/>
  <c r="H768"/>
  <c r="J768"/>
  <c r="K768" s="1"/>
  <c r="M768"/>
  <c r="O768"/>
  <c r="P768"/>
  <c r="R768" s="1"/>
  <c r="S768" s="1"/>
  <c r="F769"/>
  <c r="H769"/>
  <c r="J769"/>
  <c r="K769" s="1"/>
  <c r="M769"/>
  <c r="O769"/>
  <c r="P769"/>
  <c r="Q769" s="1"/>
  <c r="R769"/>
  <c r="S769" s="1"/>
  <c r="F770"/>
  <c r="H770"/>
  <c r="J770"/>
  <c r="K770" s="1"/>
  <c r="M770"/>
  <c r="O770"/>
  <c r="P770"/>
  <c r="R770" s="1"/>
  <c r="S770" s="1"/>
  <c r="F771"/>
  <c r="H771"/>
  <c r="J771"/>
  <c r="K771" s="1"/>
  <c r="M771"/>
  <c r="O771"/>
  <c r="P771"/>
  <c r="Q771" s="1"/>
  <c r="R771"/>
  <c r="S771" s="1"/>
  <c r="F772"/>
  <c r="H772"/>
  <c r="J772"/>
  <c r="K772" s="1"/>
  <c r="M772"/>
  <c r="O772"/>
  <c r="P772"/>
  <c r="R772" s="1"/>
  <c r="S772" s="1"/>
  <c r="F773"/>
  <c r="H773"/>
  <c r="J773"/>
  <c r="K773" s="1"/>
  <c r="M773"/>
  <c r="O773"/>
  <c r="P773"/>
  <c r="Q773" s="1"/>
  <c r="R773"/>
  <c r="S773" s="1"/>
  <c r="F774"/>
  <c r="H774"/>
  <c r="J774"/>
  <c r="K774" s="1"/>
  <c r="M774"/>
  <c r="O774"/>
  <c r="P774"/>
  <c r="R774" s="1"/>
  <c r="S774" s="1"/>
  <c r="F775"/>
  <c r="H775"/>
  <c r="J775"/>
  <c r="K775" s="1"/>
  <c r="M775"/>
  <c r="O775"/>
  <c r="P775"/>
  <c r="Q775" s="1"/>
  <c r="R775"/>
  <c r="S775" s="1"/>
  <c r="F776"/>
  <c r="H776"/>
  <c r="J776"/>
  <c r="K776" s="1"/>
  <c r="M776"/>
  <c r="O776"/>
  <c r="P776"/>
  <c r="R776" s="1"/>
  <c r="S776" s="1"/>
  <c r="F777"/>
  <c r="H777"/>
  <c r="J777"/>
  <c r="K777" s="1"/>
  <c r="M777"/>
  <c r="O777"/>
  <c r="P777"/>
  <c r="Q777" s="1"/>
  <c r="R777"/>
  <c r="S777" s="1"/>
  <c r="F778"/>
  <c r="H778"/>
  <c r="J778"/>
  <c r="K778" s="1"/>
  <c r="M778"/>
  <c r="O778"/>
  <c r="P778"/>
  <c r="R778" s="1"/>
  <c r="S778" s="1"/>
  <c r="F779"/>
  <c r="H779"/>
  <c r="J779"/>
  <c r="K779" s="1"/>
  <c r="M779"/>
  <c r="O779"/>
  <c r="P779"/>
  <c r="Q779" s="1"/>
  <c r="R779"/>
  <c r="S779" s="1"/>
  <c r="F780"/>
  <c r="H780"/>
  <c r="J780"/>
  <c r="K780" s="1"/>
  <c r="M780"/>
  <c r="O780"/>
  <c r="P780"/>
  <c r="R780" s="1"/>
  <c r="S780" s="1"/>
  <c r="F781"/>
  <c r="H781"/>
  <c r="J781"/>
  <c r="K781" s="1"/>
  <c r="M781"/>
  <c r="O781"/>
  <c r="P781"/>
  <c r="Q781" s="1"/>
  <c r="R781"/>
  <c r="S781" s="1"/>
  <c r="F782"/>
  <c r="H782"/>
  <c r="J782"/>
  <c r="K782" s="1"/>
  <c r="M782"/>
  <c r="O782"/>
  <c r="P782"/>
  <c r="F783"/>
  <c r="H783"/>
  <c r="J783"/>
  <c r="K783" s="1"/>
  <c r="M783"/>
  <c r="O783"/>
  <c r="P783"/>
  <c r="Q783" s="1"/>
  <c r="R783"/>
  <c r="S783" s="1"/>
  <c r="F784"/>
  <c r="H784"/>
  <c r="J784"/>
  <c r="K784" s="1"/>
  <c r="M784"/>
  <c r="O784"/>
  <c r="P784"/>
  <c r="F785"/>
  <c r="H785"/>
  <c r="J785"/>
  <c r="K785" s="1"/>
  <c r="M785"/>
  <c r="O785"/>
  <c r="P785"/>
  <c r="Q785" s="1"/>
  <c r="R785"/>
  <c r="S785" s="1"/>
  <c r="F786"/>
  <c r="H786"/>
  <c r="J786"/>
  <c r="K786" s="1"/>
  <c r="M786"/>
  <c r="O786"/>
  <c r="F787"/>
  <c r="H787"/>
  <c r="J787"/>
  <c r="K787" s="1"/>
  <c r="M787"/>
  <c r="O787"/>
  <c r="P787"/>
  <c r="Q787" s="1"/>
  <c r="R787"/>
  <c r="S787" s="1"/>
  <c r="F788"/>
  <c r="H788"/>
  <c r="J788"/>
  <c r="K788" s="1"/>
  <c r="M788"/>
  <c r="O788"/>
  <c r="P788"/>
  <c r="F789"/>
  <c r="H789"/>
  <c r="J789"/>
  <c r="K789" s="1"/>
  <c r="M789"/>
  <c r="O789"/>
  <c r="P789"/>
  <c r="Q789" s="1"/>
  <c r="R789"/>
  <c r="S789" s="1"/>
  <c r="F790"/>
  <c r="H790"/>
  <c r="J790"/>
  <c r="K790" s="1"/>
  <c r="M790"/>
  <c r="O790"/>
  <c r="P790"/>
  <c r="F791"/>
  <c r="H791"/>
  <c r="J791"/>
  <c r="K791" s="1"/>
  <c r="M791"/>
  <c r="O791"/>
  <c r="P791"/>
  <c r="Q791" s="1"/>
  <c r="R791"/>
  <c r="S791" s="1"/>
  <c r="F792"/>
  <c r="H792"/>
  <c r="J792"/>
  <c r="K792" s="1"/>
  <c r="M792"/>
  <c r="O792"/>
  <c r="P792"/>
  <c r="R792" s="1"/>
  <c r="S792" s="1"/>
  <c r="F793"/>
  <c r="H793"/>
  <c r="J793"/>
  <c r="K793" s="1"/>
  <c r="M793"/>
  <c r="O793"/>
  <c r="P793"/>
  <c r="Q793" s="1"/>
  <c r="R793"/>
  <c r="S793" s="1"/>
  <c r="F794"/>
  <c r="H794"/>
  <c r="J794"/>
  <c r="K794" s="1"/>
  <c r="M794"/>
  <c r="O794"/>
  <c r="P794"/>
  <c r="R794" s="1"/>
  <c r="S794" s="1"/>
  <c r="F795"/>
  <c r="H795"/>
  <c r="J795"/>
  <c r="K795" s="1"/>
  <c r="M795"/>
  <c r="O795"/>
  <c r="P795"/>
  <c r="Q795" s="1"/>
  <c r="R795"/>
  <c r="S795" s="1"/>
  <c r="F796"/>
  <c r="H796"/>
  <c r="J796"/>
  <c r="K796" s="1"/>
  <c r="M796"/>
  <c r="O796"/>
  <c r="P796"/>
  <c r="R796" s="1"/>
  <c r="S796" s="1"/>
  <c r="F797"/>
  <c r="H797"/>
  <c r="J797"/>
  <c r="K797" s="1"/>
  <c r="M797"/>
  <c r="O797"/>
  <c r="P797"/>
  <c r="Q797" s="1"/>
  <c r="R797"/>
  <c r="S797" s="1"/>
  <c r="F798"/>
  <c r="H798"/>
  <c r="J798"/>
  <c r="K798" s="1"/>
  <c r="M798"/>
  <c r="O798"/>
  <c r="P798"/>
  <c r="R798" s="1"/>
  <c r="S798" s="1"/>
  <c r="F799"/>
  <c r="H799"/>
  <c r="J799"/>
  <c r="K799" s="1"/>
  <c r="M799"/>
  <c r="O799"/>
  <c r="P799"/>
  <c r="Q799" s="1"/>
  <c r="R799"/>
  <c r="S799" s="1"/>
  <c r="F800"/>
  <c r="H800"/>
  <c r="J800"/>
  <c r="K800" s="1"/>
  <c r="M800"/>
  <c r="O800"/>
  <c r="P800"/>
  <c r="R800" s="1"/>
  <c r="S800" s="1"/>
  <c r="F801"/>
  <c r="H801"/>
  <c r="J801"/>
  <c r="K801" s="1"/>
  <c r="M801"/>
  <c r="O801"/>
  <c r="P801"/>
  <c r="Q801" s="1"/>
  <c r="R801"/>
  <c r="S801" s="1"/>
  <c r="F802"/>
  <c r="H802"/>
  <c r="J802"/>
  <c r="K802" s="1"/>
  <c r="M802"/>
  <c r="O802"/>
  <c r="P802"/>
  <c r="R802" s="1"/>
  <c r="S802" s="1"/>
  <c r="F803"/>
  <c r="H803"/>
  <c r="J803"/>
  <c r="K803" s="1"/>
  <c r="M803"/>
  <c r="O803"/>
  <c r="P803"/>
  <c r="Q803" s="1"/>
  <c r="R803"/>
  <c r="S803" s="1"/>
  <c r="F804"/>
  <c r="H804"/>
  <c r="J804"/>
  <c r="K804" s="1"/>
  <c r="M804"/>
  <c r="O804"/>
  <c r="P804"/>
  <c r="R804" s="1"/>
  <c r="S804" s="1"/>
  <c r="F805"/>
  <c r="H805"/>
  <c r="J805"/>
  <c r="K805" s="1"/>
  <c r="M805"/>
  <c r="O805"/>
  <c r="P805"/>
  <c r="Q805" s="1"/>
  <c r="R805"/>
  <c r="S805" s="1"/>
  <c r="F806"/>
  <c r="H806"/>
  <c r="J806"/>
  <c r="K806" s="1"/>
  <c r="M806"/>
  <c r="O806"/>
  <c r="P806"/>
  <c r="Q806" s="1"/>
  <c r="F807"/>
  <c r="H807"/>
  <c r="J807"/>
  <c r="K807" s="1"/>
  <c r="M807"/>
  <c r="O807"/>
  <c r="P807"/>
  <c r="R807" s="1"/>
  <c r="S807" s="1"/>
  <c r="F808"/>
  <c r="H808"/>
  <c r="J808"/>
  <c r="K808" s="1"/>
  <c r="M808"/>
  <c r="O808"/>
  <c r="P808"/>
  <c r="Q808" s="1"/>
  <c r="R808"/>
  <c r="S808" s="1"/>
  <c r="F809"/>
  <c r="H809"/>
  <c r="J809"/>
  <c r="K809" s="1"/>
  <c r="M809"/>
  <c r="O809"/>
  <c r="P809"/>
  <c r="R809" s="1"/>
  <c r="S809" s="1"/>
  <c r="F810"/>
  <c r="H810"/>
  <c r="J810"/>
  <c r="K810" s="1"/>
  <c r="M810"/>
  <c r="O810"/>
  <c r="P810"/>
  <c r="Q810" s="1"/>
  <c r="R810"/>
  <c r="S810" s="1"/>
  <c r="F811"/>
  <c r="H811"/>
  <c r="J811"/>
  <c r="K811" s="1"/>
  <c r="M811"/>
  <c r="O811"/>
  <c r="P811"/>
  <c r="R811" s="1"/>
  <c r="S811" s="1"/>
  <c r="F812"/>
  <c r="H812"/>
  <c r="J812"/>
  <c r="K812" s="1"/>
  <c r="M812"/>
  <c r="O812"/>
  <c r="P812"/>
  <c r="Q812" s="1"/>
  <c r="F813"/>
  <c r="H813"/>
  <c r="J813"/>
  <c r="K813" s="1"/>
  <c r="M813"/>
  <c r="O813"/>
  <c r="P813"/>
  <c r="Q813" s="1"/>
  <c r="F814"/>
  <c r="H814"/>
  <c r="J814"/>
  <c r="K814" s="1"/>
  <c r="M814"/>
  <c r="O814"/>
  <c r="P814"/>
  <c r="Q814" s="1"/>
  <c r="F815"/>
  <c r="H815"/>
  <c r="J815"/>
  <c r="K815" s="1"/>
  <c r="M815"/>
  <c r="O815"/>
  <c r="P815"/>
  <c r="Q815" s="1"/>
  <c r="R815"/>
  <c r="S815" s="1"/>
  <c r="F816"/>
  <c r="H816"/>
  <c r="J816"/>
  <c r="K816" s="1"/>
  <c r="M816"/>
  <c r="O816"/>
  <c r="P816"/>
  <c r="Q816" s="1"/>
  <c r="F817"/>
  <c r="H817"/>
  <c r="J817"/>
  <c r="K817"/>
  <c r="M817"/>
  <c r="O817"/>
  <c r="P817"/>
  <c r="Q817"/>
  <c r="R817"/>
  <c r="S817" s="1"/>
  <c r="F818"/>
  <c r="H818"/>
  <c r="J818"/>
  <c r="K818" s="1"/>
  <c r="M818"/>
  <c r="O818"/>
  <c r="F819"/>
  <c r="H819"/>
  <c r="J819"/>
  <c r="K819" s="1"/>
  <c r="M819"/>
  <c r="O819"/>
  <c r="P819"/>
  <c r="Q819" s="1"/>
  <c r="F820"/>
  <c r="H820"/>
  <c r="J820"/>
  <c r="K820" s="1"/>
  <c r="M820"/>
  <c r="O820"/>
  <c r="P820"/>
  <c r="Q820" s="1"/>
  <c r="R820"/>
  <c r="S820" s="1"/>
  <c r="F821"/>
  <c r="H821"/>
  <c r="J821"/>
  <c r="K821" s="1"/>
  <c r="M821"/>
  <c r="O821"/>
  <c r="P821"/>
  <c r="Q821" s="1"/>
  <c r="F822"/>
  <c r="H822"/>
  <c r="J822"/>
  <c r="K822"/>
  <c r="M822"/>
  <c r="O822"/>
  <c r="P822"/>
  <c r="Q822"/>
  <c r="R822"/>
  <c r="S822" s="1"/>
  <c r="F823"/>
  <c r="H823"/>
  <c r="J823"/>
  <c r="K823" s="1"/>
  <c r="M823"/>
  <c r="O823"/>
  <c r="F824"/>
  <c r="H824"/>
  <c r="J824"/>
  <c r="K824" s="1"/>
  <c r="M824"/>
  <c r="O824"/>
  <c r="P824"/>
  <c r="R824" s="1"/>
  <c r="S824" s="1"/>
  <c r="F825"/>
  <c r="H825"/>
  <c r="J825"/>
  <c r="K825" s="1"/>
  <c r="M825"/>
  <c r="O825"/>
  <c r="P825"/>
  <c r="Q825" s="1"/>
  <c r="F826"/>
  <c r="H826"/>
  <c r="J826"/>
  <c r="K826" s="1"/>
  <c r="M826"/>
  <c r="O826"/>
  <c r="P826"/>
  <c r="Q826" s="1"/>
  <c r="F827"/>
  <c r="H827"/>
  <c r="J827"/>
  <c r="K827" s="1"/>
  <c r="M827"/>
  <c r="O827"/>
  <c r="P827"/>
  <c r="Q827" s="1"/>
  <c r="F828"/>
  <c r="H828"/>
  <c r="J828"/>
  <c r="K828" s="1"/>
  <c r="M828"/>
  <c r="O828"/>
  <c r="P828"/>
  <c r="Q828" s="1"/>
  <c r="R828"/>
  <c r="S828" s="1"/>
  <c r="F829"/>
  <c r="H829"/>
  <c r="J829"/>
  <c r="K829" s="1"/>
  <c r="M829"/>
  <c r="O829"/>
  <c r="P829"/>
  <c r="Q829" s="1"/>
  <c r="F830"/>
  <c r="H830"/>
  <c r="J830"/>
  <c r="K830"/>
  <c r="M830"/>
  <c r="O830"/>
  <c r="P830"/>
  <c r="Q830"/>
  <c r="R830"/>
  <c r="S830" s="1"/>
  <c r="F831"/>
  <c r="H831"/>
  <c r="J831"/>
  <c r="K831" s="1"/>
  <c r="M831"/>
  <c r="O831"/>
  <c r="F832"/>
  <c r="H832"/>
  <c r="J832"/>
  <c r="K832" s="1"/>
  <c r="M832"/>
  <c r="O832"/>
  <c r="P832"/>
  <c r="R832" s="1"/>
  <c r="S832" s="1"/>
  <c r="F833"/>
  <c r="H833"/>
  <c r="J833"/>
  <c r="K833" s="1"/>
  <c r="M833"/>
  <c r="O833"/>
  <c r="P833"/>
  <c r="Q833" s="1"/>
  <c r="F834"/>
  <c r="H834"/>
  <c r="J834"/>
  <c r="K834" s="1"/>
  <c r="M834"/>
  <c r="O834"/>
  <c r="P834"/>
  <c r="Q834" s="1"/>
  <c r="F835"/>
  <c r="H835"/>
  <c r="J835"/>
  <c r="K835" s="1"/>
  <c r="M835"/>
  <c r="O835"/>
  <c r="P835"/>
  <c r="Q835" s="1"/>
  <c r="F836"/>
  <c r="H836"/>
  <c r="J836"/>
  <c r="K836" s="1"/>
  <c r="M836"/>
  <c r="O836"/>
  <c r="P836"/>
  <c r="Q836" s="1"/>
  <c r="R836"/>
  <c r="S836" s="1"/>
  <c r="F837"/>
  <c r="H837"/>
  <c r="J837"/>
  <c r="K837" s="1"/>
  <c r="M837"/>
  <c r="O837"/>
  <c r="P837"/>
  <c r="Q837" s="1"/>
  <c r="F838"/>
  <c r="H838"/>
  <c r="J838"/>
  <c r="K838"/>
  <c r="M838"/>
  <c r="O838"/>
  <c r="P838"/>
  <c r="Q838"/>
  <c r="R838"/>
  <c r="S838" s="1"/>
  <c r="F839"/>
  <c r="H839"/>
  <c r="J839"/>
  <c r="K839" s="1"/>
  <c r="M839"/>
  <c r="O839"/>
  <c r="F840"/>
  <c r="H840"/>
  <c r="J840"/>
  <c r="K840" s="1"/>
  <c r="M840"/>
  <c r="O840"/>
  <c r="P840"/>
  <c r="R840" s="1"/>
  <c r="S840" s="1"/>
  <c r="F841"/>
  <c r="H841"/>
  <c r="J841"/>
  <c r="K841" s="1"/>
  <c r="M841"/>
  <c r="O841"/>
  <c r="P841"/>
  <c r="Q841" s="1"/>
  <c r="F842"/>
  <c r="H842"/>
  <c r="J842"/>
  <c r="K842" s="1"/>
  <c r="M842"/>
  <c r="O842"/>
  <c r="P842"/>
  <c r="Q842" s="1"/>
  <c r="F843"/>
  <c r="H843"/>
  <c r="J843"/>
  <c r="K843" s="1"/>
  <c r="M843"/>
  <c r="O843"/>
  <c r="P843"/>
  <c r="Q843" s="1"/>
  <c r="F844"/>
  <c r="H844"/>
  <c r="J844"/>
  <c r="K844" s="1"/>
  <c r="M844"/>
  <c r="O844"/>
  <c r="P844"/>
  <c r="Q844" s="1"/>
  <c r="R844"/>
  <c r="S844" s="1"/>
  <c r="F845"/>
  <c r="H845"/>
  <c r="J845"/>
  <c r="K845" s="1"/>
  <c r="M845"/>
  <c r="O845"/>
  <c r="P845"/>
  <c r="Q845" s="1"/>
  <c r="F846"/>
  <c r="H846"/>
  <c r="J846"/>
  <c r="K846"/>
  <c r="M846"/>
  <c r="O846"/>
  <c r="P846"/>
  <c r="Q846"/>
  <c r="R846"/>
  <c r="S846" s="1"/>
  <c r="F847"/>
  <c r="H847"/>
  <c r="J847"/>
  <c r="K847" s="1"/>
  <c r="M847"/>
  <c r="O847"/>
  <c r="F848"/>
  <c r="H848"/>
  <c r="J848"/>
  <c r="K848" s="1"/>
  <c r="M848"/>
  <c r="O848"/>
  <c r="P848"/>
  <c r="R848" s="1"/>
  <c r="S848" s="1"/>
  <c r="F849"/>
  <c r="H849"/>
  <c r="J849"/>
  <c r="K849" s="1"/>
  <c r="M849"/>
  <c r="O849"/>
  <c r="P849"/>
  <c r="Q849" s="1"/>
  <c r="F850"/>
  <c r="H850"/>
  <c r="J850"/>
  <c r="K850" s="1"/>
  <c r="M850"/>
  <c r="O850"/>
  <c r="P850"/>
  <c r="Q850" s="1"/>
  <c r="F851"/>
  <c r="H851"/>
  <c r="J851"/>
  <c r="K851" s="1"/>
  <c r="M851"/>
  <c r="O851"/>
  <c r="P851"/>
  <c r="Q851" s="1"/>
  <c r="F852"/>
  <c r="H852"/>
  <c r="J852"/>
  <c r="K852" s="1"/>
  <c r="M852"/>
  <c r="O852"/>
  <c r="P852"/>
  <c r="Q852" s="1"/>
  <c r="R852"/>
  <c r="S852" s="1"/>
  <c r="F853"/>
  <c r="H853"/>
  <c r="J853"/>
  <c r="K853" s="1"/>
  <c r="M853"/>
  <c r="O853"/>
  <c r="P853"/>
  <c r="Q853" s="1"/>
  <c r="F854"/>
  <c r="H854"/>
  <c r="J854"/>
  <c r="K854"/>
  <c r="M854"/>
  <c r="O854"/>
  <c r="P854"/>
  <c r="Q854"/>
  <c r="R854"/>
  <c r="S854" s="1"/>
  <c r="F855"/>
  <c r="H855"/>
  <c r="J855"/>
  <c r="K855" s="1"/>
  <c r="M855"/>
  <c r="O855"/>
  <c r="F856"/>
  <c r="H856"/>
  <c r="J856"/>
  <c r="K856" s="1"/>
  <c r="M856"/>
  <c r="O856"/>
  <c r="P856"/>
  <c r="Q856" s="1"/>
  <c r="F857"/>
  <c r="H857"/>
  <c r="J857"/>
  <c r="K857" s="1"/>
  <c r="M857"/>
  <c r="O857"/>
  <c r="P857"/>
  <c r="Q857" s="1"/>
  <c r="R857"/>
  <c r="S857" s="1"/>
  <c r="F858"/>
  <c r="H858"/>
  <c r="J858"/>
  <c r="K858" s="1"/>
  <c r="M858"/>
  <c r="O858"/>
  <c r="P858"/>
  <c r="Q858" s="1"/>
  <c r="F859"/>
  <c r="H859"/>
  <c r="J859"/>
  <c r="K859"/>
  <c r="M859"/>
  <c r="O859"/>
  <c r="P859"/>
  <c r="Q859"/>
  <c r="R859"/>
  <c r="S859" s="1"/>
  <c r="F860"/>
  <c r="H860"/>
  <c r="J860"/>
  <c r="K860" s="1"/>
  <c r="M860"/>
  <c r="O860"/>
  <c r="F861"/>
  <c r="H861"/>
  <c r="J861"/>
  <c r="K861" s="1"/>
  <c r="M861"/>
  <c r="O861"/>
  <c r="P861"/>
  <c r="R861" s="1"/>
  <c r="S861" s="1"/>
  <c r="F862"/>
  <c r="H862"/>
  <c r="J862"/>
  <c r="K862" s="1"/>
  <c r="M862"/>
  <c r="O862"/>
  <c r="P862"/>
  <c r="Q862" s="1"/>
  <c r="F863"/>
  <c r="H863"/>
  <c r="J863"/>
  <c r="K863" s="1"/>
  <c r="M863"/>
  <c r="O863"/>
  <c r="P863"/>
  <c r="Q863" s="1"/>
  <c r="F864"/>
  <c r="H864"/>
  <c r="J864"/>
  <c r="K864" s="1"/>
  <c r="M864"/>
  <c r="O864"/>
  <c r="P864"/>
  <c r="Q864" s="1"/>
  <c r="F865"/>
  <c r="H865"/>
  <c r="J865"/>
  <c r="K865" s="1"/>
  <c r="M865"/>
  <c r="O865"/>
  <c r="P865"/>
  <c r="Q865" s="1"/>
  <c r="R865"/>
  <c r="S865" s="1"/>
  <c r="F866"/>
  <c r="H866"/>
  <c r="J866"/>
  <c r="K866" s="1"/>
  <c r="M866"/>
  <c r="O866"/>
  <c r="P866"/>
  <c r="Q866" s="1"/>
  <c r="F867"/>
  <c r="H867"/>
  <c r="J867"/>
  <c r="K867"/>
  <c r="M867"/>
  <c r="O867"/>
  <c r="P867"/>
  <c r="Q867"/>
  <c r="R867"/>
  <c r="S867" s="1"/>
  <c r="F868"/>
  <c r="H868"/>
  <c r="J868"/>
  <c r="K868" s="1"/>
  <c r="M868"/>
  <c r="O868"/>
  <c r="F869"/>
  <c r="H869"/>
  <c r="J869"/>
  <c r="K869" s="1"/>
  <c r="M869"/>
  <c r="O869"/>
  <c r="P869"/>
  <c r="R869" s="1"/>
  <c r="S869" s="1"/>
  <c r="F870"/>
  <c r="H870"/>
  <c r="J870"/>
  <c r="K870" s="1"/>
  <c r="M870"/>
  <c r="O870"/>
  <c r="P870"/>
  <c r="Q870" s="1"/>
  <c r="F871"/>
  <c r="H871"/>
  <c r="J871"/>
  <c r="K871" s="1"/>
  <c r="M871"/>
  <c r="O871"/>
  <c r="P871"/>
  <c r="Q871" s="1"/>
  <c r="F872"/>
  <c r="H872"/>
  <c r="J872"/>
  <c r="K872" s="1"/>
  <c r="M872"/>
  <c r="O872"/>
  <c r="P872"/>
  <c r="Q872" s="1"/>
  <c r="F873"/>
  <c r="H873"/>
  <c r="J873"/>
  <c r="K873" s="1"/>
  <c r="M873"/>
  <c r="O873"/>
  <c r="P873"/>
  <c r="Q873" s="1"/>
  <c r="R873"/>
  <c r="S873" s="1"/>
  <c r="F874"/>
  <c r="H874"/>
  <c r="J874"/>
  <c r="K874" s="1"/>
  <c r="M874"/>
  <c r="O874"/>
  <c r="P874"/>
  <c r="Q874" s="1"/>
  <c r="F875"/>
  <c r="H875"/>
  <c r="J875"/>
  <c r="K875"/>
  <c r="M875"/>
  <c r="O875"/>
  <c r="P875"/>
  <c r="Q875"/>
  <c r="F876"/>
  <c r="H876"/>
  <c r="J876"/>
  <c r="K876"/>
  <c r="M876"/>
  <c r="O876"/>
  <c r="P876"/>
  <c r="Q876"/>
  <c r="R876"/>
  <c r="S876" s="1"/>
  <c r="F877"/>
  <c r="H877"/>
  <c r="J877"/>
  <c r="K877" s="1"/>
  <c r="M877"/>
  <c r="O877"/>
  <c r="F878"/>
  <c r="H878"/>
  <c r="J878"/>
  <c r="K878" s="1"/>
  <c r="M878"/>
  <c r="O878"/>
  <c r="P878"/>
  <c r="R878" s="1"/>
  <c r="S878" s="1"/>
  <c r="F879"/>
  <c r="H879"/>
  <c r="J879"/>
  <c r="K879" s="1"/>
  <c r="M879"/>
  <c r="O879"/>
  <c r="P879"/>
  <c r="Q879" s="1"/>
  <c r="F880"/>
  <c r="H880"/>
  <c r="J880"/>
  <c r="K880" s="1"/>
  <c r="M880"/>
  <c r="O880"/>
  <c r="P880"/>
  <c r="Q880" s="1"/>
  <c r="F881"/>
  <c r="H881"/>
  <c r="J881"/>
  <c r="K881" s="1"/>
  <c r="M881"/>
  <c r="O881"/>
  <c r="P881"/>
  <c r="Q881" s="1"/>
  <c r="F882"/>
  <c r="H882"/>
  <c r="J882"/>
  <c r="K882" s="1"/>
  <c r="M882"/>
  <c r="O882"/>
  <c r="P882"/>
  <c r="Q882" s="1"/>
  <c r="R882"/>
  <c r="S882" s="1"/>
  <c r="F883"/>
  <c r="H883"/>
  <c r="J883"/>
  <c r="K883" s="1"/>
  <c r="M883"/>
  <c r="O883"/>
  <c r="P883"/>
  <c r="Q883" s="1"/>
  <c r="F884"/>
  <c r="H884"/>
  <c r="J884"/>
  <c r="K884"/>
  <c r="M884"/>
  <c r="O884"/>
  <c r="P884"/>
  <c r="Q884"/>
  <c r="R884"/>
  <c r="S884" s="1"/>
  <c r="F885"/>
  <c r="H885"/>
  <c r="J885"/>
  <c r="K885" s="1"/>
  <c r="M885"/>
  <c r="O885"/>
  <c r="F886"/>
  <c r="H886"/>
  <c r="J886"/>
  <c r="K886" s="1"/>
  <c r="M886"/>
  <c r="O886"/>
  <c r="P886"/>
  <c r="R886" s="1"/>
  <c r="S886" s="1"/>
  <c r="F887"/>
  <c r="H887"/>
  <c r="J887"/>
  <c r="K887" s="1"/>
  <c r="M887"/>
  <c r="O887"/>
  <c r="P887"/>
  <c r="Q887" s="1"/>
  <c r="F888"/>
  <c r="H888"/>
  <c r="J888"/>
  <c r="K888" s="1"/>
  <c r="M888"/>
  <c r="O888"/>
  <c r="P888"/>
  <c r="Q888" s="1"/>
  <c r="F889"/>
  <c r="H889"/>
  <c r="J889"/>
  <c r="K889" s="1"/>
  <c r="M889"/>
  <c r="O889"/>
  <c r="P889"/>
  <c r="Q889" s="1"/>
  <c r="F890"/>
  <c r="H890"/>
  <c r="J890"/>
  <c r="K890" s="1"/>
  <c r="M890"/>
  <c r="O890"/>
  <c r="P890"/>
  <c r="Q890" s="1"/>
  <c r="R890"/>
  <c r="S890" s="1"/>
  <c r="F891"/>
  <c r="H891"/>
  <c r="J891"/>
  <c r="K891" s="1"/>
  <c r="M891"/>
  <c r="O891"/>
  <c r="P891"/>
  <c r="Q891" s="1"/>
  <c r="F892"/>
  <c r="H892"/>
  <c r="J892"/>
  <c r="K892"/>
  <c r="M892"/>
  <c r="O892"/>
  <c r="P892"/>
  <c r="Q892"/>
  <c r="R892"/>
  <c r="S892" s="1"/>
  <c r="F893"/>
  <c r="H893"/>
  <c r="J893"/>
  <c r="K893" s="1"/>
  <c r="M893"/>
  <c r="O893"/>
  <c r="P893"/>
  <c r="R893" s="1"/>
  <c r="S893" s="1"/>
  <c r="F894"/>
  <c r="H894"/>
  <c r="J894"/>
  <c r="K894" s="1"/>
  <c r="M894"/>
  <c r="O894"/>
  <c r="P894"/>
  <c r="Q894" s="1"/>
  <c r="R894"/>
  <c r="S894" s="1"/>
  <c r="F895"/>
  <c r="H895"/>
  <c r="J895"/>
  <c r="K895" s="1"/>
  <c r="M895"/>
  <c r="O895"/>
  <c r="P895"/>
  <c r="R895" s="1"/>
  <c r="S895" s="1"/>
  <c r="F896"/>
  <c r="H896"/>
  <c r="J896"/>
  <c r="K896" s="1"/>
  <c r="M896"/>
  <c r="O896"/>
  <c r="P896"/>
  <c r="Q896" s="1"/>
  <c r="R896"/>
  <c r="S896" s="1"/>
  <c r="F897"/>
  <c r="H897"/>
  <c r="J897"/>
  <c r="K897" s="1"/>
  <c r="M897"/>
  <c r="O897"/>
  <c r="P897"/>
  <c r="R897" s="1"/>
  <c r="S897" s="1"/>
  <c r="F898"/>
  <c r="H898"/>
  <c r="J898"/>
  <c r="K898" s="1"/>
  <c r="M898"/>
  <c r="O898"/>
  <c r="P898"/>
  <c r="Q898" s="1"/>
  <c r="R898"/>
  <c r="S898" s="1"/>
  <c r="F899"/>
  <c r="H899"/>
  <c r="J899"/>
  <c r="K899" s="1"/>
  <c r="M899"/>
  <c r="O899"/>
  <c r="P899"/>
  <c r="R899" s="1"/>
  <c r="S899" s="1"/>
  <c r="F900"/>
  <c r="H900"/>
  <c r="J900"/>
  <c r="K900" s="1"/>
  <c r="M900"/>
  <c r="O900"/>
  <c r="P900"/>
  <c r="Q900" s="1"/>
  <c r="R900"/>
  <c r="S900" s="1"/>
  <c r="F901"/>
  <c r="H901"/>
  <c r="J901"/>
  <c r="K901" s="1"/>
  <c r="M901"/>
  <c r="O901"/>
  <c r="P901"/>
  <c r="R901" s="1"/>
  <c r="S901" s="1"/>
  <c r="F902"/>
  <c r="H902"/>
  <c r="J902"/>
  <c r="K902" s="1"/>
  <c r="M902"/>
  <c r="O902"/>
  <c r="P902"/>
  <c r="Q902" s="1"/>
  <c r="R902"/>
  <c r="S902" s="1"/>
  <c r="F903"/>
  <c r="H903"/>
  <c r="J903"/>
  <c r="K903" s="1"/>
  <c r="M903"/>
  <c r="O903"/>
  <c r="P903"/>
  <c r="R903" s="1"/>
  <c r="S903" s="1"/>
  <c r="F904"/>
  <c r="H904"/>
  <c r="J904"/>
  <c r="K904" s="1"/>
  <c r="M904"/>
  <c r="O904"/>
  <c r="P904"/>
  <c r="Q904" s="1"/>
  <c r="R904"/>
  <c r="S904" s="1"/>
  <c r="F905"/>
  <c r="H905"/>
  <c r="J905"/>
  <c r="K905" s="1"/>
  <c r="M905"/>
  <c r="O905"/>
  <c r="P905"/>
  <c r="R905" s="1"/>
  <c r="S905" s="1"/>
  <c r="F906"/>
  <c r="H906"/>
  <c r="J906"/>
  <c r="K906" s="1"/>
  <c r="M906"/>
  <c r="O906"/>
  <c r="P906"/>
  <c r="Q906" s="1"/>
  <c r="R906"/>
  <c r="S906" s="1"/>
  <c r="F907"/>
  <c r="H907"/>
  <c r="J907"/>
  <c r="K907" s="1"/>
  <c r="M907"/>
  <c r="O907"/>
  <c r="P907"/>
  <c r="R907" s="1"/>
  <c r="S907" s="1"/>
  <c r="F908"/>
  <c r="H908"/>
  <c r="J908"/>
  <c r="K908" s="1"/>
  <c r="M908"/>
  <c r="O908"/>
  <c r="P908"/>
  <c r="Q908" s="1"/>
  <c r="R908"/>
  <c r="S908" s="1"/>
  <c r="F909"/>
  <c r="H909"/>
  <c r="J909"/>
  <c r="K909" s="1"/>
  <c r="M909"/>
  <c r="O909"/>
  <c r="P909"/>
  <c r="R909" s="1"/>
  <c r="S909" s="1"/>
  <c r="F910"/>
  <c r="H910"/>
  <c r="J910"/>
  <c r="K910" s="1"/>
  <c r="M910"/>
  <c r="O910"/>
  <c r="P910"/>
  <c r="Q910" s="1"/>
  <c r="R910"/>
  <c r="S910" s="1"/>
  <c r="F911"/>
  <c r="H911"/>
  <c r="J911"/>
  <c r="K911" s="1"/>
  <c r="M911"/>
  <c r="O911"/>
  <c r="P911"/>
  <c r="R911" s="1"/>
  <c r="S911" s="1"/>
  <c r="F912"/>
  <c r="H912"/>
  <c r="J912"/>
  <c r="K912" s="1"/>
  <c r="M912"/>
  <c r="O912"/>
  <c r="P912"/>
  <c r="Q912" s="1"/>
  <c r="R912"/>
  <c r="S912" s="1"/>
  <c r="F913"/>
  <c r="H913"/>
  <c r="J913"/>
  <c r="K913" s="1"/>
  <c r="M913"/>
  <c r="O913"/>
  <c r="P913"/>
  <c r="R913" s="1"/>
  <c r="S913" s="1"/>
  <c r="F914"/>
  <c r="H914"/>
  <c r="J914"/>
  <c r="K914" s="1"/>
  <c r="M914"/>
  <c r="O914"/>
  <c r="P914"/>
  <c r="Q914" s="1"/>
  <c r="R914"/>
  <c r="S914" s="1"/>
  <c r="F915"/>
  <c r="H915"/>
  <c r="J915"/>
  <c r="K915" s="1"/>
  <c r="M915"/>
  <c r="O915"/>
  <c r="P915"/>
  <c r="R915" s="1"/>
  <c r="S915" s="1"/>
  <c r="F916"/>
  <c r="H916"/>
  <c r="J916"/>
  <c r="K916" s="1"/>
  <c r="M916"/>
  <c r="O916"/>
  <c r="P916"/>
  <c r="Q916" s="1"/>
  <c r="R916"/>
  <c r="S916" s="1"/>
  <c r="F917"/>
  <c r="H917"/>
  <c r="J917"/>
  <c r="K917" s="1"/>
  <c r="M917"/>
  <c r="O917"/>
  <c r="P917"/>
  <c r="R917" s="1"/>
  <c r="S917" s="1"/>
  <c r="F918"/>
  <c r="H918"/>
  <c r="J918"/>
  <c r="K918" s="1"/>
  <c r="M918"/>
  <c r="O918"/>
  <c r="P918"/>
  <c r="Q918" s="1"/>
  <c r="R918"/>
  <c r="S918" s="1"/>
  <c r="F919"/>
  <c r="H919"/>
  <c r="J919"/>
  <c r="K919" s="1"/>
  <c r="M919"/>
  <c r="O919"/>
  <c r="P919"/>
  <c r="R919" s="1"/>
  <c r="S919" s="1"/>
  <c r="F920"/>
  <c r="H920"/>
  <c r="J920"/>
  <c r="K920" s="1"/>
  <c r="M920"/>
  <c r="O920"/>
  <c r="P920"/>
  <c r="Q920" s="1"/>
  <c r="R920"/>
  <c r="S920" s="1"/>
  <c r="F921"/>
  <c r="H921"/>
  <c r="J921"/>
  <c r="K921" s="1"/>
  <c r="M921"/>
  <c r="O921"/>
  <c r="P921"/>
  <c r="R921" s="1"/>
  <c r="S921" s="1"/>
  <c r="F922"/>
  <c r="H922"/>
  <c r="J922"/>
  <c r="K922" s="1"/>
  <c r="M922"/>
  <c r="O922"/>
  <c r="P922"/>
  <c r="Q922" s="1"/>
  <c r="R922"/>
  <c r="S922" s="1"/>
  <c r="F923"/>
  <c r="H923"/>
  <c r="J923"/>
  <c r="K923" s="1"/>
  <c r="M923"/>
  <c r="O923"/>
  <c r="P923"/>
  <c r="R923" s="1"/>
  <c r="S923" s="1"/>
  <c r="F924"/>
  <c r="H924"/>
  <c r="J924"/>
  <c r="K924" s="1"/>
  <c r="M924"/>
  <c r="O924"/>
  <c r="P924"/>
  <c r="Q924" s="1"/>
  <c r="R924"/>
  <c r="S924" s="1"/>
  <c r="F925"/>
  <c r="H925"/>
  <c r="J925"/>
  <c r="K925" s="1"/>
  <c r="M925"/>
  <c r="O925"/>
  <c r="P925"/>
  <c r="R925" s="1"/>
  <c r="S925" s="1"/>
  <c r="F926"/>
  <c r="H926"/>
  <c r="J926"/>
  <c r="K926" s="1"/>
  <c r="M926"/>
  <c r="O926"/>
  <c r="P926"/>
  <c r="Q926" s="1"/>
  <c r="R926"/>
  <c r="S926" s="1"/>
  <c r="F927"/>
  <c r="H927"/>
  <c r="J927"/>
  <c r="K927" s="1"/>
  <c r="M927"/>
  <c r="O927"/>
  <c r="P927"/>
  <c r="R927" s="1"/>
  <c r="S927" s="1"/>
  <c r="F928"/>
  <c r="H928"/>
  <c r="J928"/>
  <c r="K928" s="1"/>
  <c r="M928"/>
  <c r="O928"/>
  <c r="P928"/>
  <c r="Q928" s="1"/>
  <c r="R928"/>
  <c r="S928" s="1"/>
  <c r="F929"/>
  <c r="H929"/>
  <c r="J929"/>
  <c r="K929" s="1"/>
  <c r="M929"/>
  <c r="O929"/>
  <c r="P929"/>
  <c r="R929" s="1"/>
  <c r="S929" s="1"/>
  <c r="F930"/>
  <c r="H930"/>
  <c r="J930"/>
  <c r="K930" s="1"/>
  <c r="M930"/>
  <c r="O930"/>
  <c r="P930"/>
  <c r="Q930" s="1"/>
  <c r="R930"/>
  <c r="S930" s="1"/>
  <c r="F931"/>
  <c r="H931"/>
  <c r="J931"/>
  <c r="K931" s="1"/>
  <c r="M931"/>
  <c r="O931"/>
  <c r="P931"/>
  <c r="R931" s="1"/>
  <c r="S931" s="1"/>
  <c r="F932"/>
  <c r="H932"/>
  <c r="J932"/>
  <c r="K932" s="1"/>
  <c r="M932"/>
  <c r="O932"/>
  <c r="P932"/>
  <c r="Q932" s="1"/>
  <c r="R932"/>
  <c r="S932" s="1"/>
  <c r="F933"/>
  <c r="H933"/>
  <c r="J933"/>
  <c r="K933" s="1"/>
  <c r="M933"/>
  <c r="O933"/>
  <c r="P933"/>
  <c r="R933" s="1"/>
  <c r="S933" s="1"/>
  <c r="F934"/>
  <c r="H934"/>
  <c r="J934"/>
  <c r="K934" s="1"/>
  <c r="M934"/>
  <c r="O934"/>
  <c r="P934"/>
  <c r="Q934" s="1"/>
  <c r="R934"/>
  <c r="S934" s="1"/>
  <c r="F935"/>
  <c r="H935"/>
  <c r="J935"/>
  <c r="K935" s="1"/>
  <c r="M935"/>
  <c r="O935"/>
  <c r="P935"/>
  <c r="R935" s="1"/>
  <c r="S935" s="1"/>
  <c r="F936"/>
  <c r="H936"/>
  <c r="J936"/>
  <c r="K936" s="1"/>
  <c r="M936"/>
  <c r="O936"/>
  <c r="P936"/>
  <c r="Q936" s="1"/>
  <c r="R936"/>
  <c r="S936" s="1"/>
  <c r="F937"/>
  <c r="H937"/>
  <c r="J937"/>
  <c r="K937" s="1"/>
  <c r="M937"/>
  <c r="O937"/>
  <c r="P937"/>
  <c r="R937" s="1"/>
  <c r="S937" s="1"/>
  <c r="F938"/>
  <c r="H938"/>
  <c r="J938"/>
  <c r="K938" s="1"/>
  <c r="M938"/>
  <c r="O938"/>
  <c r="P938"/>
  <c r="Q938" s="1"/>
  <c r="R938"/>
  <c r="S938" s="1"/>
  <c r="F939"/>
  <c r="H939"/>
  <c r="J939"/>
  <c r="K939" s="1"/>
  <c r="M939"/>
  <c r="O939"/>
  <c r="P939"/>
  <c r="R939" s="1"/>
  <c r="S939" s="1"/>
  <c r="F940"/>
  <c r="H940"/>
  <c r="J940"/>
  <c r="K940" s="1"/>
  <c r="M940"/>
  <c r="O940"/>
  <c r="P940"/>
  <c r="Q940" s="1"/>
  <c r="R940"/>
  <c r="S940" s="1"/>
  <c r="F941"/>
  <c r="H941"/>
  <c r="J941"/>
  <c r="K941" s="1"/>
  <c r="M941"/>
  <c r="O941"/>
  <c r="P941"/>
  <c r="R941" s="1"/>
  <c r="S941" s="1"/>
  <c r="F942"/>
  <c r="H942"/>
  <c r="J942"/>
  <c r="K942" s="1"/>
  <c r="M942"/>
  <c r="O942"/>
  <c r="P942"/>
  <c r="Q942" s="1"/>
  <c r="R942"/>
  <c r="S942" s="1"/>
  <c r="F943"/>
  <c r="H943"/>
  <c r="J943"/>
  <c r="K943" s="1"/>
  <c r="M943"/>
  <c r="O943"/>
  <c r="P943"/>
  <c r="R943" s="1"/>
  <c r="S943" s="1"/>
  <c r="F944"/>
  <c r="H944"/>
  <c r="J944"/>
  <c r="K944" s="1"/>
  <c r="M944"/>
  <c r="O944"/>
  <c r="P944"/>
  <c r="Q944" s="1"/>
  <c r="R944"/>
  <c r="S944" s="1"/>
  <c r="F945"/>
  <c r="H945"/>
  <c r="J945"/>
  <c r="K945" s="1"/>
  <c r="M945"/>
  <c r="O945"/>
  <c r="P945"/>
  <c r="R945" s="1"/>
  <c r="S945" s="1"/>
  <c r="F946"/>
  <c r="H946"/>
  <c r="J946"/>
  <c r="K946" s="1"/>
  <c r="M946"/>
  <c r="O946"/>
  <c r="P946"/>
  <c r="Q946" s="1"/>
  <c r="R946"/>
  <c r="S946" s="1"/>
  <c r="F947"/>
  <c r="H947"/>
  <c r="J947"/>
  <c r="K947" s="1"/>
  <c r="M947"/>
  <c r="O947"/>
  <c r="P947"/>
  <c r="R947" s="1"/>
  <c r="S947" s="1"/>
  <c r="F948"/>
  <c r="H948"/>
  <c r="J948"/>
  <c r="K948" s="1"/>
  <c r="M948"/>
  <c r="O948"/>
  <c r="P948"/>
  <c r="Q948" s="1"/>
  <c r="R948"/>
  <c r="S948" s="1"/>
  <c r="F949"/>
  <c r="H949"/>
  <c r="J949"/>
  <c r="K949" s="1"/>
  <c r="M949"/>
  <c r="O949"/>
  <c r="P949"/>
  <c r="R949" s="1"/>
  <c r="S949" s="1"/>
  <c r="F950"/>
  <c r="H950"/>
  <c r="J950"/>
  <c r="K950" s="1"/>
  <c r="M950"/>
  <c r="O950"/>
  <c r="P950"/>
  <c r="Q950" s="1"/>
  <c r="R950"/>
  <c r="S950" s="1"/>
  <c r="F951"/>
  <c r="H951"/>
  <c r="J951"/>
  <c r="K951" s="1"/>
  <c r="M951"/>
  <c r="O951"/>
  <c r="P951"/>
  <c r="R951" s="1"/>
  <c r="S951" s="1"/>
  <c r="F952"/>
  <c r="H952"/>
  <c r="J952"/>
  <c r="K952" s="1"/>
  <c r="M952"/>
  <c r="O952"/>
  <c r="P952"/>
  <c r="Q952" s="1"/>
  <c r="R952"/>
  <c r="S952" s="1"/>
  <c r="F953"/>
  <c r="H953"/>
  <c r="J953"/>
  <c r="K953" s="1"/>
  <c r="M953"/>
  <c r="O953"/>
  <c r="P953"/>
  <c r="R953" s="1"/>
  <c r="S953" s="1"/>
  <c r="F954"/>
  <c r="H954"/>
  <c r="J954"/>
  <c r="K954" s="1"/>
  <c r="M954"/>
  <c r="O954"/>
  <c r="P954"/>
  <c r="Q954" s="1"/>
  <c r="R954"/>
  <c r="S954" s="1"/>
  <c r="F955"/>
  <c r="H955"/>
  <c r="J955"/>
  <c r="K955" s="1"/>
  <c r="M955"/>
  <c r="O955"/>
  <c r="P955"/>
  <c r="R955" s="1"/>
  <c r="S955" s="1"/>
  <c r="F956"/>
  <c r="H956"/>
  <c r="J956"/>
  <c r="K956" s="1"/>
  <c r="M956"/>
  <c r="O956"/>
  <c r="P956"/>
  <c r="Q956" s="1"/>
  <c r="R956"/>
  <c r="S956" s="1"/>
  <c r="F957"/>
  <c r="H957"/>
  <c r="J957"/>
  <c r="K957" s="1"/>
  <c r="M957"/>
  <c r="O957"/>
  <c r="P957"/>
  <c r="R957" s="1"/>
  <c r="S957" s="1"/>
  <c r="F958"/>
  <c r="H958"/>
  <c r="J958"/>
  <c r="K958" s="1"/>
  <c r="M958"/>
  <c r="O958"/>
  <c r="P958"/>
  <c r="Q958" s="1"/>
  <c r="R958"/>
  <c r="S958" s="1"/>
  <c r="F959"/>
  <c r="H959"/>
  <c r="J959"/>
  <c r="K959" s="1"/>
  <c r="M959"/>
  <c r="O959"/>
  <c r="P959"/>
  <c r="R959" s="1"/>
  <c r="S959" s="1"/>
  <c r="F960"/>
  <c r="H960"/>
  <c r="J960"/>
  <c r="K960" s="1"/>
  <c r="M960"/>
  <c r="O960"/>
  <c r="P960"/>
  <c r="Q960" s="1"/>
  <c r="R960"/>
  <c r="S960" s="1"/>
  <c r="F961"/>
  <c r="H961"/>
  <c r="J961"/>
  <c r="K961" s="1"/>
  <c r="M961"/>
  <c r="O961"/>
  <c r="P961"/>
  <c r="R961" s="1"/>
  <c r="S961" s="1"/>
  <c r="F962"/>
  <c r="H962"/>
  <c r="J962"/>
  <c r="K962" s="1"/>
  <c r="M962"/>
  <c r="O962"/>
  <c r="P962"/>
  <c r="Q962" s="1"/>
  <c r="F963"/>
  <c r="H963"/>
  <c r="J963"/>
  <c r="K963" s="1"/>
  <c r="M963"/>
  <c r="O963"/>
  <c r="P963"/>
  <c r="Q963" s="1"/>
  <c r="R963"/>
  <c r="S963" s="1"/>
  <c r="F964"/>
  <c r="H964"/>
  <c r="J964"/>
  <c r="K964" s="1"/>
  <c r="M964"/>
  <c r="O964"/>
  <c r="P964"/>
  <c r="R964" s="1"/>
  <c r="S964" s="1"/>
  <c r="F965"/>
  <c r="H965"/>
  <c r="J965"/>
  <c r="K965" s="1"/>
  <c r="M965"/>
  <c r="O965"/>
  <c r="P965"/>
  <c r="Q965" s="1"/>
  <c r="R965"/>
  <c r="S965" s="1"/>
  <c r="F966"/>
  <c r="H966"/>
  <c r="J966"/>
  <c r="K966" s="1"/>
  <c r="M966"/>
  <c r="O966"/>
  <c r="P966"/>
  <c r="R966" s="1"/>
  <c r="S966" s="1"/>
  <c r="F967"/>
  <c r="H967"/>
  <c r="J967"/>
  <c r="K967" s="1"/>
  <c r="M967"/>
  <c r="O967"/>
  <c r="P967"/>
  <c r="Q967" s="1"/>
  <c r="R967"/>
  <c r="S967" s="1"/>
  <c r="F968"/>
  <c r="H968"/>
  <c r="J968"/>
  <c r="K968" s="1"/>
  <c r="M968"/>
  <c r="O968"/>
  <c r="P968"/>
  <c r="R968" s="1"/>
  <c r="S968" s="1"/>
  <c r="F969"/>
  <c r="H969"/>
  <c r="J969"/>
  <c r="K969" s="1"/>
  <c r="M969"/>
  <c r="O969"/>
  <c r="P969"/>
  <c r="Q969" s="1"/>
  <c r="R969"/>
  <c r="S969" s="1"/>
  <c r="F970"/>
  <c r="H970"/>
  <c r="J970"/>
  <c r="K970" s="1"/>
  <c r="M970"/>
  <c r="O970"/>
  <c r="P970"/>
  <c r="R970" s="1"/>
  <c r="S970" s="1"/>
  <c r="F971"/>
  <c r="H971"/>
  <c r="J971"/>
  <c r="K971" s="1"/>
  <c r="M971"/>
  <c r="O971"/>
  <c r="P971"/>
  <c r="Q971" s="1"/>
  <c r="R971"/>
  <c r="S971" s="1"/>
  <c r="F972"/>
  <c r="H972"/>
  <c r="J972"/>
  <c r="K972" s="1"/>
  <c r="M972"/>
  <c r="O972"/>
  <c r="P972"/>
  <c r="R972" s="1"/>
  <c r="S972" s="1"/>
  <c r="F973"/>
  <c r="H973"/>
  <c r="J973"/>
  <c r="K973" s="1"/>
  <c r="M973"/>
  <c r="O973"/>
  <c r="P973"/>
  <c r="Q973" s="1"/>
  <c r="R973"/>
  <c r="S973" s="1"/>
  <c r="F974"/>
  <c r="H974"/>
  <c r="J974"/>
  <c r="K974" s="1"/>
  <c r="M974"/>
  <c r="O974"/>
  <c r="P974"/>
  <c r="R974" s="1"/>
  <c r="S974" s="1"/>
  <c r="F975"/>
  <c r="H975"/>
  <c r="J975"/>
  <c r="K975" s="1"/>
  <c r="M975"/>
  <c r="O975"/>
  <c r="P975"/>
  <c r="Q975" s="1"/>
  <c r="R975"/>
  <c r="S975" s="1"/>
  <c r="F976"/>
  <c r="H976"/>
  <c r="J976"/>
  <c r="K976" s="1"/>
  <c r="M976"/>
  <c r="O976"/>
  <c r="P976"/>
  <c r="R976" s="1"/>
  <c r="S976" s="1"/>
  <c r="F977"/>
  <c r="H977"/>
  <c r="J977"/>
  <c r="K977" s="1"/>
  <c r="M977"/>
  <c r="O977"/>
  <c r="P977"/>
  <c r="Q977" s="1"/>
  <c r="R977"/>
  <c r="S977" s="1"/>
  <c r="F978"/>
  <c r="H978"/>
  <c r="J978"/>
  <c r="K978" s="1"/>
  <c r="M978"/>
  <c r="O978"/>
  <c r="P978"/>
  <c r="R978" s="1"/>
  <c r="S978" s="1"/>
  <c r="F979"/>
  <c r="H979"/>
  <c r="J979"/>
  <c r="K979" s="1"/>
  <c r="M979"/>
  <c r="O979"/>
  <c r="P979"/>
  <c r="Q979" s="1"/>
  <c r="R979"/>
  <c r="S979" s="1"/>
  <c r="F980"/>
  <c r="H980"/>
  <c r="J980"/>
  <c r="K980" s="1"/>
  <c r="M980"/>
  <c r="O980"/>
  <c r="P980"/>
  <c r="R980" s="1"/>
  <c r="S980" s="1"/>
  <c r="F981"/>
  <c r="H981"/>
  <c r="J981"/>
  <c r="K981" s="1"/>
  <c r="M981"/>
  <c r="O981"/>
  <c r="P981"/>
  <c r="Q981" s="1"/>
  <c r="R981"/>
  <c r="S981" s="1"/>
  <c r="F982"/>
  <c r="H982"/>
  <c r="J982"/>
  <c r="K982" s="1"/>
  <c r="M982"/>
  <c r="O982"/>
  <c r="P982"/>
  <c r="R982" s="1"/>
  <c r="S982" s="1"/>
  <c r="F983"/>
  <c r="H983"/>
  <c r="J983"/>
  <c r="K983" s="1"/>
  <c r="M983"/>
  <c r="O983"/>
  <c r="P983"/>
  <c r="Q983" s="1"/>
  <c r="R983"/>
  <c r="S983" s="1"/>
  <c r="F984"/>
  <c r="H984"/>
  <c r="J984"/>
  <c r="K984" s="1"/>
  <c r="M984"/>
  <c r="O984"/>
  <c r="P984"/>
  <c r="R984" s="1"/>
  <c r="S984" s="1"/>
  <c r="F985"/>
  <c r="H985"/>
  <c r="J985"/>
  <c r="K985" s="1"/>
  <c r="M985"/>
  <c r="O985"/>
  <c r="P985"/>
  <c r="Q985" s="1"/>
  <c r="R985"/>
  <c r="S985" s="1"/>
  <c r="F986"/>
  <c r="H986"/>
  <c r="J986"/>
  <c r="K986" s="1"/>
  <c r="M986"/>
  <c r="O986"/>
  <c r="P986"/>
  <c r="R986" s="1"/>
  <c r="S986" s="1"/>
  <c r="F987"/>
  <c r="H987"/>
  <c r="J987"/>
  <c r="K987" s="1"/>
  <c r="M987"/>
  <c r="O987"/>
  <c r="P987"/>
  <c r="Q987" s="1"/>
  <c r="R987"/>
  <c r="S987" s="1"/>
  <c r="F988"/>
  <c r="H988"/>
  <c r="J988"/>
  <c r="K988" s="1"/>
  <c r="M988"/>
  <c r="O988"/>
  <c r="P988"/>
  <c r="R988" s="1"/>
  <c r="S988" s="1"/>
  <c r="F989"/>
  <c r="H989"/>
  <c r="J989"/>
  <c r="K989" s="1"/>
  <c r="M989"/>
  <c r="O989"/>
  <c r="P989"/>
  <c r="Q989" s="1"/>
  <c r="R989"/>
  <c r="S989" s="1"/>
  <c r="F990"/>
  <c r="H990"/>
  <c r="J990"/>
  <c r="K990" s="1"/>
  <c r="M990"/>
  <c r="O990"/>
  <c r="P990"/>
  <c r="Q990" s="1"/>
  <c r="F991"/>
  <c r="H991"/>
  <c r="J991"/>
  <c r="K991" s="1"/>
  <c r="M991"/>
  <c r="O991"/>
  <c r="P991"/>
  <c r="R991" s="1"/>
  <c r="S991" s="1"/>
  <c r="F992"/>
  <c r="H992"/>
  <c r="J992"/>
  <c r="K992" s="1"/>
  <c r="M992"/>
  <c r="O992"/>
  <c r="P992"/>
  <c r="Q992" s="1"/>
  <c r="R992"/>
  <c r="S992" s="1"/>
  <c r="F993"/>
  <c r="H993"/>
  <c r="J993"/>
  <c r="K993" s="1"/>
  <c r="M993"/>
  <c r="O993"/>
  <c r="P993"/>
  <c r="F994"/>
  <c r="H994"/>
  <c r="J994"/>
  <c r="K994" s="1"/>
  <c r="M994"/>
  <c r="O994"/>
  <c r="P994"/>
  <c r="Q994" s="1"/>
  <c r="R994"/>
  <c r="S994" s="1"/>
  <c r="F995"/>
  <c r="H995"/>
  <c r="J995"/>
  <c r="K995" s="1"/>
  <c r="M995"/>
  <c r="O995"/>
  <c r="P995"/>
  <c r="F996"/>
  <c r="H996"/>
  <c r="J996"/>
  <c r="K996" s="1"/>
  <c r="M996"/>
  <c r="O996"/>
  <c r="P996"/>
  <c r="Q996" s="1"/>
  <c r="R996"/>
  <c r="S996" s="1"/>
  <c r="F997"/>
  <c r="H997"/>
  <c r="J997"/>
  <c r="K997" s="1"/>
  <c r="M997"/>
  <c r="O997"/>
  <c r="F998"/>
  <c r="H998"/>
  <c r="J998"/>
  <c r="K998" s="1"/>
  <c r="M998"/>
  <c r="O998"/>
  <c r="P998"/>
  <c r="Q998" s="1"/>
  <c r="R998"/>
  <c r="S998" s="1"/>
  <c r="F999"/>
  <c r="H999"/>
  <c r="J999"/>
  <c r="K999" s="1"/>
  <c r="M999"/>
  <c r="O999"/>
  <c r="P999"/>
  <c r="F1000"/>
  <c r="H1000"/>
  <c r="J1000"/>
  <c r="K1000" s="1"/>
  <c r="M1000"/>
  <c r="O1000"/>
  <c r="P1000"/>
  <c r="Q1000" s="1"/>
  <c r="F1001"/>
  <c r="H1001"/>
  <c r="J1001"/>
  <c r="K1001" s="1"/>
  <c r="M1001"/>
  <c r="O1001"/>
  <c r="P1001"/>
  <c r="Q1001" s="1"/>
  <c r="R1001"/>
  <c r="S1001" s="1"/>
  <c r="F1002"/>
  <c r="H1002"/>
  <c r="J1002"/>
  <c r="K1002" s="1"/>
  <c r="M1002"/>
  <c r="O1002"/>
  <c r="F1003"/>
  <c r="H1003"/>
  <c r="J1003"/>
  <c r="K1003" s="1"/>
  <c r="M1003"/>
  <c r="O1003"/>
  <c r="P1003"/>
  <c r="F1004"/>
  <c r="H1004"/>
  <c r="J1004"/>
  <c r="K1004" s="1"/>
  <c r="M1004"/>
  <c r="O1004"/>
  <c r="P1004"/>
  <c r="Q1004" s="1"/>
  <c r="F1005"/>
  <c r="H1005"/>
  <c r="J1005"/>
  <c r="K1005" s="1"/>
  <c r="M1005"/>
  <c r="O1005"/>
  <c r="P1005"/>
  <c r="Q1005" s="1"/>
  <c r="R1005"/>
  <c r="S1005" s="1"/>
  <c r="F1006"/>
  <c r="H1006"/>
  <c r="J1006"/>
  <c r="K1006" s="1"/>
  <c r="M1006"/>
  <c r="O1006"/>
  <c r="P1006"/>
  <c r="F1007"/>
  <c r="H1007"/>
  <c r="J1007"/>
  <c r="K1007" s="1"/>
  <c r="M1007"/>
  <c r="O1007"/>
  <c r="P1007"/>
  <c r="Q1007" s="1"/>
  <c r="R1007"/>
  <c r="S1007" s="1"/>
  <c r="F1008"/>
  <c r="H1008"/>
  <c r="J1008"/>
  <c r="K1008" s="1"/>
  <c r="M1008"/>
  <c r="O1008"/>
  <c r="P1008"/>
  <c r="F1009"/>
  <c r="H1009"/>
  <c r="J1009"/>
  <c r="K1009" s="1"/>
  <c r="M1009"/>
  <c r="O1009"/>
  <c r="P1009"/>
  <c r="Q1009" s="1"/>
  <c r="R1009"/>
  <c r="S1009" s="1"/>
  <c r="F1010"/>
  <c r="H1010"/>
  <c r="J1010"/>
  <c r="K1010" s="1"/>
  <c r="M1010"/>
  <c r="O1010"/>
  <c r="P1010"/>
  <c r="F1011"/>
  <c r="H1011"/>
  <c r="J1011"/>
  <c r="K1011" s="1"/>
  <c r="M1011"/>
  <c r="O1011"/>
  <c r="P1011"/>
  <c r="Q1011" s="1"/>
  <c r="R1011"/>
  <c r="S1011" s="1"/>
  <c r="F1012"/>
  <c r="H1012"/>
  <c r="J1012"/>
  <c r="K1012" s="1"/>
  <c r="M1012"/>
  <c r="O1012"/>
  <c r="F1013"/>
  <c r="H1013"/>
  <c r="J1013"/>
  <c r="K1013" s="1"/>
  <c r="M1013"/>
  <c r="O1013"/>
  <c r="P1013"/>
  <c r="F1014"/>
  <c r="H1014"/>
  <c r="J1014"/>
  <c r="K1014" s="1"/>
  <c r="M1014"/>
  <c r="O1014"/>
  <c r="P1014"/>
  <c r="Q1014" s="1"/>
  <c r="R1014"/>
  <c r="S1014" s="1"/>
  <c r="F1015"/>
  <c r="H1015"/>
  <c r="J1015"/>
  <c r="K1015" s="1"/>
  <c r="M1015"/>
  <c r="O1015"/>
  <c r="P1015"/>
  <c r="F1016"/>
  <c r="H1016"/>
  <c r="J1016"/>
  <c r="K1016" s="1"/>
  <c r="M1016"/>
  <c r="O1016"/>
  <c r="P1016"/>
  <c r="Q1016" s="1"/>
  <c r="R1016"/>
  <c r="S1016" s="1"/>
  <c r="F1017"/>
  <c r="H1017"/>
  <c r="J1017"/>
  <c r="K1017" s="1"/>
  <c r="M1017"/>
  <c r="O1017"/>
  <c r="F1018"/>
  <c r="H1018"/>
  <c r="J1018"/>
  <c r="K1018" s="1"/>
  <c r="M1018"/>
  <c r="O1018"/>
  <c r="P1018"/>
  <c r="Q1018" s="1"/>
  <c r="R1018"/>
  <c r="S1018" s="1"/>
  <c r="F1019"/>
  <c r="H1019"/>
  <c r="J1019"/>
  <c r="K1019" s="1"/>
  <c r="M1019"/>
  <c r="O1019"/>
  <c r="P1019"/>
  <c r="F1020"/>
  <c r="H1020"/>
  <c r="J1020"/>
  <c r="K1020" s="1"/>
  <c r="M1020"/>
  <c r="O1020"/>
  <c r="P1020"/>
  <c r="Q1020" s="1"/>
  <c r="R1020"/>
  <c r="S1020" s="1"/>
  <c r="F1021"/>
  <c r="H1021"/>
  <c r="J1021"/>
  <c r="K1021" s="1"/>
  <c r="M1021"/>
  <c r="O1021"/>
  <c r="P1021"/>
  <c r="F1022"/>
  <c r="H1022"/>
  <c r="J1022"/>
  <c r="K1022" s="1"/>
  <c r="M1022"/>
  <c r="O1022"/>
  <c r="P1022"/>
  <c r="Q1022" s="1"/>
  <c r="R1022"/>
  <c r="S1022" s="1"/>
  <c r="F1023"/>
  <c r="H1023"/>
  <c r="J1023"/>
  <c r="K1023" s="1"/>
  <c r="M1023"/>
  <c r="O1023"/>
  <c r="P1023"/>
  <c r="R1023" s="1"/>
  <c r="S1023" s="1"/>
  <c r="F1024"/>
  <c r="H1024"/>
  <c r="J1024"/>
  <c r="K1024" s="1"/>
  <c r="M1024"/>
  <c r="O1024"/>
  <c r="P1024"/>
  <c r="Q1024" s="1"/>
  <c r="R1024"/>
  <c r="S1024" s="1"/>
  <c r="F1025"/>
  <c r="H1025"/>
  <c r="J1025"/>
  <c r="K1025" s="1"/>
  <c r="M1025"/>
  <c r="O1025"/>
  <c r="P1025"/>
  <c r="R1025" s="1"/>
  <c r="S1025" s="1"/>
  <c r="F1026"/>
  <c r="H1026"/>
  <c r="J1026"/>
  <c r="K1026" s="1"/>
  <c r="M1026"/>
  <c r="O1026"/>
  <c r="P1026"/>
  <c r="Q1026" s="1"/>
  <c r="F1027"/>
  <c r="H1027"/>
  <c r="J1027"/>
  <c r="K1027" s="1"/>
  <c r="M1027"/>
  <c r="O1027"/>
  <c r="P1027"/>
  <c r="Q1027" s="1"/>
  <c r="R1027"/>
  <c r="S1027" s="1"/>
  <c r="F1028"/>
  <c r="H1028"/>
  <c r="J1028"/>
  <c r="K1028" s="1"/>
  <c r="M1028"/>
  <c r="O1028"/>
  <c r="P1028"/>
  <c r="R1028" s="1"/>
  <c r="S1028" s="1"/>
  <c r="F1029"/>
  <c r="H1029"/>
  <c r="J1029"/>
  <c r="K1029" s="1"/>
  <c r="M1029"/>
  <c r="O1029"/>
  <c r="P1029"/>
  <c r="Q1029" s="1"/>
  <c r="R1029"/>
  <c r="S1029" s="1"/>
  <c r="F1030"/>
  <c r="H1030"/>
  <c r="J1030"/>
  <c r="K1030" s="1"/>
  <c r="M1030"/>
  <c r="O1030"/>
  <c r="P1030"/>
  <c r="R1030" s="1"/>
  <c r="S1030" s="1"/>
  <c r="F1031"/>
  <c r="H1031"/>
  <c r="J1031"/>
  <c r="K1031" s="1"/>
  <c r="M1031"/>
  <c r="O1031"/>
  <c r="P1031"/>
  <c r="Q1031" s="1"/>
  <c r="R1031"/>
  <c r="S1031" s="1"/>
  <c r="F1032"/>
  <c r="H1032"/>
  <c r="J1032"/>
  <c r="K1032" s="1"/>
  <c r="M1032"/>
  <c r="O1032"/>
  <c r="P1032"/>
  <c r="R1032" s="1"/>
  <c r="S1032" s="1"/>
  <c r="F1033"/>
  <c r="H1033"/>
  <c r="J1033"/>
  <c r="K1033" s="1"/>
  <c r="M1033"/>
  <c r="O1033"/>
  <c r="P1033"/>
  <c r="Q1033" s="1"/>
  <c r="R1033"/>
  <c r="S1033" s="1"/>
  <c r="F1034"/>
  <c r="H1034"/>
  <c r="J1034"/>
  <c r="K1034" s="1"/>
  <c r="M1034"/>
  <c r="O1034"/>
  <c r="P1034"/>
  <c r="R1034" s="1"/>
  <c r="S1034" s="1"/>
  <c r="F1035"/>
  <c r="H1035"/>
  <c r="J1035"/>
  <c r="K1035" s="1"/>
  <c r="M1035"/>
  <c r="O1035"/>
  <c r="P1035"/>
  <c r="Q1035" s="1"/>
  <c r="R1035"/>
  <c r="S1035" s="1"/>
  <c r="F1036"/>
  <c r="H1036"/>
  <c r="J1036"/>
  <c r="K1036" s="1"/>
  <c r="M1036"/>
  <c r="O1036"/>
  <c r="P1036"/>
  <c r="Q1036" s="1"/>
  <c r="F1037"/>
  <c r="H1037"/>
  <c r="J1037"/>
  <c r="K1037" s="1"/>
  <c r="M1037"/>
  <c r="O1037"/>
  <c r="P1037"/>
  <c r="R1037" s="1"/>
  <c r="S1037" s="1"/>
  <c r="F1038"/>
  <c r="H1038"/>
  <c r="J1038"/>
  <c r="K1038" s="1"/>
  <c r="M1038"/>
  <c r="O1038"/>
  <c r="P1038"/>
  <c r="Q1038" s="1"/>
  <c r="R1038"/>
  <c r="S1038" s="1"/>
  <c r="F1039"/>
  <c r="H1039"/>
  <c r="J1039"/>
  <c r="K1039" s="1"/>
  <c r="M1039"/>
  <c r="O1039"/>
  <c r="P1039"/>
  <c r="R1039" s="1"/>
  <c r="S1039" s="1"/>
  <c r="F1040"/>
  <c r="H1040"/>
  <c r="J1040"/>
  <c r="K1040" s="1"/>
  <c r="M1040"/>
  <c r="O1040"/>
  <c r="P1040"/>
  <c r="Q1040" s="1"/>
  <c r="R1040"/>
  <c r="S1040" s="1"/>
  <c r="F1041"/>
  <c r="H1041"/>
  <c r="J1041"/>
  <c r="K1041" s="1"/>
  <c r="M1041"/>
  <c r="O1041"/>
  <c r="P1041"/>
  <c r="Q1041" s="1"/>
  <c r="R1041"/>
  <c r="S1041" s="1"/>
  <c r="F1042"/>
  <c r="H1042"/>
  <c r="J1042"/>
  <c r="K1042" s="1"/>
  <c r="M1042"/>
  <c r="O1042"/>
  <c r="P1042"/>
  <c r="Q1042" s="1"/>
  <c r="F1043"/>
  <c r="H1043"/>
  <c r="J1043"/>
  <c r="K1043"/>
  <c r="M1043"/>
  <c r="O1043"/>
  <c r="P1043"/>
  <c r="Q1043"/>
  <c r="R1043"/>
  <c r="S1043" s="1"/>
  <c r="F1044"/>
  <c r="H1044"/>
  <c r="J1044"/>
  <c r="K1044" s="1"/>
  <c r="M1044"/>
  <c r="O1044"/>
  <c r="F1045"/>
  <c r="H1045"/>
  <c r="J1045"/>
  <c r="K1045" s="1"/>
  <c r="M1045"/>
  <c r="O1045"/>
  <c r="P1045"/>
  <c r="R1045" s="1"/>
  <c r="S1045" s="1"/>
  <c r="F1046"/>
  <c r="H1046"/>
  <c r="J1046"/>
  <c r="K1046" s="1"/>
  <c r="M1046"/>
  <c r="O1046"/>
  <c r="P1046"/>
  <c r="Q1046" s="1"/>
  <c r="F1047"/>
  <c r="H1047"/>
  <c r="J1047"/>
  <c r="K1047" s="1"/>
  <c r="M1047"/>
  <c r="O1047"/>
  <c r="P1047"/>
  <c r="Q1047" s="1"/>
  <c r="F1048"/>
  <c r="H1048"/>
  <c r="J1048"/>
  <c r="K1048" s="1"/>
  <c r="M1048"/>
  <c r="O1048"/>
  <c r="P1048"/>
  <c r="Q1048" s="1"/>
  <c r="F1049"/>
  <c r="H1049"/>
  <c r="J1049"/>
  <c r="K1049" s="1"/>
  <c r="M1049"/>
  <c r="O1049"/>
  <c r="P1049"/>
  <c r="Q1049" s="1"/>
  <c r="R1049"/>
  <c r="S1049" s="1"/>
  <c r="F1050"/>
  <c r="H1050"/>
  <c r="J1050"/>
  <c r="K1050" s="1"/>
  <c r="M1050"/>
  <c r="O1050"/>
  <c r="P1050"/>
  <c r="Q1050" s="1"/>
  <c r="F1051"/>
  <c r="H1051"/>
  <c r="J1051"/>
  <c r="K1051"/>
  <c r="M1051"/>
  <c r="O1051"/>
  <c r="P1051"/>
  <c r="Q1051"/>
  <c r="R1051"/>
  <c r="S1051" s="1"/>
  <c r="F1052"/>
  <c r="H1052"/>
  <c r="J1052"/>
  <c r="K1052" s="1"/>
  <c r="M1052"/>
  <c r="O1052"/>
  <c r="F1053"/>
  <c r="H1053"/>
  <c r="J1053"/>
  <c r="K1053" s="1"/>
  <c r="M1053"/>
  <c r="O1053"/>
  <c r="P1053"/>
  <c r="R1053" s="1"/>
  <c r="S1053" s="1"/>
  <c r="F1054"/>
  <c r="H1054"/>
  <c r="J1054"/>
  <c r="K1054" s="1"/>
  <c r="M1054"/>
  <c r="O1054"/>
  <c r="P1054"/>
  <c r="Q1054" s="1"/>
  <c r="F1055"/>
  <c r="H1055"/>
  <c r="J1055"/>
  <c r="K1055" s="1"/>
  <c r="M1055"/>
  <c r="O1055"/>
  <c r="P1055"/>
  <c r="Q1055" s="1"/>
  <c r="F1056"/>
  <c r="H1056"/>
  <c r="J1056"/>
  <c r="K1056" s="1"/>
  <c r="M1056"/>
  <c r="O1056"/>
  <c r="P1056"/>
  <c r="Q1056" s="1"/>
  <c r="F1057"/>
  <c r="H1057"/>
  <c r="J1057"/>
  <c r="K1057" s="1"/>
  <c r="M1057"/>
  <c r="O1057"/>
  <c r="P1057"/>
  <c r="Q1057" s="1"/>
  <c r="R1057"/>
  <c r="S1057" s="1"/>
  <c r="F1058"/>
  <c r="H1058"/>
  <c r="J1058"/>
  <c r="K1058" s="1"/>
  <c r="M1058"/>
  <c r="O1058"/>
  <c r="P1058"/>
  <c r="Q1058" s="1"/>
  <c r="F1059"/>
  <c r="H1059"/>
  <c r="J1059"/>
  <c r="K1059"/>
  <c r="M1059"/>
  <c r="O1059"/>
  <c r="P1059"/>
  <c r="Q1059"/>
  <c r="R1059"/>
  <c r="S1059" s="1"/>
  <c r="F1060"/>
  <c r="H1060"/>
  <c r="J1060"/>
  <c r="K1060" s="1"/>
  <c r="M1060"/>
  <c r="O1060"/>
  <c r="F1061"/>
  <c r="H1061"/>
  <c r="J1061"/>
  <c r="K1061" s="1"/>
  <c r="M1061"/>
  <c r="O1061"/>
  <c r="P1061"/>
  <c r="R1061" s="1"/>
  <c r="S1061" s="1"/>
  <c r="F1062"/>
  <c r="H1062"/>
  <c r="J1062"/>
  <c r="K1062" s="1"/>
  <c r="M1062"/>
  <c r="O1062"/>
  <c r="P1062"/>
  <c r="Q1062" s="1"/>
  <c r="F1063"/>
  <c r="H1063"/>
  <c r="J1063"/>
  <c r="K1063" s="1"/>
  <c r="M1063"/>
  <c r="O1063"/>
  <c r="P1063"/>
  <c r="Q1063" s="1"/>
  <c r="F1064"/>
  <c r="H1064"/>
  <c r="J1064"/>
  <c r="K1064" s="1"/>
  <c r="M1064"/>
  <c r="O1064"/>
  <c r="P1064"/>
  <c r="Q1064" s="1"/>
  <c r="F1065"/>
  <c r="H1065"/>
  <c r="J1065"/>
  <c r="K1065" s="1"/>
  <c r="M1065"/>
  <c r="O1065"/>
  <c r="P1065"/>
  <c r="Q1065" s="1"/>
  <c r="R1065"/>
  <c r="S1065" s="1"/>
  <c r="F1066"/>
  <c r="H1066"/>
  <c r="J1066"/>
  <c r="K1066" s="1"/>
  <c r="M1066"/>
  <c r="O1066"/>
  <c r="P1066"/>
  <c r="Q1066" s="1"/>
  <c r="F1067"/>
  <c r="H1067"/>
  <c r="J1067"/>
  <c r="K1067" s="1"/>
  <c r="M1067"/>
  <c r="O1067"/>
  <c r="P1067"/>
  <c r="Q1067" s="1"/>
  <c r="F1068"/>
  <c r="H1068"/>
  <c r="J1068"/>
  <c r="K1068" s="1"/>
  <c r="M1068"/>
  <c r="O1068"/>
  <c r="P1068"/>
  <c r="Q1068" s="1"/>
  <c r="F1069"/>
  <c r="H1069"/>
  <c r="J1069"/>
  <c r="K1069" s="1"/>
  <c r="M1069"/>
  <c r="O1069"/>
  <c r="P1069"/>
  <c r="Q1069" s="1"/>
  <c r="F1070"/>
  <c r="H1070"/>
  <c r="J1070"/>
  <c r="K1070" s="1"/>
  <c r="M1070"/>
  <c r="O1070"/>
  <c r="P1070"/>
  <c r="Q1070" s="1"/>
  <c r="R1070"/>
  <c r="S1070" s="1"/>
  <c r="F1071"/>
  <c r="H1071"/>
  <c r="J1071"/>
  <c r="K1071" s="1"/>
  <c r="M1071"/>
  <c r="O1071"/>
  <c r="P1071"/>
  <c r="Q1071" s="1"/>
  <c r="F1072"/>
  <c r="H1072"/>
  <c r="J1072"/>
  <c r="K1072"/>
  <c r="M1072"/>
  <c r="O1072"/>
  <c r="P1072"/>
  <c r="Q1072"/>
  <c r="R1072"/>
  <c r="S1072" s="1"/>
  <c r="F1073"/>
  <c r="H1073"/>
  <c r="J1073"/>
  <c r="K1073" s="1"/>
  <c r="M1073"/>
  <c r="O1073"/>
  <c r="F1074"/>
  <c r="H1074"/>
  <c r="J1074"/>
  <c r="K1074" s="1"/>
  <c r="M1074"/>
  <c r="O1074"/>
  <c r="P1074"/>
  <c r="R1074" s="1"/>
  <c r="S1074" s="1"/>
  <c r="F1075"/>
  <c r="H1075"/>
  <c r="J1075"/>
  <c r="K1075" s="1"/>
  <c r="M1075"/>
  <c r="O1075"/>
  <c r="P1075"/>
  <c r="Q1075" s="1"/>
  <c r="F1076"/>
  <c r="H1076"/>
  <c r="J1076"/>
  <c r="K1076" s="1"/>
  <c r="M1076"/>
  <c r="O1076"/>
  <c r="P1076"/>
  <c r="Q1076" s="1"/>
  <c r="F1077"/>
  <c r="H1077"/>
  <c r="J1077"/>
  <c r="K1077" s="1"/>
  <c r="M1077"/>
  <c r="O1077"/>
  <c r="P1077"/>
  <c r="Q1077" s="1"/>
  <c r="F1078"/>
  <c r="H1078"/>
  <c r="J1078"/>
  <c r="K1078" s="1"/>
  <c r="M1078"/>
  <c r="O1078"/>
  <c r="P1078"/>
  <c r="Q1078" s="1"/>
  <c r="F1079"/>
  <c r="H1079"/>
  <c r="J1079"/>
  <c r="K1079" s="1"/>
  <c r="M1079"/>
  <c r="O1079"/>
  <c r="P1079"/>
  <c r="Q1079" s="1"/>
  <c r="F1080"/>
  <c r="H1080"/>
  <c r="J1080"/>
  <c r="K1080" s="1"/>
  <c r="M1080"/>
  <c r="O1080"/>
  <c r="P1080"/>
  <c r="Q1080" s="1"/>
  <c r="R1080"/>
  <c r="S1080" s="1"/>
  <c r="F1081"/>
  <c r="H1081"/>
  <c r="J1081"/>
  <c r="K1081" s="1"/>
  <c r="M1081"/>
  <c r="O1081"/>
  <c r="P1081"/>
  <c r="Q1081" s="1"/>
  <c r="F1082"/>
  <c r="H1082"/>
  <c r="J1082"/>
  <c r="K1082"/>
  <c r="M1082"/>
  <c r="O1082"/>
  <c r="P1082"/>
  <c r="Q1082"/>
  <c r="F1083"/>
  <c r="H1083"/>
  <c r="J1083"/>
  <c r="K1083"/>
  <c r="M1083"/>
  <c r="O1083"/>
  <c r="P1083"/>
  <c r="Q1083"/>
  <c r="R1083"/>
  <c r="S1083" s="1"/>
  <c r="F1084"/>
  <c r="H1084"/>
  <c r="J1084"/>
  <c r="K1084" s="1"/>
  <c r="M1084"/>
  <c r="O1084"/>
  <c r="F1085"/>
  <c r="H1085"/>
  <c r="J1085"/>
  <c r="K1085" s="1"/>
  <c r="M1085"/>
  <c r="O1085"/>
  <c r="P1085"/>
  <c r="Q1085" s="1"/>
  <c r="F1086"/>
  <c r="H1086"/>
  <c r="J1086"/>
  <c r="K1086" s="1"/>
  <c r="M1086"/>
  <c r="O1086"/>
  <c r="P1086"/>
  <c r="R1086" s="1"/>
  <c r="S1086" s="1"/>
  <c r="F1087"/>
  <c r="H1087"/>
  <c r="H1114" s="1"/>
  <c r="J1087"/>
  <c r="K1087" s="1"/>
  <c r="M1087"/>
  <c r="O1087"/>
  <c r="P1087"/>
  <c r="Q1087" s="1"/>
  <c r="F1088"/>
  <c r="H1088"/>
  <c r="J1088"/>
  <c r="K1088" s="1"/>
  <c r="M1088"/>
  <c r="O1088"/>
  <c r="P1088"/>
  <c r="Q1088" s="1"/>
  <c r="F1089"/>
  <c r="H1089"/>
  <c r="J1089"/>
  <c r="K1089" s="1"/>
  <c r="M1089"/>
  <c r="O1089"/>
  <c r="P1089"/>
  <c r="Q1089" s="1"/>
  <c r="F1090"/>
  <c r="H1090"/>
  <c r="J1090"/>
  <c r="K1090" s="1"/>
  <c r="M1090"/>
  <c r="O1090"/>
  <c r="P1090"/>
  <c r="Q1090" s="1"/>
  <c r="F1091"/>
  <c r="H1091"/>
  <c r="J1091"/>
  <c r="K1091" s="1"/>
  <c r="M1091"/>
  <c r="O1091"/>
  <c r="P1091"/>
  <c r="Q1091" s="1"/>
  <c r="R1091"/>
  <c r="S1091" s="1"/>
  <c r="F1092"/>
  <c r="H1092"/>
  <c r="J1092"/>
  <c r="K1092" s="1"/>
  <c r="M1092"/>
  <c r="O1092"/>
  <c r="P1092"/>
  <c r="Q1092" s="1"/>
  <c r="F1093"/>
  <c r="H1093"/>
  <c r="J1093"/>
  <c r="K1093"/>
  <c r="M1093"/>
  <c r="O1093"/>
  <c r="P1093"/>
  <c r="Q1093"/>
  <c r="R1093"/>
  <c r="S1093" s="1"/>
  <c r="F1094"/>
  <c r="H1094"/>
  <c r="J1094"/>
  <c r="K1094" s="1"/>
  <c r="M1094"/>
  <c r="O1094"/>
  <c r="F1095"/>
  <c r="H1095"/>
  <c r="J1095"/>
  <c r="K1095" s="1"/>
  <c r="M1095"/>
  <c r="O1095"/>
  <c r="P1095"/>
  <c r="R1095" s="1"/>
  <c r="S1095" s="1"/>
  <c r="F1096"/>
  <c r="H1096"/>
  <c r="J1096"/>
  <c r="K1096" s="1"/>
  <c r="M1096"/>
  <c r="O1096"/>
  <c r="P1096"/>
  <c r="Q1096" s="1"/>
  <c r="R1096"/>
  <c r="S1096" s="1"/>
  <c r="F1097"/>
  <c r="H1097"/>
  <c r="J1097"/>
  <c r="K1097" s="1"/>
  <c r="M1097"/>
  <c r="O1097"/>
  <c r="P1097"/>
  <c r="R1097" s="1"/>
  <c r="S1097" s="1"/>
  <c r="F1098"/>
  <c r="H1098"/>
  <c r="J1098"/>
  <c r="K1098" s="1"/>
  <c r="M1098"/>
  <c r="O1098"/>
  <c r="P1098"/>
  <c r="Q1098" s="1"/>
  <c r="R1098"/>
  <c r="S1098" s="1"/>
  <c r="F1099"/>
  <c r="H1099"/>
  <c r="J1099"/>
  <c r="K1099" s="1"/>
  <c r="M1099"/>
  <c r="O1099"/>
  <c r="P1099"/>
  <c r="Q1099" s="1"/>
  <c r="F1100"/>
  <c r="H1100"/>
  <c r="J1100"/>
  <c r="K1100" s="1"/>
  <c r="M1100"/>
  <c r="O1100"/>
  <c r="P1100"/>
  <c r="R1100" s="1"/>
  <c r="S1100" s="1"/>
  <c r="F1101"/>
  <c r="H1101"/>
  <c r="J1101"/>
  <c r="K1101" s="1"/>
  <c r="M1101"/>
  <c r="O1101"/>
  <c r="P1101"/>
  <c r="Q1101" s="1"/>
  <c r="R1101"/>
  <c r="S1101" s="1"/>
  <c r="F1102"/>
  <c r="H1102"/>
  <c r="J1102"/>
  <c r="K1102" s="1"/>
  <c r="M1102"/>
  <c r="O1102"/>
  <c r="P1102"/>
  <c r="R1102" s="1"/>
  <c r="S1102" s="1"/>
  <c r="F1103"/>
  <c r="H1103"/>
  <c r="J1103"/>
  <c r="K1103" s="1"/>
  <c r="M1103"/>
  <c r="O1103"/>
  <c r="P1103"/>
  <c r="Q1103" s="1"/>
  <c r="R1103"/>
  <c r="S1103" s="1"/>
  <c r="F1104"/>
  <c r="H1104"/>
  <c r="J1104"/>
  <c r="K1104" s="1"/>
  <c r="M1104"/>
  <c r="O1104"/>
  <c r="P1104"/>
  <c r="Q1104" s="1"/>
  <c r="F1105"/>
  <c r="H1105"/>
  <c r="J1105"/>
  <c r="K1105" s="1"/>
  <c r="M1105"/>
  <c r="O1105"/>
  <c r="P1105"/>
  <c r="R1105" s="1"/>
  <c r="S1105" s="1"/>
  <c r="F1106"/>
  <c r="H1106"/>
  <c r="J1106"/>
  <c r="K1106" s="1"/>
  <c r="M1106"/>
  <c r="O1106"/>
  <c r="P1106"/>
  <c r="Q1106" s="1"/>
  <c r="R1106"/>
  <c r="S1106" s="1"/>
  <c r="F1107"/>
  <c r="H1107"/>
  <c r="J1107"/>
  <c r="K1107" s="1"/>
  <c r="M1107"/>
  <c r="O1107"/>
  <c r="P1107"/>
  <c r="R1107" s="1"/>
  <c r="S1107" s="1"/>
  <c r="F1108"/>
  <c r="H1108"/>
  <c r="J1108"/>
  <c r="K1108" s="1"/>
  <c r="M1108"/>
  <c r="O1108"/>
  <c r="P1108"/>
  <c r="Q1108" s="1"/>
  <c r="F1109"/>
  <c r="H1109"/>
  <c r="J1109"/>
  <c r="K1109" s="1"/>
  <c r="M1109"/>
  <c r="O1109"/>
  <c r="P1109"/>
  <c r="Q1109" s="1"/>
  <c r="R1109"/>
  <c r="S1109" s="1"/>
  <c r="F1110"/>
  <c r="H1110"/>
  <c r="J1110"/>
  <c r="K1110" s="1"/>
  <c r="M1110"/>
  <c r="O1110"/>
  <c r="P1110"/>
  <c r="R1110" s="1"/>
  <c r="S1110" s="1"/>
  <c r="F1111"/>
  <c r="H1111"/>
  <c r="J1111"/>
  <c r="K1111" s="1"/>
  <c r="M1111"/>
  <c r="O1111"/>
  <c r="P1111"/>
  <c r="Q1111" s="1"/>
  <c r="R1111"/>
  <c r="S1111" s="1"/>
  <c r="F1112"/>
  <c r="H1112"/>
  <c r="J1112"/>
  <c r="K1112" s="1"/>
  <c r="M1112"/>
  <c r="O1112"/>
  <c r="P1112"/>
  <c r="R1112" s="1"/>
  <c r="S1112" s="1"/>
  <c r="F1113"/>
  <c r="H1113"/>
  <c r="J1113"/>
  <c r="K1113" s="1"/>
  <c r="M1113"/>
  <c r="O1113"/>
  <c r="P1113"/>
  <c r="Q1113" s="1"/>
  <c r="R1113"/>
  <c r="S1113" s="1"/>
  <c r="F1114"/>
  <c r="M1114"/>
  <c r="O1114"/>
  <c r="D11" i="1" s="1"/>
  <c r="F11" s="1"/>
  <c r="T1115" i="2"/>
  <c r="D5" i="1"/>
  <c r="F5" s="1"/>
  <c r="F6" s="1"/>
  <c r="G6"/>
  <c r="C8"/>
  <c r="C10"/>
  <c r="D10"/>
  <c r="F10" s="1"/>
  <c r="C11"/>
  <c r="G30"/>
  <c r="K1114" i="2" l="1"/>
  <c r="D9" i="1" s="1"/>
  <c r="F9" s="1"/>
  <c r="F12" s="1"/>
  <c r="D8"/>
  <c r="F8" s="1"/>
  <c r="H6"/>
  <c r="P1094" i="2"/>
  <c r="R1092"/>
  <c r="S1092" s="1"/>
  <c r="R1089"/>
  <c r="S1089" s="1"/>
  <c r="P1084"/>
  <c r="R1081"/>
  <c r="S1081" s="1"/>
  <c r="R1076"/>
  <c r="S1076" s="1"/>
  <c r="P1073"/>
  <c r="R1071"/>
  <c r="S1071" s="1"/>
  <c r="R1068"/>
  <c r="S1068" s="1"/>
  <c r="R1063"/>
  <c r="S1063" s="1"/>
  <c r="P1060"/>
  <c r="R1058"/>
  <c r="S1058" s="1"/>
  <c r="R1055"/>
  <c r="S1055" s="1"/>
  <c r="P1052"/>
  <c r="R1050"/>
  <c r="S1050" s="1"/>
  <c r="R1047"/>
  <c r="S1047" s="1"/>
  <c r="P1044"/>
  <c r="R1042"/>
  <c r="S1042" s="1"/>
  <c r="Q1039"/>
  <c r="Q1037"/>
  <c r="Q1034"/>
  <c r="Q1032"/>
  <c r="Q1030"/>
  <c r="Q1028"/>
  <c r="P1017"/>
  <c r="P1012"/>
  <c r="Q1012" s="1"/>
  <c r="P1002"/>
  <c r="Q1002" s="1"/>
  <c r="P997"/>
  <c r="R1019"/>
  <c r="S1019" s="1"/>
  <c r="Q1019"/>
  <c r="R1006"/>
  <c r="S1006" s="1"/>
  <c r="Q1006"/>
  <c r="R999"/>
  <c r="S999" s="1"/>
  <c r="Q999"/>
  <c r="R1021"/>
  <c r="S1021" s="1"/>
  <c r="Q1021"/>
  <c r="R1013"/>
  <c r="S1013" s="1"/>
  <c r="Q1013"/>
  <c r="R1008"/>
  <c r="S1008" s="1"/>
  <c r="Q1008"/>
  <c r="R1003"/>
  <c r="S1003" s="1"/>
  <c r="Q1003"/>
  <c r="R993"/>
  <c r="S993" s="1"/>
  <c r="Q993"/>
  <c r="Q1112"/>
  <c r="Q1110"/>
  <c r="Q1107"/>
  <c r="Q1105"/>
  <c r="Q1102"/>
  <c r="Q1100"/>
  <c r="Q1097"/>
  <c r="Q1095"/>
  <c r="R1087"/>
  <c r="S1087" s="1"/>
  <c r="Q1086"/>
  <c r="R1075"/>
  <c r="S1075" s="1"/>
  <c r="Q1074"/>
  <c r="R1067"/>
  <c r="S1067" s="1"/>
  <c r="R1062"/>
  <c r="S1062" s="1"/>
  <c r="Q1061"/>
  <c r="R1054"/>
  <c r="S1054" s="1"/>
  <c r="Q1053"/>
  <c r="R1046"/>
  <c r="S1046" s="1"/>
  <c r="Q1045"/>
  <c r="Q1025"/>
  <c r="Q1023"/>
  <c r="R1015"/>
  <c r="S1015" s="1"/>
  <c r="Q1015"/>
  <c r="R1010"/>
  <c r="S1010" s="1"/>
  <c r="Q1010"/>
  <c r="R995"/>
  <c r="S995" s="1"/>
  <c r="Q995"/>
  <c r="R1090"/>
  <c r="S1090" s="1"/>
  <c r="R1077"/>
  <c r="S1077" s="1"/>
  <c r="R1069"/>
  <c r="S1069" s="1"/>
  <c r="R1064"/>
  <c r="S1064" s="1"/>
  <c r="R1056"/>
  <c r="S1056" s="1"/>
  <c r="R1048"/>
  <c r="S1048" s="1"/>
  <c r="R891"/>
  <c r="S891" s="1"/>
  <c r="R888"/>
  <c r="S888" s="1"/>
  <c r="P885"/>
  <c r="R883"/>
  <c r="S883" s="1"/>
  <c r="R880"/>
  <c r="S880" s="1"/>
  <c r="P877"/>
  <c r="R874"/>
  <c r="S874" s="1"/>
  <c r="R871"/>
  <c r="S871" s="1"/>
  <c r="P868"/>
  <c r="R866"/>
  <c r="S866" s="1"/>
  <c r="R863"/>
  <c r="S863" s="1"/>
  <c r="P860"/>
  <c r="R858"/>
  <c r="S858" s="1"/>
  <c r="P855"/>
  <c r="Q855" s="1"/>
  <c r="R853"/>
  <c r="S853" s="1"/>
  <c r="R850"/>
  <c r="S850" s="1"/>
  <c r="P847"/>
  <c r="R845"/>
  <c r="S845" s="1"/>
  <c r="R842"/>
  <c r="S842" s="1"/>
  <c r="P839"/>
  <c r="R837"/>
  <c r="S837" s="1"/>
  <c r="R834"/>
  <c r="S834" s="1"/>
  <c r="P831"/>
  <c r="R829"/>
  <c r="S829" s="1"/>
  <c r="R826"/>
  <c r="S826" s="1"/>
  <c r="P823"/>
  <c r="R821"/>
  <c r="S821" s="1"/>
  <c r="P818"/>
  <c r="Q818" s="1"/>
  <c r="R816"/>
  <c r="S816" s="1"/>
  <c r="R813"/>
  <c r="S813" s="1"/>
  <c r="P786"/>
  <c r="R788"/>
  <c r="S788" s="1"/>
  <c r="Q788"/>
  <c r="R790"/>
  <c r="S790" s="1"/>
  <c r="Q790"/>
  <c r="R782"/>
  <c r="S782" s="1"/>
  <c r="Q782"/>
  <c r="Q991"/>
  <c r="Q988"/>
  <c r="Q986"/>
  <c r="Q984"/>
  <c r="Q982"/>
  <c r="Q980"/>
  <c r="Q978"/>
  <c r="Q976"/>
  <c r="Q974"/>
  <c r="Q972"/>
  <c r="Q970"/>
  <c r="Q968"/>
  <c r="Q966"/>
  <c r="Q964"/>
  <c r="Q961"/>
  <c r="Q959"/>
  <c r="Q957"/>
  <c r="Q955"/>
  <c r="Q953"/>
  <c r="Q951"/>
  <c r="Q949"/>
  <c r="Q947"/>
  <c r="Q945"/>
  <c r="Q943"/>
  <c r="Q941"/>
  <c r="Q939"/>
  <c r="Q937"/>
  <c r="Q935"/>
  <c r="Q933"/>
  <c r="Q931"/>
  <c r="Q929"/>
  <c r="Q927"/>
  <c r="Q925"/>
  <c r="Q923"/>
  <c r="Q921"/>
  <c r="Q919"/>
  <c r="Q917"/>
  <c r="Q915"/>
  <c r="Q913"/>
  <c r="Q911"/>
  <c r="Q909"/>
  <c r="Q907"/>
  <c r="Q905"/>
  <c r="Q903"/>
  <c r="Q901"/>
  <c r="Q899"/>
  <c r="Q897"/>
  <c r="Q895"/>
  <c r="Q893"/>
  <c r="R887"/>
  <c r="S887" s="1"/>
  <c r="Q886"/>
  <c r="R879"/>
  <c r="S879" s="1"/>
  <c r="Q878"/>
  <c r="R870"/>
  <c r="S870" s="1"/>
  <c r="Q869"/>
  <c r="R862"/>
  <c r="S862" s="1"/>
  <c r="Q861"/>
  <c r="R849"/>
  <c r="S849" s="1"/>
  <c r="Q848"/>
  <c r="R841"/>
  <c r="S841" s="1"/>
  <c r="Q840"/>
  <c r="R833"/>
  <c r="S833" s="1"/>
  <c r="Q832"/>
  <c r="R825"/>
  <c r="S825" s="1"/>
  <c r="Q824"/>
  <c r="R812"/>
  <c r="S812" s="1"/>
  <c r="Q811"/>
  <c r="Q809"/>
  <c r="Q807"/>
  <c r="Q804"/>
  <c r="Q802"/>
  <c r="Q800"/>
  <c r="Q798"/>
  <c r="Q796"/>
  <c r="Q794"/>
  <c r="Q792"/>
  <c r="R784"/>
  <c r="S784" s="1"/>
  <c r="Q784"/>
  <c r="R889"/>
  <c r="S889" s="1"/>
  <c r="R881"/>
  <c r="S881" s="1"/>
  <c r="R872"/>
  <c r="S872" s="1"/>
  <c r="R864"/>
  <c r="S864" s="1"/>
  <c r="R856"/>
  <c r="S856" s="1"/>
  <c r="R851"/>
  <c r="S851" s="1"/>
  <c r="R843"/>
  <c r="S843" s="1"/>
  <c r="R835"/>
  <c r="S835" s="1"/>
  <c r="R827"/>
  <c r="S827" s="1"/>
  <c r="R819"/>
  <c r="S819" s="1"/>
  <c r="R814"/>
  <c r="S814" s="1"/>
  <c r="P741"/>
  <c r="R739"/>
  <c r="S739" s="1"/>
  <c r="P736"/>
  <c r="Q736" s="1"/>
  <c r="R734"/>
  <c r="S734" s="1"/>
  <c r="R731"/>
  <c r="S731" s="1"/>
  <c r="R730"/>
  <c r="S730" s="1"/>
  <c r="P729"/>
  <c r="R726"/>
  <c r="S726" s="1"/>
  <c r="P725"/>
  <c r="R722"/>
  <c r="S722" s="1"/>
  <c r="P721"/>
  <c r="R718"/>
  <c r="S718" s="1"/>
  <c r="P717"/>
  <c r="R714"/>
  <c r="S714" s="1"/>
  <c r="P713"/>
  <c r="P707"/>
  <c r="P702"/>
  <c r="Q702" s="1"/>
  <c r="P694"/>
  <c r="P686"/>
  <c r="P678"/>
  <c r="P673"/>
  <c r="P665"/>
  <c r="P657"/>
  <c r="P649"/>
  <c r="P641"/>
  <c r="P633"/>
  <c r="P625"/>
  <c r="R709"/>
  <c r="S709" s="1"/>
  <c r="Q709"/>
  <c r="R696"/>
  <c r="S696" s="1"/>
  <c r="Q696"/>
  <c r="R688"/>
  <c r="S688" s="1"/>
  <c r="Q688"/>
  <c r="R680"/>
  <c r="S680" s="1"/>
  <c r="Q680"/>
  <c r="R675"/>
  <c r="S675" s="1"/>
  <c r="Q675"/>
  <c r="P667"/>
  <c r="P659"/>
  <c r="P651"/>
  <c r="P643"/>
  <c r="P635"/>
  <c r="P627"/>
  <c r="R703"/>
  <c r="S703" s="1"/>
  <c r="Q703"/>
  <c r="R698"/>
  <c r="S698" s="1"/>
  <c r="Q698"/>
  <c r="R690"/>
  <c r="S690" s="1"/>
  <c r="Q690"/>
  <c r="R682"/>
  <c r="S682" s="1"/>
  <c r="Q682"/>
  <c r="R669"/>
  <c r="S669" s="1"/>
  <c r="Q669"/>
  <c r="R661"/>
  <c r="S661" s="1"/>
  <c r="Q661"/>
  <c r="R653"/>
  <c r="S653" s="1"/>
  <c r="Q653"/>
  <c r="R645"/>
  <c r="S645" s="1"/>
  <c r="Q645"/>
  <c r="R637"/>
  <c r="S637" s="1"/>
  <c r="Q637"/>
  <c r="R629"/>
  <c r="S629" s="1"/>
  <c r="Q629"/>
  <c r="Q780"/>
  <c r="Q778"/>
  <c r="Q776"/>
  <c r="Q774"/>
  <c r="Q772"/>
  <c r="Q770"/>
  <c r="Q768"/>
  <c r="Q766"/>
  <c r="Q764"/>
  <c r="Q762"/>
  <c r="Q760"/>
  <c r="Q758"/>
  <c r="Q756"/>
  <c r="Q754"/>
  <c r="Q752"/>
  <c r="Q750"/>
  <c r="Q748"/>
  <c r="Q746"/>
  <c r="Q743"/>
  <c r="Q742"/>
  <c r="R728"/>
  <c r="S728" s="1"/>
  <c r="R724"/>
  <c r="S724" s="1"/>
  <c r="R720"/>
  <c r="S720" s="1"/>
  <c r="R716"/>
  <c r="S716" s="1"/>
  <c r="R712"/>
  <c r="S712" s="1"/>
  <c r="R705"/>
  <c r="S705" s="1"/>
  <c r="Q705"/>
  <c r="R700"/>
  <c r="S700" s="1"/>
  <c r="Q700"/>
  <c r="R692"/>
  <c r="S692" s="1"/>
  <c r="Q692"/>
  <c r="R684"/>
  <c r="S684" s="1"/>
  <c r="Q684"/>
  <c r="R671"/>
  <c r="S671" s="1"/>
  <c r="Q671"/>
  <c r="R663"/>
  <c r="S663" s="1"/>
  <c r="Q663"/>
  <c r="R655"/>
  <c r="S655" s="1"/>
  <c r="Q655"/>
  <c r="R647"/>
  <c r="S647" s="1"/>
  <c r="Q647"/>
  <c r="R639"/>
  <c r="S639" s="1"/>
  <c r="Q639"/>
  <c r="R631"/>
  <c r="S631" s="1"/>
  <c r="Q631"/>
  <c r="R623"/>
  <c r="S623" s="1"/>
  <c r="Q623"/>
  <c r="R737"/>
  <c r="S737" s="1"/>
  <c r="R732"/>
  <c r="S732" s="1"/>
  <c r="R727"/>
  <c r="S727" s="1"/>
  <c r="R723"/>
  <c r="S723" s="1"/>
  <c r="R719"/>
  <c r="S719" s="1"/>
  <c r="R715"/>
  <c r="S715" s="1"/>
  <c r="R711"/>
  <c r="S711" s="1"/>
  <c r="R607"/>
  <c r="S607" s="1"/>
  <c r="R605"/>
  <c r="S605" s="1"/>
  <c r="R603"/>
  <c r="S603" s="1"/>
  <c r="R601"/>
  <c r="S601" s="1"/>
  <c r="R599"/>
  <c r="S599" s="1"/>
  <c r="R597"/>
  <c r="S597" s="1"/>
  <c r="R595"/>
  <c r="S595" s="1"/>
  <c r="R593"/>
  <c r="S593" s="1"/>
  <c r="R591"/>
  <c r="S591" s="1"/>
  <c r="R589"/>
  <c r="S589" s="1"/>
  <c r="R586"/>
  <c r="S586" s="1"/>
  <c r="R584"/>
  <c r="S584" s="1"/>
  <c r="R582"/>
  <c r="S582" s="1"/>
  <c r="R580"/>
  <c r="S580" s="1"/>
  <c r="R578"/>
  <c r="S578" s="1"/>
  <c r="R576"/>
  <c r="S576" s="1"/>
  <c r="R574"/>
  <c r="S574" s="1"/>
  <c r="R572"/>
  <c r="S572" s="1"/>
  <c r="R570"/>
  <c r="S570" s="1"/>
  <c r="R568"/>
  <c r="S568" s="1"/>
  <c r="R566"/>
  <c r="S566" s="1"/>
  <c r="R564"/>
  <c r="S564" s="1"/>
  <c r="R562"/>
  <c r="S562" s="1"/>
  <c r="R560"/>
  <c r="S560" s="1"/>
  <c r="R558"/>
  <c r="S558" s="1"/>
  <c r="R556"/>
  <c r="S556" s="1"/>
  <c r="R554"/>
  <c r="S554" s="1"/>
  <c r="R552"/>
  <c r="S552" s="1"/>
  <c r="R550"/>
  <c r="S550" s="1"/>
  <c r="R548"/>
  <c r="S548" s="1"/>
  <c r="R546"/>
  <c r="S546" s="1"/>
  <c r="R544"/>
  <c r="S544" s="1"/>
  <c r="R542"/>
  <c r="S542" s="1"/>
  <c r="R540"/>
  <c r="S540" s="1"/>
  <c r="R538"/>
  <c r="S538" s="1"/>
  <c r="R528"/>
  <c r="S528" s="1"/>
  <c r="R514"/>
  <c r="S514" s="1"/>
  <c r="R512"/>
  <c r="S512" s="1"/>
  <c r="R510"/>
  <c r="S510" s="1"/>
  <c r="R507"/>
  <c r="S507" s="1"/>
  <c r="R505"/>
  <c r="S505" s="1"/>
  <c r="R503"/>
  <c r="S503" s="1"/>
  <c r="R499"/>
  <c r="S499" s="1"/>
  <c r="R487"/>
  <c r="S487" s="1"/>
  <c r="R485"/>
  <c r="S485" s="1"/>
  <c r="R483"/>
  <c r="S483" s="1"/>
  <c r="R481"/>
  <c r="S481" s="1"/>
  <c r="R479"/>
  <c r="S479" s="1"/>
  <c r="R477"/>
  <c r="S477" s="1"/>
  <c r="R475"/>
  <c r="S475" s="1"/>
  <c r="R473"/>
  <c r="S473" s="1"/>
  <c r="R471"/>
  <c r="S471" s="1"/>
  <c r="R469"/>
  <c r="S469" s="1"/>
  <c r="R467"/>
  <c r="S467" s="1"/>
  <c r="R465"/>
  <c r="S465" s="1"/>
  <c r="R463"/>
  <c r="S463" s="1"/>
  <c r="R460"/>
  <c r="S460" s="1"/>
  <c r="R458"/>
  <c r="S458" s="1"/>
  <c r="R456"/>
  <c r="S456" s="1"/>
  <c r="R454"/>
  <c r="S454" s="1"/>
  <c r="R452"/>
  <c r="S452" s="1"/>
  <c r="R450"/>
  <c r="S450" s="1"/>
  <c r="R448"/>
  <c r="S448" s="1"/>
  <c r="R446"/>
  <c r="S446" s="1"/>
  <c r="R444"/>
  <c r="S444" s="1"/>
  <c r="R442"/>
  <c r="S442" s="1"/>
  <c r="R440"/>
  <c r="S440" s="1"/>
  <c r="R437"/>
  <c r="S437" s="1"/>
  <c r="R435"/>
  <c r="S435" s="1"/>
  <c r="R433"/>
  <c r="S433" s="1"/>
  <c r="R431"/>
  <c r="S431" s="1"/>
  <c r="R429"/>
  <c r="S429" s="1"/>
  <c r="R427"/>
  <c r="S427" s="1"/>
  <c r="R425"/>
  <c r="S425" s="1"/>
  <c r="R423"/>
  <c r="S423" s="1"/>
  <c r="R420"/>
  <c r="S420" s="1"/>
  <c r="R418"/>
  <c r="S418" s="1"/>
  <c r="R416"/>
  <c r="S416" s="1"/>
  <c r="R414"/>
  <c r="S414" s="1"/>
  <c r="R412"/>
  <c r="S412" s="1"/>
  <c r="R410"/>
  <c r="S410" s="1"/>
  <c r="R408"/>
  <c r="S408" s="1"/>
  <c r="R406"/>
  <c r="S406" s="1"/>
  <c r="R404"/>
  <c r="S404" s="1"/>
  <c r="R402"/>
  <c r="S402" s="1"/>
  <c r="R400"/>
  <c r="S400" s="1"/>
  <c r="R398"/>
  <c r="S398" s="1"/>
  <c r="R396"/>
  <c r="S396" s="1"/>
  <c r="R394"/>
  <c r="S394" s="1"/>
  <c r="R392"/>
  <c r="S392" s="1"/>
  <c r="R390"/>
  <c r="S390" s="1"/>
  <c r="Q621"/>
  <c r="Q618"/>
  <c r="Q616"/>
  <c r="Q614"/>
  <c r="Q612"/>
  <c r="Q610"/>
  <c r="Q535"/>
  <c r="Q533"/>
  <c r="Q531"/>
  <c r="Q525"/>
  <c r="Q523"/>
  <c r="Q521"/>
  <c r="Q519"/>
  <c r="Q517"/>
  <c r="Q502"/>
  <c r="Q500"/>
  <c r="Q494"/>
  <c r="Q492"/>
  <c r="Q490"/>
  <c r="Q488"/>
  <c r="R389"/>
  <c r="S389" s="1"/>
  <c r="R375"/>
  <c r="S375" s="1"/>
  <c r="R369"/>
  <c r="S369" s="1"/>
  <c r="R367"/>
  <c r="S367" s="1"/>
  <c r="R365"/>
  <c r="S365" s="1"/>
  <c r="R363"/>
  <c r="S363" s="1"/>
  <c r="R361"/>
  <c r="S361" s="1"/>
  <c r="R359"/>
  <c r="S359" s="1"/>
  <c r="R357"/>
  <c r="S357" s="1"/>
  <c r="R355"/>
  <c r="S355" s="1"/>
  <c r="R353"/>
  <c r="S353" s="1"/>
  <c r="R349"/>
  <c r="S349" s="1"/>
  <c r="R340"/>
  <c r="S340" s="1"/>
  <c r="R338"/>
  <c r="S338" s="1"/>
  <c r="R336"/>
  <c r="S336" s="1"/>
  <c r="R334"/>
  <c r="S334" s="1"/>
  <c r="R332"/>
  <c r="S332" s="1"/>
  <c r="R326"/>
  <c r="S326" s="1"/>
  <c r="R322"/>
  <c r="S322" s="1"/>
  <c r="R320"/>
  <c r="S320" s="1"/>
  <c r="R318"/>
  <c r="S318" s="1"/>
  <c r="R308"/>
  <c r="S308" s="1"/>
  <c r="R306"/>
  <c r="S306" s="1"/>
  <c r="R304"/>
  <c r="S304" s="1"/>
  <c r="R302"/>
  <c r="S302" s="1"/>
  <c r="R300"/>
  <c r="S300" s="1"/>
  <c r="R298"/>
  <c r="S298" s="1"/>
  <c r="R296"/>
  <c r="S296" s="1"/>
  <c r="R294"/>
  <c r="S294" s="1"/>
  <c r="R292"/>
  <c r="S292" s="1"/>
  <c r="R289"/>
  <c r="S289" s="1"/>
  <c r="R287"/>
  <c r="S287" s="1"/>
  <c r="R285"/>
  <c r="S285" s="1"/>
  <c r="R283"/>
  <c r="S283" s="1"/>
  <c r="R281"/>
  <c r="S281" s="1"/>
  <c r="R279"/>
  <c r="S279" s="1"/>
  <c r="R277"/>
  <c r="S277" s="1"/>
  <c r="R275"/>
  <c r="S275" s="1"/>
  <c r="R273"/>
  <c r="S273" s="1"/>
  <c r="R271"/>
  <c r="S271" s="1"/>
  <c r="R269"/>
  <c r="S269" s="1"/>
  <c r="R267"/>
  <c r="S267" s="1"/>
  <c r="R265"/>
  <c r="S265" s="1"/>
  <c r="R263"/>
  <c r="S263" s="1"/>
  <c r="R261"/>
  <c r="S261" s="1"/>
  <c r="R259"/>
  <c r="S259" s="1"/>
  <c r="R257"/>
  <c r="S257" s="1"/>
  <c r="R255"/>
  <c r="S255" s="1"/>
  <c r="R252"/>
  <c r="S252" s="1"/>
  <c r="R250"/>
  <c r="S250" s="1"/>
  <c r="R248"/>
  <c r="S248" s="1"/>
  <c r="R246"/>
  <c r="S246" s="1"/>
  <c r="R244"/>
  <c r="S244" s="1"/>
  <c r="R242"/>
  <c r="S242" s="1"/>
  <c r="R240"/>
  <c r="S240" s="1"/>
  <c r="R238"/>
  <c r="S238" s="1"/>
  <c r="R236"/>
  <c r="S236" s="1"/>
  <c r="R234"/>
  <c r="S234" s="1"/>
  <c r="R232"/>
  <c r="S232" s="1"/>
  <c r="R230"/>
  <c r="S230" s="1"/>
  <c r="R228"/>
  <c r="S228" s="1"/>
  <c r="R226"/>
  <c r="S226" s="1"/>
  <c r="R224"/>
  <c r="S224" s="1"/>
  <c r="R222"/>
  <c r="S222" s="1"/>
  <c r="R220"/>
  <c r="S220" s="1"/>
  <c r="R218"/>
  <c r="S218" s="1"/>
  <c r="R216"/>
  <c r="S216" s="1"/>
  <c r="R214"/>
  <c r="S214" s="1"/>
  <c r="R212"/>
  <c r="S212" s="1"/>
  <c r="R210"/>
  <c r="S210" s="1"/>
  <c r="R208"/>
  <c r="S208" s="1"/>
  <c r="Q387"/>
  <c r="Q385"/>
  <c r="Q383"/>
  <c r="Q381"/>
  <c r="Q376"/>
  <c r="Q372"/>
  <c r="Q370"/>
  <c r="Q366"/>
  <c r="Q352"/>
  <c r="Q350"/>
  <c r="Q345"/>
  <c r="Q343"/>
  <c r="Q341"/>
  <c r="R206"/>
  <c r="S206" s="1"/>
  <c r="R204"/>
  <c r="S204" s="1"/>
  <c r="R202"/>
  <c r="S202" s="1"/>
  <c r="R200"/>
  <c r="S200" s="1"/>
  <c r="R190"/>
  <c r="S190" s="1"/>
  <c r="R187"/>
  <c r="S187" s="1"/>
  <c r="R185"/>
  <c r="S185" s="1"/>
  <c r="R181"/>
  <c r="S181" s="1"/>
  <c r="R165"/>
  <c r="S165" s="1"/>
  <c r="R163"/>
  <c r="S163" s="1"/>
  <c r="R161"/>
  <c r="S161" s="1"/>
  <c r="R159"/>
  <c r="S159" s="1"/>
  <c r="R157"/>
  <c r="S157" s="1"/>
  <c r="R155"/>
  <c r="S155" s="1"/>
  <c r="R153"/>
  <c r="S153" s="1"/>
  <c r="R120"/>
  <c r="S120" s="1"/>
  <c r="R112"/>
  <c r="S112" s="1"/>
  <c r="R110"/>
  <c r="S110" s="1"/>
  <c r="R108"/>
  <c r="S108" s="1"/>
  <c r="R106"/>
  <c r="S106" s="1"/>
  <c r="R104"/>
  <c r="S104" s="1"/>
  <c r="R102"/>
  <c r="S102" s="1"/>
  <c r="R100"/>
  <c r="S100" s="1"/>
  <c r="R98"/>
  <c r="S98" s="1"/>
  <c r="R96"/>
  <c r="S96" s="1"/>
  <c r="R94"/>
  <c r="S94" s="1"/>
  <c r="R77"/>
  <c r="S77" s="1"/>
  <c r="R75"/>
  <c r="S75" s="1"/>
  <c r="R73"/>
  <c r="S73" s="1"/>
  <c r="R61"/>
  <c r="S61" s="1"/>
  <c r="R59"/>
  <c r="S59" s="1"/>
  <c r="R53"/>
  <c r="S53" s="1"/>
  <c r="R49"/>
  <c r="S49" s="1"/>
  <c r="R47"/>
  <c r="S47" s="1"/>
  <c r="R45"/>
  <c r="S45" s="1"/>
  <c r="R41"/>
  <c r="S41" s="1"/>
  <c r="R39"/>
  <c r="S39" s="1"/>
  <c r="R35"/>
  <c r="S35" s="1"/>
  <c r="R16"/>
  <c r="S16" s="1"/>
  <c r="R14"/>
  <c r="S14" s="1"/>
  <c r="R12"/>
  <c r="S12" s="1"/>
  <c r="R10"/>
  <c r="S10" s="1"/>
  <c r="R8"/>
  <c r="S8" s="1"/>
  <c r="R6"/>
  <c r="S6" s="1"/>
  <c r="Q201"/>
  <c r="Q199"/>
  <c r="Q197"/>
  <c r="Q195"/>
  <c r="Q176"/>
  <c r="Q170"/>
  <c r="Q168"/>
  <c r="Q166"/>
  <c r="Q150"/>
  <c r="Q148"/>
  <c r="Q146"/>
  <c r="Q144"/>
  <c r="Q142"/>
  <c r="Q140"/>
  <c r="Q137"/>
  <c r="Q135"/>
  <c r="Q133"/>
  <c r="Q131"/>
  <c r="Q129"/>
  <c r="Q125"/>
  <c r="Q123"/>
  <c r="Q121"/>
  <c r="Q111"/>
  <c r="Q105"/>
  <c r="Q103"/>
  <c r="Q101"/>
  <c r="Q90"/>
  <c r="Q86"/>
  <c r="Q84"/>
  <c r="Q82"/>
  <c r="Q80"/>
  <c r="Q76"/>
  <c r="Q74"/>
  <c r="Q72"/>
  <c r="Q70"/>
  <c r="Q62"/>
  <c r="Q60"/>
  <c r="Q54"/>
  <c r="Q32"/>
  <c r="Q30"/>
  <c r="Q26"/>
  <c r="Q24"/>
  <c r="Q18"/>
  <c r="F13" i="1" l="1"/>
  <c r="F14" s="1"/>
  <c r="R627" i="2"/>
  <c r="S627" s="1"/>
  <c r="Q627"/>
  <c r="R659"/>
  <c r="S659" s="1"/>
  <c r="Q659"/>
  <c r="R625"/>
  <c r="S625" s="1"/>
  <c r="Q625"/>
  <c r="Q1114" s="1"/>
  <c r="T1114" s="1"/>
  <c r="U1115" s="1"/>
  <c r="R657"/>
  <c r="S657" s="1"/>
  <c r="Q657"/>
  <c r="R686"/>
  <c r="S686" s="1"/>
  <c r="Q686"/>
  <c r="Q713"/>
  <c r="R713"/>
  <c r="S713" s="1"/>
  <c r="Q721"/>
  <c r="R721"/>
  <c r="S721" s="1"/>
  <c r="Q729"/>
  <c r="R729"/>
  <c r="S729" s="1"/>
  <c r="Q847"/>
  <c r="R847"/>
  <c r="S847" s="1"/>
  <c r="Q868"/>
  <c r="R868"/>
  <c r="S868" s="1"/>
  <c r="Q1052"/>
  <c r="R1052"/>
  <c r="S1052" s="1"/>
  <c r="R651"/>
  <c r="S651" s="1"/>
  <c r="Q651"/>
  <c r="R649"/>
  <c r="S649" s="1"/>
  <c r="Q649"/>
  <c r="R678"/>
  <c r="S678" s="1"/>
  <c r="Q678"/>
  <c r="R707"/>
  <c r="S707" s="1"/>
  <c r="Q707"/>
  <c r="Q823"/>
  <c r="R823"/>
  <c r="S823" s="1"/>
  <c r="Q877"/>
  <c r="R877"/>
  <c r="S877" s="1"/>
  <c r="Q1060"/>
  <c r="R1060"/>
  <c r="S1060" s="1"/>
  <c r="Q1073"/>
  <c r="R1073"/>
  <c r="S1073" s="1"/>
  <c r="Q1115"/>
  <c r="R643"/>
  <c r="S643" s="1"/>
  <c r="Q643"/>
  <c r="R641"/>
  <c r="S641" s="1"/>
  <c r="Q641"/>
  <c r="R673"/>
  <c r="S673" s="1"/>
  <c r="Q673"/>
  <c r="Q717"/>
  <c r="R717"/>
  <c r="S717" s="1"/>
  <c r="Q725"/>
  <c r="R725"/>
  <c r="S725" s="1"/>
  <c r="Q741"/>
  <c r="R741"/>
  <c r="S741" s="1"/>
  <c r="R786"/>
  <c r="S786" s="1"/>
  <c r="Q786"/>
  <c r="Q831"/>
  <c r="R831"/>
  <c r="S831" s="1"/>
  <c r="Q885"/>
  <c r="R885"/>
  <c r="S885" s="1"/>
  <c r="R997"/>
  <c r="S997" s="1"/>
  <c r="Q997"/>
  <c r="Q1084"/>
  <c r="R1084"/>
  <c r="S1084" s="1"/>
  <c r="R635"/>
  <c r="S635" s="1"/>
  <c r="Q635"/>
  <c r="R667"/>
  <c r="S667" s="1"/>
  <c r="Q667"/>
  <c r="R633"/>
  <c r="S633" s="1"/>
  <c r="S1114" s="1"/>
  <c r="G12" i="1" s="1"/>
  <c r="H12" s="1"/>
  <c r="Q633" i="2"/>
  <c r="R665"/>
  <c r="S665" s="1"/>
  <c r="Q665"/>
  <c r="R694"/>
  <c r="S694" s="1"/>
  <c r="Q694"/>
  <c r="Q839"/>
  <c r="R839"/>
  <c r="S839" s="1"/>
  <c r="Q860"/>
  <c r="R860"/>
  <c r="S860" s="1"/>
  <c r="R1017"/>
  <c r="S1017" s="1"/>
  <c r="Q1017"/>
  <c r="Q1044"/>
  <c r="R1044"/>
  <c r="S1044" s="1"/>
  <c r="Q1094"/>
  <c r="R1094"/>
  <c r="S1094" s="1"/>
  <c r="G14" i="1" l="1"/>
  <c r="F19"/>
  <c r="F22" l="1"/>
  <c r="F21"/>
  <c r="F20"/>
  <c r="F24" s="1"/>
  <c r="F29" s="1"/>
  <c r="G29" s="1"/>
  <c r="F23"/>
</calcChain>
</file>

<file path=xl/sharedStrings.xml><?xml version="1.0" encoding="utf-8"?>
<sst xmlns="http://schemas.openxmlformats.org/spreadsheetml/2006/main" count="2283" uniqueCount="967">
  <si>
    <t>1470.00 Lakhs</t>
  </si>
  <si>
    <t>Say</t>
  </si>
  <si>
    <t>GRAND  TOTAL Rs.</t>
  </si>
  <si>
    <t>LS</t>
  </si>
  <si>
    <t>Structural Design / Consultancy charges</t>
  </si>
  <si>
    <t>Provision for planning permission &amp; payment to other department</t>
  </si>
  <si>
    <t xml:space="preserve">Provision for EB Deposits </t>
  </si>
  <si>
    <t xml:space="preserve">Advertisement charges </t>
  </si>
  <si>
    <t>SUB - TOTAL - V Rs.</t>
  </si>
  <si>
    <t>As pr PWD Norms</t>
  </si>
  <si>
    <t>Price Ajustment clause @ 5.0 %</t>
  </si>
  <si>
    <t>Supervision Charges @ 7.5%</t>
  </si>
  <si>
    <t xml:space="preserve">Petty Supervision  &amp; Contigencies charges at 1.0 % </t>
  </si>
  <si>
    <t>Labour Welfare fund @ 1.0%</t>
  </si>
  <si>
    <t>SUB - TOTAL - IV Rs.</t>
  </si>
  <si>
    <t>Solar Pannal Arrangements</t>
  </si>
  <si>
    <t>Provision for Kitchen vessals ,Fridge ,Grinder and Ro Treatment system</t>
  </si>
  <si>
    <t>Provision for Gymnasium Arrangements</t>
  </si>
  <si>
    <t>Provision for Soil investigation</t>
  </si>
  <si>
    <t>SUB - TOTAL - III Rs.</t>
  </si>
  <si>
    <t>GST at  12.0% ( GST at 6% + CGST 6% )</t>
  </si>
  <si>
    <t>SUB - TOTAL - II Rs.</t>
  </si>
  <si>
    <t>Sump (2 nos)</t>
  </si>
  <si>
    <t>DEVELOPMENT WORKS</t>
  </si>
  <si>
    <t>SUB - TOTAL - I Rs.</t>
  </si>
  <si>
    <t>Construction of Barracks of 450 Nos. Capacity (G+4 floors)</t>
  </si>
  <si>
    <t xml:space="preserve"> AS PER PWD SR 2021-2022</t>
  </si>
  <si>
    <t>BUILDING WORKS</t>
  </si>
  <si>
    <t>Amount</t>
  </si>
  <si>
    <t>Unit</t>
  </si>
  <si>
    <t>Rate</t>
  </si>
  <si>
    <t>Description</t>
  </si>
  <si>
    <t>Qty</t>
  </si>
  <si>
    <t>Sl.No.</t>
  </si>
  <si>
    <t>NAME OF WORK :   CONSTRUCTION OF BARRACKS AT A CAPACITY TO ACCOMMODATE 450 NOS POLICE PERSONNEL AT KILPAUK POLICE QUARTES, KILPAUK  IN CHENNAI CITY</t>
  </si>
  <si>
    <t>GENERAL ABSTRACT</t>
  </si>
  <si>
    <t>Plastic Emulsion PAINT two coat for old wall</t>
  </si>
  <si>
    <t>Plastic Emulsion PAINT one coat for old wall</t>
  </si>
  <si>
    <t>Matt paint one coat for old wall</t>
  </si>
  <si>
    <t>painting two coat for old wood work</t>
  </si>
  <si>
    <t>painting one coat for old wood work</t>
  </si>
  <si>
    <t>painting two coat for old iron work</t>
  </si>
  <si>
    <t>painting one coat for old iron work</t>
  </si>
  <si>
    <t>Cement paint two coat for old wall</t>
  </si>
  <si>
    <t>Cement paint one coat for old wall</t>
  </si>
  <si>
    <t>Thorough scrapping the old wood work</t>
  </si>
  <si>
    <t>Thorough scrapping the old iron work</t>
  </si>
  <si>
    <t>Thorough scrapping the old wall</t>
  </si>
  <si>
    <t>whitewashing two coat for old wall</t>
  </si>
  <si>
    <t>whitewashing one coat for old wall</t>
  </si>
  <si>
    <t>whitewashing one coat</t>
  </si>
  <si>
    <r>
      <t xml:space="preserve"> </t>
    </r>
    <r>
      <rPr>
        <b/>
        <sz val="18"/>
        <rFont val="Arial"/>
        <family val="2"/>
      </rPr>
      <t>Open wiring</t>
    </r>
    <r>
      <rPr>
        <sz val="18"/>
        <rFont val="Arial"/>
        <family val="2"/>
      </rPr>
      <t xml:space="preserve"> 2 X 2.5 Sq mm in fully concealed PVC conduit (open wiring)</t>
    </r>
  </si>
  <si>
    <r>
      <t>Open wiring</t>
    </r>
    <r>
      <rPr>
        <sz val="18"/>
        <rFont val="Arial"/>
        <family val="2"/>
      </rPr>
      <t xml:space="preserve"> 2 X1.5 Sqmm in fully concealed PVC conduit</t>
    </r>
  </si>
  <si>
    <r>
      <t>Open wiring</t>
    </r>
    <r>
      <rPr>
        <sz val="18"/>
        <rFont val="Arial"/>
        <family val="2"/>
      </rPr>
      <t xml:space="preserve"> 5 AMPS 5 PIN PLUG SOCKET POINT AT CONVENIENT PLACES (OPEN WIRING)</t>
    </r>
  </si>
  <si>
    <r>
      <t xml:space="preserve">Open wiring </t>
    </r>
    <r>
      <rPr>
        <sz val="18"/>
        <rFont val="Arial"/>
        <family val="2"/>
      </rPr>
      <t>STAIRCASE LIGHT POINT FOR ADMINISTRATIVE BLOCKS AND COMMUNITY CENTRE (Open wiring)</t>
    </r>
  </si>
  <si>
    <r>
      <t>Open wiring</t>
    </r>
    <r>
      <rPr>
        <sz val="18"/>
        <rFont val="Arial"/>
        <family val="2"/>
      </rPr>
      <t xml:space="preserve"> FAN POINT FOR ADMINISTRATIVE BLOCKS AND COMMUNITY CENTRE</t>
    </r>
  </si>
  <si>
    <r>
      <t>Open wiring</t>
    </r>
    <r>
      <rPr>
        <sz val="18"/>
        <rFont val="Arial"/>
        <family val="2"/>
      </rPr>
      <t xml:space="preserve"> POINT WIRING FOR CALLING BELL / BUZZER WITH PUSH SWITCH FOR ALL TYPE OF BUILDING (OPEN WIRING)</t>
    </r>
  </si>
  <si>
    <r>
      <t>Open wiring Light point with bakelite batern type holder for flats/ houses</t>
    </r>
    <r>
      <rPr>
        <b/>
        <sz val="18"/>
        <rFont val="Arial"/>
        <family val="2"/>
      </rPr>
      <t>(Open wiring)</t>
    </r>
  </si>
  <si>
    <r>
      <t>Open wiring</t>
    </r>
    <r>
      <rPr>
        <sz val="18"/>
        <rFont val="Arial"/>
        <family val="2"/>
      </rPr>
      <t xml:space="preserve"> for Light point with ceiling rose for flats/ houses</t>
    </r>
  </si>
  <si>
    <t>Tube light -  Box type</t>
  </si>
  <si>
    <t xml:space="preserve">Supply and erection of Tubular lamp, using 65 mm dia GI pipe 'B' class pipe with ISI mark of 6 mt length and 20 mm dia GI pipe 'B' class upto 2 mt with. </t>
  </si>
  <si>
    <t xml:space="preserve">TV/Telephone line junction </t>
  </si>
  <si>
    <t>25 mm dia PVC pipe Heavy duty with ISI mark for TV/ Telephone line</t>
  </si>
  <si>
    <t>S &amp; F TNEB Meter Board made up of MS box 600 x 225 mm with door and lock and key arrangements</t>
  </si>
  <si>
    <t>Charges for fixing Mercury, Sodium Vapour lamp street light fittings ( all types ) in the existing pole with required GI pipes 'B' class and accessories ( Street light fittings alone will be supplied departmentally at free of cost ).</t>
  </si>
  <si>
    <t>Fixing of Tube light street light fitting</t>
  </si>
  <si>
    <t>Fixing of UG cables on Walls / Ceiling</t>
  </si>
  <si>
    <t>Laying of U.G. Cable below Ground Level</t>
  </si>
  <si>
    <t xml:space="preserve">Supply of 40 mm dia GI pipe "B"class </t>
  </si>
  <si>
    <r>
      <t>4 x 4  Sq mm copper PVC insulated unsheathed single core cable for</t>
    </r>
    <r>
      <rPr>
        <b/>
        <sz val="18"/>
        <rFont val="Arial"/>
        <family val="2"/>
      </rPr>
      <t xml:space="preserve"> 3 phase EB service</t>
    </r>
    <r>
      <rPr>
        <sz val="18"/>
        <rFont val="Arial"/>
        <family val="2"/>
      </rPr>
      <t xml:space="preserve"> connection</t>
    </r>
  </si>
  <si>
    <r>
      <t xml:space="preserve">2 x 4 Sqmm Copper PVC insulated unsheathed single core 1 KV grade cable for </t>
    </r>
    <r>
      <rPr>
        <b/>
        <sz val="18"/>
        <rFont val="Arial"/>
        <family val="2"/>
      </rPr>
      <t>EB service single phase.</t>
    </r>
  </si>
  <si>
    <t>Supplying and delivery of Three phase ELCB/RCCB</t>
  </si>
  <si>
    <t>Supplying and delivery of Single phase ELCB/RCCB</t>
  </si>
  <si>
    <t xml:space="preserve">Charges for fixing Three  phase RCCB/ELCB  on fully concealed suitable MS BOX </t>
  </si>
  <si>
    <t xml:space="preserve">Charges for fixing three phase RCCB/ ELCB  on suitable well varnished teak wood plank </t>
  </si>
  <si>
    <t xml:space="preserve">Charges for fixing single phase RCCB/ELCB on fully concealed suitable MS BOX </t>
  </si>
  <si>
    <t xml:space="preserve">( to be supplied by the department free of cost ) on suitable well varnished teak wood plank </t>
  </si>
  <si>
    <t>FIXING OF TUBE FITTINGS SUSPENDED FROM CEILING</t>
  </si>
  <si>
    <t>FIXING OF TUBE LIGHT FITTINGS ON WALL / CEILING</t>
  </si>
  <si>
    <t>THREE PHASE DISTRIBUTION BOARD WITH 4 WAY PHASE AND 3 AMPS/WAY FUSE AND NEUTRAL LINK FOR MES SERVICE CONNECTION ( 6 IN 1  BLOCKS )</t>
  </si>
  <si>
    <t>THREE PHASE DISTRIBUTION BOARD WITH 6 WAY PHASE AND 30 AMPS / WAY WITH FUSE AND NEUTRAL LINK ON SUITABLE TW PLANK TOP MES CONNECTION BOARD (FOR 12 IN 1 BLOCKS)</t>
  </si>
  <si>
    <t>Supplying and fixing of 32 amps triple pole main switch with fuse and neutral link on a suitable well varnished teak wood board</t>
  </si>
  <si>
    <t>16 AMPS TPIC ON TEAK WOOD BOARD FOR 3 PHASE MES SERVICE CONNECTION AND 3 PHASE MOTOR PUMPSETS</t>
  </si>
  <si>
    <t>Supply and fixing 4 way 250 volt single phase with neutral link metalic distribution board on suitable Teak wood board etc., all complete including connections.</t>
  </si>
  <si>
    <t>32 AMPS DOUBLE POLE MAIN SWITCH ON TEAK WOOD BOARD TOP MES SERVICE CONNECTION / MOTOR PUMP( SINGLE PHASE ) SET</t>
  </si>
  <si>
    <t>4 X 4 Sq mm in fully concealed PVC conduit</t>
  </si>
  <si>
    <t>2 X 4 Sq mm in fully concealed PVC conduit</t>
  </si>
  <si>
    <t>2 X 2.5 Sq mm in fully concealed PVC conduit</t>
  </si>
  <si>
    <r>
      <t xml:space="preserve">STAIRCASE LIGHT POINT FOR </t>
    </r>
    <r>
      <rPr>
        <b/>
        <sz val="18"/>
        <rFont val="Arial"/>
        <family val="2"/>
      </rPr>
      <t>ADMINISTRATIVE BLOCKS</t>
    </r>
    <r>
      <rPr>
        <sz val="18"/>
        <rFont val="Arial"/>
        <family val="2"/>
      </rPr>
      <t xml:space="preserve"> AND COMMUNITY CENTRE</t>
    </r>
  </si>
  <si>
    <r>
      <t xml:space="preserve">FAN POINT FOR </t>
    </r>
    <r>
      <rPr>
        <b/>
        <sz val="18"/>
        <rFont val="Arial"/>
        <family val="2"/>
      </rPr>
      <t>ADMINISTRATIVE BLOCKS</t>
    </r>
    <r>
      <rPr>
        <sz val="18"/>
        <rFont val="Arial"/>
        <family val="2"/>
      </rPr>
      <t xml:space="preserve"> AND COMMUNITY CENTRE</t>
    </r>
  </si>
  <si>
    <r>
      <t xml:space="preserve">LIGHT POINT WITH BAKELITE BATTERN TYPE HOLDER FOR </t>
    </r>
    <r>
      <rPr>
        <b/>
        <sz val="18"/>
        <rFont val="Arial"/>
        <family val="2"/>
      </rPr>
      <t>ADMINISTRATIVE BLOCKS</t>
    </r>
    <r>
      <rPr>
        <sz val="18"/>
        <rFont val="Arial"/>
        <family val="2"/>
      </rPr>
      <t xml:space="preserve"> AND COMMUNITY CENTRE</t>
    </r>
  </si>
  <si>
    <r>
      <t xml:space="preserve">LIGHT POINT WITH CEILING ROSE FOR </t>
    </r>
    <r>
      <rPr>
        <b/>
        <sz val="18"/>
        <rFont val="Arial"/>
        <family val="2"/>
      </rPr>
      <t>ADMINISTRATIVE BLOCKS A</t>
    </r>
    <r>
      <rPr>
        <sz val="18"/>
        <rFont val="Arial"/>
        <family val="2"/>
      </rPr>
      <t>ND COMMUNITY CENTRE</t>
    </r>
  </si>
  <si>
    <t>Under reamed pile (Single)</t>
  </si>
  <si>
    <t>Red oxide plastering in CM 1:4</t>
  </si>
  <si>
    <t>Varnishing two coat</t>
  </si>
  <si>
    <t>Varnishing one coat</t>
  </si>
  <si>
    <t>Sqm</t>
  </si>
  <si>
    <t>MDF  double leaf shutter with TW alround frame for ward robe / cup board</t>
  </si>
  <si>
    <t>MDF 1500 X 2400MM (Double Leaf)</t>
  </si>
  <si>
    <t>MDF 1200 X 2100MM (Double Leaf)</t>
  </si>
  <si>
    <t>MDF 1500 X 2100MM (Double Leaf)</t>
  </si>
  <si>
    <t>MDF 1200 x 2100</t>
  </si>
  <si>
    <t>MDF 1000 x 2100</t>
  </si>
  <si>
    <t>MDF 900 x 2100 single</t>
  </si>
  <si>
    <t>Each</t>
  </si>
  <si>
    <t>Supplying and fixing of Three phase ELCB</t>
  </si>
  <si>
    <t>Rmt</t>
  </si>
  <si>
    <t>40 mm dia GI pipe "B"class</t>
  </si>
  <si>
    <t>450 x 375 x 20 m   thick TW plank</t>
  </si>
  <si>
    <t>BWR door 1500 x 2400   double leaves</t>
  </si>
  <si>
    <t>BWR door 1200 x 2400   double leaves</t>
  </si>
  <si>
    <t>BWR door 1050 x 2400   single leaf</t>
  </si>
  <si>
    <t>BWR door 900 x 2400   single leaf</t>
  </si>
  <si>
    <t>T.W DOOR SHUTTER TWO LEAVES(2000 X 2400 mm) WITH BRASS FITINGS</t>
  </si>
  <si>
    <r>
      <t>Partly glazed and partly TW</t>
    </r>
    <r>
      <rPr>
        <sz val="18"/>
        <rFont val="Arial"/>
        <family val="2"/>
      </rPr>
      <t xml:space="preserve"> panelled door shutter (Double leaves) with brass screws.
</t>
    </r>
    <r>
      <rPr>
        <b/>
        <sz val="18"/>
        <rFont val="Arial"/>
        <family val="2"/>
      </rPr>
      <t>a. 1200x2400mm</t>
    </r>
  </si>
  <si>
    <r>
      <t>Partly glazed and partly BWR</t>
    </r>
    <r>
      <rPr>
        <sz val="18"/>
        <rFont val="Arial"/>
        <family val="2"/>
      </rPr>
      <t xml:space="preserve"> panelled door shutter (Double leaves) with brass screws.
</t>
    </r>
    <r>
      <rPr>
        <b/>
        <sz val="18"/>
        <rFont val="Arial"/>
        <family val="2"/>
      </rPr>
      <t>a. 1500x2400mm</t>
    </r>
  </si>
  <si>
    <t>TW Panelled Door 1800 X 2400MM (Double leaves)</t>
  </si>
  <si>
    <t>TW Panelled Door 1200 X 2400MM (Double leaves)</t>
  </si>
  <si>
    <t>TW Panelled Door 1500 X 2400MM (Double leaves)</t>
  </si>
  <si>
    <t>TW Panelled Door 1500 X 2100MM (Double leaves)</t>
  </si>
  <si>
    <t>T.W DOOR SHUTTER TWO LEAVES(1200 X 2100 mm ) with Brass Fittings</t>
  </si>
  <si>
    <t>HDPE water tank 5000 lit capacity</t>
  </si>
  <si>
    <t>Plastering with ccccm 1:3, 12mm mixed with WPC</t>
  </si>
  <si>
    <t xml:space="preserve">Granite Tiles flooring </t>
  </si>
  <si>
    <t xml:space="preserve">Vetrified Tiles flooring </t>
  </si>
  <si>
    <t>Providing shahabad stone flooring</t>
  </si>
  <si>
    <t>1500 liters capacity of HDPE Water Tank</t>
  </si>
  <si>
    <t>Ornamental TW double leaves panelled shutter of size 1800 x 2400mm</t>
  </si>
  <si>
    <t>Ornamental TW double leaves panelled shutter of size 1800 x 2100mm</t>
  </si>
  <si>
    <t>TW double leaves shutter of size 1800 x 2100mm</t>
  </si>
  <si>
    <t>MS Ventilator of Size 1350 x 600mm</t>
  </si>
  <si>
    <t>MS Ventilator of Size 1285 x 600mm</t>
  </si>
  <si>
    <t>MS Ventilator of Size 600 x 600mm</t>
  </si>
  <si>
    <t>MS Ventilator of Size 900 x 600mm</t>
  </si>
  <si>
    <t>MS door of Size 750 x 1350mm</t>
  </si>
  <si>
    <t>MS door of Size 1000 x 2100mm</t>
  </si>
  <si>
    <t>*</t>
  </si>
  <si>
    <t>Total</t>
  </si>
  <si>
    <t xml:space="preserve">Supplying and erecting in position of following liters capacity 
Industrial Model Reverse Osmosis Water-cum-Purifier to 
deliver Potable Water with World Health Organisation (WHO) 
Standards with following accessories. 
(a) MS Skid - 1 No. 
(b) Media 11054 No. Vessel with 20 nb Multiport Valve (with 
Media Pubble and Fine Sand and Activated Carbon Filling) set 
(c) Feed Pump 0.50 HP – 1 No. 
(d) Vertical Pump 2-9, 2.00 HP / Single Phase – 1 No. 
(e) Membrane 40 x 40 filmtech (or) equilaents / Osmonic 
(USA) - 1 No. and Membrane Pressure Vessel 40 x 40 -1 No. 
&amp; Pressure Gauge - 2 Nos. 
(f) Flow Meter - 1 No. 20” Filter with Housing - 1 No., Low 
Pressure Switch - 1 No., Level Switch - 1 No. &amp; Necessary 
CPVC Pipes and Fittings. 
The system shall be provide with Two Panel Control System 
with necessary Stainless Valves and Fittings and Float Control 
etc. The rate should be inclusive of all civil works, wherever 
necessary to install the System in position and intact. </t>
  </si>
  <si>
    <r>
      <t xml:space="preserve">d) Fire Extinguisher Co2, 4.5Kg. Confirming to TAC Norms </t>
    </r>
    <r>
      <rPr>
        <b/>
        <sz val="20"/>
        <rFont val="Arial"/>
        <family val="2"/>
      </rPr>
      <t>(Vide Item 8 Clause h)</t>
    </r>
  </si>
  <si>
    <r>
      <t xml:space="preserve">c) 4 Nos. Fire Buckets made out of 40 x 40 x 6mm MS Angle </t>
    </r>
    <r>
      <rPr>
        <b/>
        <sz val="20"/>
        <rFont val="Arial"/>
        <family val="2"/>
      </rPr>
      <t>(Vide Item 8 Clause e)</t>
    </r>
  </si>
  <si>
    <r>
      <t xml:space="preserve">b) Shock Treatment Chart fixed in glass frame </t>
    </r>
    <r>
      <rPr>
        <b/>
        <sz val="20"/>
        <rFont val="Arial"/>
        <family val="2"/>
      </rPr>
      <t>(Vide Item 8 Clause d)</t>
    </r>
  </si>
  <si>
    <t>Nos.</t>
  </si>
  <si>
    <r>
      <t xml:space="preserve">a) 2m x 1m Rubber Mat suitable for 11KV installation confirming to IS </t>
    </r>
    <r>
      <rPr>
        <b/>
        <sz val="20"/>
        <rFont val="Arial"/>
        <family val="2"/>
      </rPr>
      <t>(Vide Item 8 Clause b)</t>
    </r>
  </si>
  <si>
    <t>SAFETY ACCESSORIES</t>
  </si>
  <si>
    <r>
      <t>Dummy provision - 1 No.</t>
    </r>
    <r>
      <rPr>
        <b/>
        <sz val="20"/>
        <rFont val="Arial"/>
        <family val="2"/>
      </rPr>
      <t xml:space="preserve"> DATA - J</t>
    </r>
  </si>
  <si>
    <t>Outgoing    
1 No. 125 A 15 KA MCCB
1 No. 63 A TPN 15 KA MCCB</t>
  </si>
  <si>
    <r>
      <t xml:space="preserve">Incomers
2 Nos. 125 A 4 pole 15 KA MCCB including spreader 
withnecessary protective devices.
</t>
    </r>
    <r>
      <rPr>
        <b/>
        <sz val="20"/>
        <rFont val="Arial"/>
        <family val="2"/>
      </rPr>
      <t>Bus Bar:
125  Amps 3 phase 4 wire Copper Bus Bar</t>
    </r>
  </si>
  <si>
    <t>Supply and erection of 200 Amps capacity floor mounting panel board (Cubical type) with bus bar chamber made up of 14/16 SWG MS sheet for 3 phase 4 wire system with 25mm x 6 mm tin coated copper flats for phases and 25 mm x 3 mm for neutral; cable chamber, switch chamber and with 2 Nos. 25mmx3mm tinned copper flat for the earth bus on the rear side of the panel board; necessary interconnections by copper flat of suitable sizes; suitable PVC colour sleeves for the interconnecting copper flats / rigid copper wire; earth connections to all swithces / bus bar by copper flats of suitable sizes from the earth bus; hylam sheet separation between bus bar and swithces;  1set LED pilot lamps with switches, fuse units, suitable angle iron frame size of 40mmx 40mmx 6mm with powder coated painting over one coat of red primer and with numbering; superscription of cables sizes, capacity of switches etc and incorporating the following:</t>
  </si>
  <si>
    <t>Change over Panel</t>
  </si>
  <si>
    <t>sqm</t>
  </si>
  <si>
    <t>Painting with two coat of plastic Emulsion paint over one coat of smartcare primero Acrylic primer for superior quality etc. all complete.</t>
  </si>
  <si>
    <t>Mtr</t>
  </si>
  <si>
    <r>
      <t xml:space="preserve">Supply and clamping of 4 core 2.5 sq. mm PVC sheathed and armoured copper cable from alternator to the proposed DG panel on wall / in the hume pipe with necessary glands and crimping at both ends.  </t>
    </r>
    <r>
      <rPr>
        <b/>
        <sz val="20"/>
        <rFont val="Arial"/>
        <family val="2"/>
      </rPr>
      <t>Data I</t>
    </r>
  </si>
  <si>
    <t>SUPPLY AND CLAMPING OF CONTROL CABLES</t>
  </si>
  <si>
    <t>Mtr.</t>
  </si>
  <si>
    <r>
      <t xml:space="preserve">Providing and fixing 25mm x 6mm copper strip on surface or in recess for connections as required for alternator neutral - </t>
    </r>
    <r>
      <rPr>
        <b/>
        <sz val="20"/>
        <rFont val="Arial"/>
        <family val="2"/>
      </rPr>
      <t>Data H (SD 77)</t>
    </r>
  </si>
  <si>
    <r>
      <t xml:space="preserve">Providing and fixing 25mm x 3mm copper strip on surface or in recess for connections as required - </t>
    </r>
    <r>
      <rPr>
        <b/>
        <sz val="20"/>
        <rFont val="Arial"/>
        <family val="2"/>
      </rPr>
      <t>Data G (SD - 76)</t>
    </r>
  </si>
  <si>
    <r>
      <t xml:space="preserve">Supply and run of 2 of No.8 tin coated copper for earth connections - </t>
    </r>
    <r>
      <rPr>
        <b/>
        <sz val="20"/>
        <rFont val="Arial"/>
        <family val="2"/>
      </rPr>
      <t xml:space="preserve">Data F </t>
    </r>
  </si>
  <si>
    <t>each</t>
  </si>
  <si>
    <r>
      <t>Plate earthing with copper plate of size 600 x 600 x 3 mm as per the ISI specification with an earth electrode of 2.1 mtr class 'B' GI pipe of dia not less than 40mm, with copper earth plate of size 125mm x 50mm x 6mm with necessary funneling arrangements with necessary masonry work and with 38mm RCC cover slab for the brick masonry.</t>
    </r>
    <r>
      <rPr>
        <b/>
        <sz val="20"/>
        <rFont val="Arial"/>
        <family val="2"/>
      </rPr>
      <t xml:space="preserve"> Data E ( for neutral earthing)</t>
    </r>
  </si>
  <si>
    <r>
      <t xml:space="preserve">Earthing as per the ISI specification with an earth electrode of 2.1 mt class 'B' GI pipe of dia not less than 40mm, with copper earth plate of size 125mm X 50mm X 6mm, with necessary funneling arrangements with necessary masonry rork and with 38mm RCC cover slab for the brick masonry. </t>
    </r>
    <r>
      <rPr>
        <b/>
        <sz val="20"/>
        <rFont val="Arial"/>
        <family val="2"/>
      </rPr>
      <t>(Data D - SD 233)</t>
    </r>
  </si>
  <si>
    <t>EARTHING AND EARTH CONNECTIONS:</t>
  </si>
  <si>
    <r>
      <t xml:space="preserve">a) 3 1/2 x 120 sqmm aluminium cable </t>
    </r>
    <r>
      <rPr>
        <b/>
        <sz val="20"/>
        <rFont val="Arial"/>
        <family val="2"/>
      </rPr>
      <t>(Data-C)</t>
    </r>
  </si>
  <si>
    <t>Supply and providing cable end termination of following sizes of XLPE armoured LTUG Aluminium cable with necessary aluminium cable sockets by crimping etc. with electrical connection complete.</t>
  </si>
  <si>
    <r>
      <t xml:space="preserve">a) 3 1/2 x 120 sqmm aluminium cable </t>
    </r>
    <r>
      <rPr>
        <b/>
        <sz val="20"/>
        <rFont val="Arial"/>
        <family val="2"/>
      </rPr>
      <t>(Data-B)</t>
    </r>
  </si>
  <si>
    <t>Supply and fixing of brass cable gland for XLPE armoured LTUG cable for following sizes with earth connection.</t>
  </si>
  <si>
    <t>Mtrs</t>
  </si>
  <si>
    <r>
      <t>a) 3 1/2 x 120 sqmm aluminium cable (</t>
    </r>
    <r>
      <rPr>
        <b/>
        <sz val="20"/>
        <rFont val="Arial"/>
        <family val="2"/>
      </rPr>
      <t xml:space="preserve">Data-A)
</t>
    </r>
    <r>
      <rPr>
        <sz val="20"/>
        <rFont val="Arial"/>
        <family val="2"/>
      </rPr>
      <t>From DG panel to the common panel</t>
    </r>
  </si>
  <si>
    <t>Note: If necessary the cables are to be laid in ground / in a trench to be excavated at a depth of 0.75 Mtr. putting 0.15 Mtr. layer of sand and covering the cable completely with brick and sand and refilling the earth to make good.</t>
  </si>
  <si>
    <t>Supply and laying of  XLPE, aluminium conductor 1.1KV grade armoured ,MV cable of the following sizes in the existing cable trays / trenches as required generally confirming to IS: 1554/Part - I / 1970</t>
  </si>
  <si>
    <t>CABLING AND END TERMINATION:</t>
  </si>
  <si>
    <t>Job</t>
  </si>
  <si>
    <t xml:space="preserve">Preparation of necessary drawings for both DG sets for approval by Chief Electrical Inspector to Government / CEA, obtain approval for the same, arrange for the inspection by the Electrical Inspectorate / CEA Officials and obtain safety certificate from them for commissioning the DG set (This building is fed by HT power supply) </t>
  </si>
  <si>
    <t>APPROVAL FROM CEIG / CEA</t>
  </si>
  <si>
    <t>Supply and installation of stainless steel rain hood / rain cap / bend at top of the exhaust pipe to prevent rain water entry to exhaust pipe with provision of drain plug in the system.</t>
  </si>
  <si>
    <t>Supply and insulation of exhaust pipe thermal insulation lagging with mineral wool as per IS 3677 / 1973 reinforced with chicken mesh and cladded with aluminium sheet of 26 SWG and 50mm thick with 64 Kg/Cu. Mtr. Density.</t>
  </si>
  <si>
    <t>Supply and installation of MS exhaust pipe of suitable thickness with 125mm dia complete with MS wall / ceiling support, etc.</t>
  </si>
  <si>
    <t>Supply and installation of MS exhaust pipe of suitable thickness with 100mm dia upto 5m from the silencer complete with necessary supports, brackets etc. The supports shall have at intervals of not more than 2.5m.</t>
  </si>
  <si>
    <t>EXHAUST PIPE</t>
  </si>
  <si>
    <t>Supply and installation of M.S. cable adopter box (made of 14 SWG sheet steel) with suitable copper bus extension link from alternator. The adopter box shall have tinned copper bus bar of suitable size for phases and neutral with suitable holes for cable termination (1R x 3.5 core, 120 Sq.mm). Necessary rubber gaskets between alternator and cable box shall be provided to avoid vibration between adopter box and alternator.</t>
  </si>
  <si>
    <t>Insulation for the residential silencer (supply of residential silencer to be included under item for DG Sets)</t>
  </si>
  <si>
    <t>Erection, Testing and commissioning of 125 KVA Diesel generator set.</t>
  </si>
  <si>
    <t xml:space="preserve"> </t>
  </si>
  <si>
    <t>set</t>
  </si>
  <si>
    <t xml:space="preserve"> Vide TNPWD Electrical schedule of rates for the year 2019-20 item No. XIV PART "N" Clause 4j</t>
  </si>
  <si>
    <r>
      <t xml:space="preserve">j) </t>
    </r>
    <r>
      <rPr>
        <sz val="20"/>
        <rFont val="Arial"/>
        <family val="2"/>
      </rPr>
      <t xml:space="preserve">Providing ducting for hot air </t>
    </r>
  </si>
  <si>
    <r>
      <t>i)</t>
    </r>
    <r>
      <rPr>
        <sz val="20"/>
        <rFont val="Arial"/>
        <family val="2"/>
      </rPr>
      <t xml:space="preserve"> The base frame shall be of fabricated MS channel frame of rigid welded construction for mounting the generator set.</t>
    </r>
  </si>
  <si>
    <r>
      <t>h)</t>
    </r>
    <r>
      <rPr>
        <sz val="20"/>
        <rFont val="Arial"/>
        <family val="2"/>
      </rPr>
      <t xml:space="preserve"> Mounting of starting bateeries with suitable angle iron frame work support.</t>
    </r>
  </si>
  <si>
    <r>
      <t>g)</t>
    </r>
    <r>
      <rPr>
        <sz val="20"/>
        <rFont val="Arial"/>
        <family val="2"/>
      </rPr>
      <t xml:space="preserve"> Supply of residential silencer.</t>
    </r>
  </si>
  <si>
    <r>
      <t>f)</t>
    </r>
    <r>
      <rPr>
        <sz val="20"/>
        <rFont val="Arial"/>
        <family val="2"/>
      </rPr>
      <t xml:space="preserve"> Supply and laying of MS fuel line connection between fuel tank and the engine with suitable supports</t>
    </r>
  </si>
  <si>
    <r>
      <t xml:space="preserve">     The enclosure shall be of totally weather, vermin and dust proof to enable the generator to operate at an ambient temperature of 48</t>
    </r>
    <r>
      <rPr>
        <vertAlign val="superscript"/>
        <sz val="20"/>
        <rFont val="Arial"/>
        <family val="2"/>
      </rPr>
      <t>o</t>
    </r>
    <r>
      <rPr>
        <sz val="20"/>
        <rFont val="Arial"/>
        <family val="2"/>
      </rPr>
      <t>C. The outer casing of the container shall be of sheet steel of suitable thickness. The total container shall be of powder coated.</t>
    </r>
  </si>
  <si>
    <r>
      <t>e)</t>
    </r>
    <r>
      <rPr>
        <sz val="20"/>
        <rFont val="Arial"/>
        <family val="2"/>
      </rPr>
      <t xml:space="preserve"> Acoustic hood for housing the above DG set to be mounted on a concrete platform. The acoustic enclosure shall be of suitable size as per norms prescribed by Central Pollution Control Board (CPCB). The guaranteed noise level shall be of 75 decibals at 1 mtr. distance.</t>
    </r>
  </si>
  <si>
    <r>
      <t>d)</t>
    </r>
    <r>
      <rPr>
        <sz val="20"/>
        <rFont val="Arial"/>
        <family val="2"/>
      </rPr>
      <t xml:space="preserve"> 200 litres fuel oil tank complete with strainer, breather cum filter, drain plug, delivery line with gate valve, fuel level indicator. Hand operated fuel oil pump is to be supplied.</t>
    </r>
  </si>
  <si>
    <t>f) Circuit Breaker</t>
  </si>
  <si>
    <t>e) Charging rate selector</t>
  </si>
  <si>
    <t>d) DC Voltmeter</t>
  </si>
  <si>
    <t>c) DC Ammeter</t>
  </si>
  <si>
    <t>b) Rectifier</t>
  </si>
  <si>
    <t>a) Transformer</t>
  </si>
  <si>
    <t>Battery charger comprising of</t>
  </si>
  <si>
    <t>The panel shall be equipped with tinned copper bus bars of suitable size, duly provided with heat shrink PVC sleeves mounted on suitable support insulators. Separate bus bars for incoming and outgoing with cable entry at bottom of panel with removable gland plate separately for incoming and outgoing cables, panel lifting hooks, base frame etc.</t>
  </si>
  <si>
    <t>The Control panel shall be made of 14 &amp; 16 SWG sheet steel mounted on a channel frame, floor mounting, free standing, dust proof, cubical type, front operated etc. It shall be provided with 125 A 15 KA TPN MCCB with U/V coil and thermal magnetic realise, current transformers with suitable ratio for metering and protection, earth fault relay, square digital type ammeter (0 – 100A), square digital type voltmeter (0 - 600V), digital type frequency meter, KWH meter, indicating lamps, fuses and also provision for auto start / auto stop, logic modules etc.,</t>
  </si>
  <si>
    <t xml:space="preserve">c)   Logic Control panel </t>
  </si>
  <si>
    <t>62.5  KVA rated for continuous duty single ended, brush less, self excited, totally enclosed IP 21/22 enclosure, class of insulation H, regulation ± 5%, terminal box suitable for two run of 3.5 core 120 Sq.mm. PVC/XLPE insulated aluminum armoured cable, terminal voltage 415 volts, 50 Hz, 3 phase, 4 wire system, automatic voltage regulator, suitable mounting arrangements and coupling with the base frame and engine etc. and painting in suitable colour.</t>
  </si>
  <si>
    <t>b)  Alternator</t>
  </si>
  <si>
    <t>gauge,  starting  key  switch,  belt  driven  centrifuged coolant, heavy duty radiator, supports to engine from base frame with pedestal type support in the front and rear, residential silencer, alternator directly coupled to the engine, complete painting, lubricating oil measuring lever, base frame with cushion / antivibration pads, 24 volts electric startic equipment complete with starter motor alternator and batteries with cable etc.</t>
  </si>
  <si>
    <t>forced feed gear type pump for lubrication, aluminum alloy ring carrier piston with provision for thermal expansion, exhaust gas driven turbocharger for fuel economy and low smoke and noise, heat and corrosion resistant intake and exhaust valves etc. It shall also be fitted with standard components like breather crank case, air filter, coolant filter, oil filter, fuel filter, electronic governor, central pump, panel instruments provided with ammeter, hour meter, water temperature gauge, lubricating oil temperature gauge, lubricating oil pressure</t>
  </si>
  <si>
    <t xml:space="preserve">The engine shall be of continuous rated, turbo charged, water cooled, electric starting, multi cylinders, 1500 RPM, 4 stroke to be coupled to 62.5 KVA alternator. The engine shall be of radiator water cooled, high tensile strength steel forged crank shaft, induction hardened bearings, alloy cast iron removable wet liner cylinder block, corrosion resistant cylinder heads with supply and return lines and valves, crank shaft actuated injectors with integral fly wheel, ball  type  governor  for  fuel  system, </t>
  </si>
  <si>
    <t>a)  Engine</t>
  </si>
  <si>
    <t>SUPPLY:</t>
  </si>
  <si>
    <t>Supply, installation, testing and commissioning of125 KVA Diesel Generator set complete with all accessories like engine, alternator, batteries with leads  control panel, base frame, antivibration mounts,  residential silencer, 200 litres fuel tank, intake &amp; exhaust piping, fuel oil motor operated pump, other miscellaneous accessories for the total set including test trial run at load for 8 hrs at factory (inclusive of consumable oil  etc) necessary control wiring for battery charger etc., annunciation etc. as per specifications give below.</t>
  </si>
  <si>
    <r>
      <t xml:space="preserve">Wiring for lift well light point and socket outlet with 2 x 1.5 sqmm FRLS PVC insulated stranded copper conductor of 1100V grade along with 1 x 1.5 sqmm FRLS PVC insulated stranded copper conductor cable as earth wire in surface MS conduit including providing and fixing MS switch box, 2 Nos. 5A single way flush type switch for (controlling light point and socket Outlet), 1 No. 5A 5 Pin shuttered socket outlet with flush type switch and making necessary connections etc. as per specification. </t>
    </r>
    <r>
      <rPr>
        <b/>
        <sz val="20"/>
        <rFont val="Arial"/>
        <family val="2"/>
      </rPr>
      <t>(Data - U)</t>
    </r>
  </si>
  <si>
    <t>Manufactureing and supply of single steel cot deluxe of size 78' X36'X18'</t>
  </si>
  <si>
    <t>Gearless Lift without Machine Room</t>
  </si>
  <si>
    <t>f) 50 mm dia GI coupling  (PWD SR 2021-22)</t>
  </si>
  <si>
    <t>Nos</t>
  </si>
  <si>
    <t>e) 50mm G.I. Bend (PWD SR 2021-22)</t>
  </si>
  <si>
    <t>d) 50mm G.I. Pipe (PWD SR 2021-22)</t>
  </si>
  <si>
    <t>c) 50mm Union (PWD SR 2021-22)</t>
  </si>
  <si>
    <t>b) 50mm Gate valve (PWD SR 2021-22)</t>
  </si>
  <si>
    <t>a) 50mm non return valve (TWAD SR 2020-21)</t>
  </si>
  <si>
    <t>Supply and delivery of Plumbing fittings</t>
  </si>
  <si>
    <t>Labour charges for laying of flat cable below ground level</t>
  </si>
  <si>
    <t>Labour charges for laying of flat cable above ground level</t>
  </si>
  <si>
    <t>Supplying and fixing of single phase panel board, DOL with two level guard and auto start for 1.5 HP (TWAD SR 2020-21)</t>
  </si>
  <si>
    <t>Supply and delivery of Submersible motor pumpset without panel board of 1.5 HP capacity 20 LPMx125m head of electric motor pump set (TWAD SR 2020-21)</t>
  </si>
  <si>
    <t xml:space="preserve">Labour charges for the erection of submersible pumpset in borewell/openwell   </t>
  </si>
  <si>
    <t xml:space="preserve">Supply and delivery of Openwell Submersible motor pumpset </t>
  </si>
  <si>
    <t>Rmt.</t>
  </si>
  <si>
    <t>Supplying, laying, fixing and jointing of 40mm dia UPVC pipe (Above Ground level)</t>
  </si>
  <si>
    <t>Supplying, laying, fixing and jointing of 40mm dia UPVC pipe (Below Ground level)</t>
  </si>
  <si>
    <t>e) 2.5 sqmm 3 core flat cable</t>
  </si>
  <si>
    <t>d) 32mm dia Gate valve</t>
  </si>
  <si>
    <t>b). 40MM Dia  HDPE PIPES (PWD SR 2021-2022, Pg No. 105)</t>
  </si>
  <si>
    <t>a). Nylon rope  (PWD SR 2021-2022 p-105)</t>
  </si>
  <si>
    <t>a) MS Clamp set</t>
  </si>
  <si>
    <t xml:space="preserve">Supplying and delivery of following materials </t>
  </si>
  <si>
    <t>Hour</t>
  </si>
  <si>
    <t>Charges for developing the borewell for the entire depth with air compressor of 300cfm capacity [Minimum 8 hours]  (TWAD SR 2020-21)</t>
  </si>
  <si>
    <t>no</t>
  </si>
  <si>
    <t>Supply and fixing of 160 mm dia PVC endcap for borewell bottam and top cover including all cost. (TWAD SR 2020-21)</t>
  </si>
  <si>
    <t>Labour Charges for inserting PVC casing pipes assembly (with slots or without slots) in the drilled hole (TWAD SR 2020-21)</t>
  </si>
  <si>
    <t>Supply and delivery of 150 mm OD ribbed screen pipes [6Kg/CM2] as per IS 12818 / 1992 of approved quality confirming of ISI mark of borewells   (TWAD SR 2020-21)</t>
  </si>
  <si>
    <t>Supply and delivery of 150 mm OD of PVC casing pipes [6Kg/CM2] as per IS 12818 / 1992 of approved quality for borewells (TWAD SR 2020-21)</t>
  </si>
  <si>
    <t>(b)  above 60m to 90m
(TWAD SR 2019-20 p-294)</t>
  </si>
  <si>
    <t>(a)  upto 60m
(TWAD SR 2019-20 p-294)</t>
  </si>
  <si>
    <t xml:space="preserve">Reaming of borewell from 150mm dia pilot bore up to 300mm dia bore </t>
  </si>
  <si>
    <t>(a) Drilling of borewell in rock area (DTH)</t>
  </si>
  <si>
    <t xml:space="preserve">Drilling of 150mm dia vertical bores in hardrock formation to any required depth using "DTH Rig" </t>
  </si>
  <si>
    <t>(a) Drilling of borewell in  upto 60m 
(TWAD SR 2019-20 p-293)</t>
  </si>
  <si>
    <t>Drilling of borewell anywhere including transportation from one place to another place in alluvial soil or sedimentary starta mud circulation method 150mm dia</t>
  </si>
  <si>
    <t>Manufacturing, Supplying and Fixing of Stainless Steel Hand  rails for staircase using 50mm dia 304L Grade Stainless Steel  pipe of 1.60mm thick at required locations to a height of  900mm from finished floor level welded to 38mm dia  Stainless Steel pipe post of 1.00mm thick as vertical at  900mm centre with 2 Nos. of 25mm dia intermediate  horizontal stainless steel pipe of 1.60mm thick in between. The vertical pipe has to be welded to the 100 X 100 X 6mm  MS base plate encased in the base concrete. The rate is 
inclusive of the charges for cutting, bending, welding,  grinding, polishing, conveyance, electrical charges, etc. comp</t>
  </si>
  <si>
    <t>Prividing 300mm dia auger pile</t>
  </si>
  <si>
    <t>Kg</t>
  </si>
  <si>
    <t>Safty first fire 4.5 Kg, Co2 Gas type Fire xtinguisher, Easy weight management used unused mechanism, Gross weight 19.1Kg, empty weight 14.6 Kg, Can Height 857mm, diameter 140mm, dischare Time less than 10 sec.</t>
  </si>
  <si>
    <t>Safety Firest 4 Kg Fire Extinguisher Mono Ammonium Phosphate powder, stored pressure Type, pressure gauge, Gross weight 8 Kg</t>
  </si>
  <si>
    <t>Supplying of Aluminium ladder 15 feet length (Quotation)</t>
  </si>
  <si>
    <t>Supplying and Delivery of "Godraj Navtal" lock 6 lever with three keys (Quotation)</t>
  </si>
  <si>
    <t>Providing of PVC beeding for suitable size for corner of wall tile</t>
  </si>
  <si>
    <t>b.300mmx300mm</t>
  </si>
  <si>
    <t>a.600mmx600mm</t>
  </si>
  <si>
    <t>Supply and fixing of SFRC Manhole cover with frame with locking arrangements</t>
  </si>
  <si>
    <t>Supply and fixing of 24"x8" plastic foam name plate with vinyl cutting letters</t>
  </si>
  <si>
    <t>Supply and fixing of 20"x5" plastic foam name plate with vinyl cutting letters</t>
  </si>
  <si>
    <t>Supply and fixing og 5" dia plastic foam plate of 3mm tk with 3" height numbers</t>
  </si>
  <si>
    <t>Supply and fixing of 9" Height Aluminium letters</t>
  </si>
  <si>
    <t>Supply and fixing of 12" Height Aluminium letters</t>
  </si>
  <si>
    <t xml:space="preserve">Supplying and fixing of Aluminium TNPHC Emblem of 18" height </t>
  </si>
  <si>
    <t>Supplying and fixing of Aluminium die castel letters including labour charge etc complete. CER.No.28/2020-21</t>
  </si>
  <si>
    <t>Supply and fixinng of  50mm dia MS bore well clamp set best approved quality including cost of bolts, nuts and conveyance etc (TWAD SR)</t>
  </si>
  <si>
    <t>i)32mm dia  FTA</t>
  </si>
  <si>
    <t>h)32mm dia MTA</t>
  </si>
  <si>
    <t>d)50mm x 40mm dia reducer  (PWD SR)</t>
  </si>
  <si>
    <t>c)40mm x 32mm dia reducer  (PWD SR)</t>
  </si>
  <si>
    <t>b) 50mm dia Elbow  (PWD SR)</t>
  </si>
  <si>
    <t>a) 50mm dia Tee (PWD SR)</t>
  </si>
  <si>
    <t>Supplying and delivery of following dia PVC  Pipe( 10kg for .per.cm2)specials with ISI mark of best quality confirming to IS specification including cost of materials and conveyance etc., all complete and as directed by the departmental officers.</t>
  </si>
  <si>
    <r>
      <t xml:space="preserve">Supplying and fixing of  Pvc of 10kg/cm² including  labour charge etc complete           </t>
    </r>
    <r>
      <rPr>
        <b/>
        <sz val="20"/>
        <color indexed="8"/>
        <rFont val="Arial"/>
        <family val="2"/>
      </rPr>
      <t xml:space="preserve"> 50 mm dia</t>
    </r>
  </si>
  <si>
    <t>Supplying and fixing of  Pvc of 10kg/cm² including  labour charge etc complete</t>
  </si>
  <si>
    <t>j) 32mm dia Gun Metal Gate valve  (PWD SR)  below ground level</t>
  </si>
  <si>
    <t>h) 65mm dia Gun Metal Non return valve (TWAD SR)</t>
  </si>
  <si>
    <t>g)80mm dia GI coupling  (TWAD SR)</t>
  </si>
  <si>
    <t>f) 50mm Tee  (PWD SR)</t>
  </si>
  <si>
    <t>e) 80mm dia GI bend  (TWAD SR)</t>
  </si>
  <si>
    <t>d)50mmm dia union  (PWD SR)</t>
  </si>
  <si>
    <t>c) 50mm dia Hex Nipple  (PWD SR)</t>
  </si>
  <si>
    <t>b) 80mm dia GI pipe (TWAD SR)</t>
  </si>
  <si>
    <t>a) 50mm  x 32mm  reducer  (TWAD SR)</t>
  </si>
  <si>
    <t>Supplying and laying of  the following GI specials including cost of clamping and labour charges, fixing G I pipes etc complete, all complete and as directed by the departmental officers</t>
  </si>
  <si>
    <t>RMT</t>
  </si>
  <si>
    <t>c) 65 mm dia GI Pipe Below ground level</t>
  </si>
  <si>
    <t>b) 50 mm Dia GI Pipe B Class Above ground level</t>
  </si>
  <si>
    <t>a) 25 mm Dia GI Pipe B Class Above ground level</t>
  </si>
  <si>
    <t>supplying and delivery of the following dia Of GI Pipe  'B' Class with ISI in etc above G.L</t>
  </si>
  <si>
    <t>Supplying, delivering and fixing of 16mm thick Nylon Rope, tying with the open well submersible pump and connecting at the top of well with necessary clamps etc., complete. (PWD SR 2020-21 p-105)</t>
  </si>
  <si>
    <t>Supply and fixing of 32mm dia UPVC Pipes of best approved quality, with ISI mark including cost and conveyence and fixing in position etc., all complete in all respects complying with relevant standard specification and as directed by the departmental officer (The brand and quality of the 'U' PVC pipe should be got approved from EE before use)  (PWD SR 2020-21 p-106)</t>
  </si>
  <si>
    <r>
      <t>Supplying and fixing of 32mm dia adopter for connecting submerssible pumpset with UPVC pipe etc.</t>
    </r>
    <r>
      <rPr>
        <b/>
        <sz val="20"/>
        <rFont val="Arial"/>
        <family val="2"/>
      </rPr>
      <t xml:space="preserve"> </t>
    </r>
  </si>
  <si>
    <t>Supplying and fixing of 4sqmm Pvc insulated and unsheated 3 core flat type copper cable of approved quality with ISI mark ,etc all complete.(TWAD SR 20-21)</t>
  </si>
  <si>
    <t>Supply &amp; Fixing of stater for 3 HP Open well submersible motor  with two level guard auto start with ISI mark (TWAD SR19-20 p-117)</t>
  </si>
  <si>
    <t xml:space="preserve">Supply and delivery of 3 HP Open well Submersible pump set (Duty 50 lpm x 100m) conforming to IS 14220 /2002 and as amended and BEE 3 Star Rated capable of discharging the following duties due to all causes. The pump shall be with stainless steel shaft and dynamically balanced bronze mixed type impeller, CI FG 200 grade casing and brass screws and rotor shall be of copper rod as per IS 613/1984 with ISI mark. The pump should be directly coupled to 2880 rpm, 3 phase, 50 Hz (±5), 415V+6% &amp; 415V-15% squirrel cage induction motor suitable for DOL upto 3 HP, Fully Automatic Air break Star Delta up to 20 HP and Auto Transformer starter for above 20 HP starting and for continuous operationand as directed by the departmental officers. (TWAD SR19-20 p-107)
</t>
  </si>
  <si>
    <t>Labour charges for 5 HP borewell submersible &amp; 5 HP Openwell Submersible pumpset in borewell / Openwell  including fixing and jointing submersible cable with proper clamps upto the srarter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for trail run of 10 days.(TWAD SR19-20 p-297)</t>
  </si>
  <si>
    <t>Supplying and Fixing of MS fabricated DOL 5 HP Panel control Board of wall mounting type with ISI mark with AmMetre, Volt Metre indicating lamps ON/OFF push button with necessary conductors and Single Phase cum dry run preventer, relay suitable for the above including the wire for fixing sensor in all respects and as directed by the departmental officers.
PWD 2021-22 p105</t>
  </si>
  <si>
    <t>Supply and delivery of clear water vertical wet type 5 HP submersible pumpset (Duty 50 lpm x 175 m) suitable for 150mm dia borewell conforming to IS 8034/2002 with latest amendments and BEE 3 Star Rated capable of discharging noted LPM against head of water column due to all causes. The pump shall be with stainless steel shaft and dynamically balanced bronze or Cast SS impeller, brass screws and CI FG 200 grade pump bowl/dif user with ISI mark. The pump shall be directly coupled to a continues rated two pole suitable wet type vertical squirrel cage induction motor as per IS9283 suitable for operation in AC 3 phase 415 V+/- 10 %, 50 HZ +/- 5 % and as directed by the departmental officers. (Reputed brand like kirloskar, texmo or equivalent)  
(TWAD SR19-20 p-104)</t>
  </si>
  <si>
    <t>Supplying and fixing of 165mm dia PVC end cap for borewell of best approved quality with ISI mark confirming to IS spwcifications, including cost of materials, conveyance at site and labour charges for fixing in position etc all complete (TWAD SR19-20 p-26)</t>
  </si>
  <si>
    <t>Supplying and delivery of 165mm dia outer dia/ suitable for 150mm dia borewell PVC casing pipe of 6kg/sq. cm and approved quality with ISI mark confirming to ISI specifications as per 12818/1992 for borewells with average wall thickness of 6.10mm and inner / outer threaded ends at standard length of 3.0m including transporting charges to site of work, etc all complete (TWAD SR19-20 p-22)</t>
  </si>
  <si>
    <t>Drilling of 150mm dia vertical bores in hard rock area including drilling of 180mm dia pilot bore well to the required depth as directed by the departmental officers including labour charges for inserting casing pipe assembling in the drilled holes including pasting the jointing with solvent cement if necessary grouting the casing pipes, etc and including transporting charges of drilling rig and supporting vehicles from one place to another for all depths below G.L. etc all complete.</t>
  </si>
  <si>
    <t>External water supply arrangements</t>
  </si>
  <si>
    <t>SQm</t>
  </si>
  <si>
    <t>Supplying and applying of 3mm APP Membrance of approved quality by means of gas torching, over the one coat of bitumen primer (Quotation)</t>
  </si>
  <si>
    <t>Supplying and fixing 25W LED street light with necessary fittings</t>
  </si>
  <si>
    <t>Run of 4 Wires of 6 sqmm PVC insulated single core multi strand fire retardant flexible copper cable with ISI mark confirming IS: 694:1990.</t>
  </si>
  <si>
    <t>Supplying and fixing of aluminium Crimping lugs for end termination for 4 core 10 sqmm LTUG cable  PWD SR 2020-21 Page.no:91</t>
  </si>
  <si>
    <t>Supply and fixing of brass cable gland for 4x16 sqmm PVC armoured LTUG cable  (above ground level) (SD 221)</t>
  </si>
  <si>
    <t>Supplying of 4x16 sqmm PVC armoured LTUG cable (SD 203) (below ground level)</t>
  </si>
  <si>
    <t>Supply and erection of 125 Amps capacity floor mounting panel board (Cubical type)</t>
  </si>
  <si>
    <t>External electrical arrangements</t>
  </si>
  <si>
    <t>Wallputty ( one coat)</t>
  </si>
  <si>
    <t>Supply and fixing of Prepainting G.I. Window/ Ventilator  with Grill( PWDSR-18-19)P-56 it-190</t>
  </si>
  <si>
    <r>
      <t>Supply and fixing of 12 watts  LED bulb  (</t>
    </r>
    <r>
      <rPr>
        <b/>
        <sz val="20"/>
        <rFont val="Arial"/>
        <family val="2"/>
      </rPr>
      <t>qtn)</t>
    </r>
  </si>
  <si>
    <t>Supply, fiing of 25W LED street light etc.,</t>
  </si>
  <si>
    <t>Supply and fixing of  Bulk Head fitting suitable for  12W LED Bulb</t>
  </si>
  <si>
    <t>Supply and fixing of 4' 18 watts  LED  Tube Light
PWD SR P-114</t>
  </si>
  <si>
    <t>Supply and fixing of 9 watts  LED bulb  
PWD SR P-115</t>
  </si>
  <si>
    <t>c. 1000 x 2100 mm</t>
  </si>
  <si>
    <t>d. 750 x 2100 mm</t>
  </si>
  <si>
    <t>c. 1200 x 2100 mm</t>
  </si>
  <si>
    <t>a. 900 x 2100 mm</t>
  </si>
  <si>
    <t>R.C.C.Door frames of size 100 x 75mm with one edge grooves size 't' x 20 mm  ( with out  M20 or M30 grade old  data )</t>
  </si>
  <si>
    <t>Supplying and fixing of 250 Watts Metal halide Flood light etc., CER.No.28/2020-2021</t>
  </si>
  <si>
    <t>Supply and Laying Rubber Moulded Hyraulic Pressed Paver Block 83 mm thick including labour charges for laying etc ( as per DB/1469/2018)</t>
  </si>
  <si>
    <t>Supplying and fixing of 200 Amps metal clad switch with rewirable fuse units, (Revised PWD SR 18-19Pg.no.80 it-J Part c)</t>
  </si>
  <si>
    <t>Supplying nd laying of 1000 x 1000 x 300mm size ms 16 swg powder coated cable terminal box with two compartment with necessary bus bar connected with TNEB etc.,</t>
  </si>
  <si>
    <t>Supply and fixing of 20 Amps DP plug and socket in sheet enclosure with 32 A DP MCB  in Flush with wall with earth connection ( For AC Plug ) Legrand ( MDS) / Hager( L&amp; T) Equivalent/ Superior variety  
Ele SD -140 /2020-2021</t>
  </si>
  <si>
    <t>supplying and fixing of colour matt finish floor tiles of size 12"x18" for wall tiles</t>
  </si>
  <si>
    <t>supplying and fixing of colour matt finish floor tiles of size 12"x12" floor tiles</t>
  </si>
  <si>
    <t>Supply and fixing of colour matt finish door 15 microns double leaf door ( 1000 x 2100 mm)</t>
  </si>
  <si>
    <t>Supply and fixing of colour matt finish door 15 microns double leaf door ( 1500 x 2100 mm)</t>
  </si>
  <si>
    <t>Aluminium Partition wall 1/3 5.5mm thick glass &amp; 2/3 Novapan sheet 12mm thick outer top and bottom</t>
  </si>
  <si>
    <r>
      <t>Wiring with 1.5 sqmm PVC insulated single core multi strand fire retardant flexible copper cable with ISI mark confirming IS: 694:1990 for Fan</t>
    </r>
    <r>
      <rPr>
        <b/>
        <sz val="20"/>
        <rFont val="Arial"/>
        <family val="2"/>
      </rPr>
      <t xml:space="preserve"> point </t>
    </r>
    <r>
      <rPr>
        <sz val="20"/>
        <rFont val="Arial"/>
        <family val="2"/>
      </rPr>
      <t>.(Open wiring)</t>
    </r>
  </si>
  <si>
    <r>
      <t xml:space="preserve">Wiring with 1.5 sqmm PVC insulated single core multi strand fire retardant flexible copper cable with ISI mark confirming IS: 694:1990 for </t>
    </r>
    <r>
      <rPr>
        <b/>
        <sz val="20"/>
        <rFont val="Arial"/>
        <family val="2"/>
      </rPr>
      <t>5 amps 5 pin  plug socket point @ Switch Board Itself</t>
    </r>
    <r>
      <rPr>
        <sz val="20"/>
        <rFont val="Arial"/>
        <family val="2"/>
      </rPr>
      <t>.(Open wiring)</t>
    </r>
  </si>
  <si>
    <r>
      <t xml:space="preserve">Wiring with 1.5 sqmm PVC insulated single core multi strand fire retardant flexible copper cable with ISI mark confirming IS: 694:1990 for </t>
    </r>
    <r>
      <rPr>
        <b/>
        <sz val="20"/>
        <rFont val="Arial"/>
        <family val="2"/>
      </rPr>
      <t>5 amps 5 pin  plug socket point @ Convenient Places</t>
    </r>
    <r>
      <rPr>
        <sz val="20"/>
        <rFont val="Arial"/>
        <family val="2"/>
      </rPr>
      <t>.(Open wiring)</t>
    </r>
  </si>
  <si>
    <t>calling bell</t>
  </si>
  <si>
    <t>b. Light point without ceiling rose</t>
  </si>
  <si>
    <t>a. Light point with ceiling rose</t>
  </si>
  <si>
    <t>Wiring with 1.5 sqmm PVC insulated single core multi strand fire retardant flexible copper cable with ISI mark confirming IS: 694:1990. (Open wiring)</t>
  </si>
  <si>
    <r>
      <t>False ceiling with plain gybsum board</t>
    </r>
    <r>
      <rPr>
        <b/>
        <sz val="20"/>
        <rFont val="Arial"/>
        <family val="2"/>
      </rPr>
      <t xml:space="preserve"> (as per PWD SR. rate 2017-18, Anx- VI -It- 154 -a)</t>
    </r>
  </si>
  <si>
    <t>No</t>
  </si>
  <si>
    <t>Conducting Routine vertical compression load test for bored cast in situ RCC piles of various dia by direct loading in accordance with IS 2911(PART IV)1985 excluding cost of pile and dismantling the same after testing, includung finishing pile head etc.(CER .no.60/2016-2017. Est Cochin house)</t>
  </si>
  <si>
    <t>Mobilization Charges inclusive of Transportation to site assembling and Dismantling the rotary pile equipment employed for the works etc.(Qtn)</t>
  </si>
  <si>
    <t>c.400mm dia pile</t>
  </si>
  <si>
    <t>b.450mm dia pile</t>
  </si>
  <si>
    <t>a.500mm dia pile</t>
  </si>
  <si>
    <t>Chipping of RCC pile head of 500mm Dia of pile to the required cut off level and clearing away the debris from site with an average lead of 5 km  etc.</t>
  </si>
  <si>
    <t>Removing of clay from pile inlucing  conveyance charges, loading and unloading charges etc.,all complete</t>
  </si>
  <si>
    <t>Bored cast sit piles installation of vertical cast in Situ Bored piles of following dia using Standardised concrete  mix M30 Grade) as per nagapattinam data For Coastal area</t>
  </si>
  <si>
    <t>1.9.3.1</t>
  </si>
  <si>
    <t>Granite Tiles flooring in cm1:3,20mm thk sathali steel/ grey</t>
  </si>
  <si>
    <t xml:space="preserve">S &amp; F of MS angle of size 50x 50x 5mm </t>
  </si>
  <si>
    <t>S &amp; F of 15mm dia half turn CP short body tap</t>
  </si>
  <si>
    <t>S &amp; F of 15mm dia half turn CP long body tap</t>
  </si>
  <si>
    <t xml:space="preserve">                                                                                                                                                                                                                                                                                                                                                                                                                                                                                                                                                                                                                                                                                                                                                                                                                                                                                                                                                                                                                                                                                                                                                                                                                                                                                                                                                                                                                                                                                                                                                                                                                                                                                                                                                                                                                                                                                                                                                                                                                                                                                                                                                                                                                                                                                                                                                                                                                                                                                                                                                                                                                                                                                                                                                                                                                                                                                                                                                                                                                                                                                                                                                                                                                                                                                                                                                                                                                                                                                                                                                                                                                                                                                                                                                                                                                                                                                                                                                                                                                                                                                                                                                                                                                                                                                                                                                                                                                                                                                                                                                                                                                                                                                                                                                                                                               </t>
  </si>
  <si>
    <t>c. 20mm dia PVC water supply ASTM pipe (fully consealed in walls)</t>
  </si>
  <si>
    <t xml:space="preserve">b. 25 mm dia </t>
  </si>
  <si>
    <t xml:space="preserve">a. 32 mm dia </t>
  </si>
  <si>
    <t xml:space="preserve">Supply ,laying &amp; jointing the following pipes as per ASTM D 1785 of schedule 40 with  UPVC Specials </t>
  </si>
  <si>
    <t>Supply and fixing in posistion of 6 rows of 10 guage GI barbed wire 20 guage</t>
  </si>
  <si>
    <r>
      <t xml:space="preserve">PVC SWR 110 mm dia with ISI mark type- A for </t>
    </r>
    <r>
      <rPr>
        <b/>
        <sz val="20"/>
        <rFont val="Arial"/>
        <family val="2"/>
      </rPr>
      <t>Rain water down fall pipe(UPVC SPECIAL CLAMP )</t>
    </r>
  </si>
  <si>
    <t>MT</t>
  </si>
  <si>
    <r>
      <t xml:space="preserve">Fabrication of </t>
    </r>
    <r>
      <rPr>
        <b/>
        <sz val="20"/>
        <rFont val="Arial"/>
        <family val="2"/>
      </rPr>
      <t>Mild steel / RTS grills (without cement slurry) for all sizes of rods.(BINDING WIRE insulated with PVC)</t>
    </r>
    <r>
      <rPr>
        <sz val="20"/>
        <rFont val="Arial"/>
        <family val="2"/>
      </rPr>
      <t xml:space="preserve">
</t>
    </r>
  </si>
  <si>
    <r>
      <t xml:space="preserve">Supplying and fixing of 15 Amps 3 pin flush type plug using </t>
    </r>
    <r>
      <rPr>
        <b/>
        <sz val="20"/>
        <rFont val="Arial"/>
        <family val="2"/>
      </rPr>
      <t>( PVC Box , Fire Retarded Box)</t>
    </r>
  </si>
  <si>
    <r>
      <t xml:space="preserve">Wiring with 1.5 sqmm PVC insulated single core multi strand fire retardant flexible copper cable with ISI mark confirming IS: 694:1990 for </t>
    </r>
    <r>
      <rPr>
        <b/>
        <sz val="20"/>
        <rFont val="Arial"/>
        <family val="2"/>
      </rPr>
      <t>5 amps 5 pin plug socket point @ Convenient Places.(PVC Electrical Box )</t>
    </r>
  </si>
  <si>
    <r>
      <t xml:space="preserve">Wiring with 1.5 sqmm PVC insulated single core multi strand fire retardant flexible copper cable with ISI mark confirming IS: 694:1990 for </t>
    </r>
    <r>
      <rPr>
        <b/>
        <sz val="20"/>
        <rFont val="Arial"/>
        <family val="2"/>
      </rPr>
      <t>5 amps 5 pin plug socket point @ Switch Board Itself</t>
    </r>
    <r>
      <rPr>
        <sz val="20"/>
        <rFont val="Arial"/>
        <family val="2"/>
      </rPr>
      <t>.</t>
    </r>
  </si>
  <si>
    <r>
      <t xml:space="preserve">Wiring with 1.5 sqmm PVC insulated single core multi strand fire retardant flexible copper cable with ISI mark confirming IS: 694:1990 for </t>
    </r>
    <r>
      <rPr>
        <b/>
        <sz val="20"/>
        <rFont val="Arial"/>
        <family val="2"/>
      </rPr>
      <t>Staircase Light Point</t>
    </r>
    <r>
      <rPr>
        <sz val="20"/>
        <rFont val="Arial"/>
        <family val="2"/>
      </rPr>
      <t>.</t>
    </r>
    <r>
      <rPr>
        <b/>
        <sz val="20"/>
        <rFont val="Arial"/>
        <family val="2"/>
      </rPr>
      <t>(PVC Electrical Box )</t>
    </r>
  </si>
  <si>
    <r>
      <t xml:space="preserve">Wiring with 1.5 sqmm PVC insulated single core multi strand fire retardant flexible copper cable with ISI mark confirming IS: 694:1990 for </t>
    </r>
    <r>
      <rPr>
        <b/>
        <sz val="20"/>
        <rFont val="Arial"/>
        <family val="2"/>
      </rPr>
      <t>Fan point</t>
    </r>
    <r>
      <rPr>
        <sz val="20"/>
        <rFont val="Arial"/>
        <family val="2"/>
      </rPr>
      <t>.(</t>
    </r>
    <r>
      <rPr>
        <b/>
        <sz val="20"/>
        <rFont val="Arial"/>
        <family val="2"/>
      </rPr>
      <t>PVC Electrical Box )</t>
    </r>
  </si>
  <si>
    <t>c. Calling bell point with Buzzer/Calling bell</t>
  </si>
  <si>
    <t>Wiring with 1.5 sqmm PVC insulated single core multi strand fire retardant flexible copper cable with ISI mark confirming IS: 694:1990. ( PVC Box , Fire Retarded Box) For Coastal only</t>
  </si>
  <si>
    <t xml:space="preserve">f. 1.50 x 2.00 mt.window  sankar nagar DSP </t>
  </si>
  <si>
    <t>e. FD/ FW  (0.57 x 2.0 m )Single  bay openable</t>
  </si>
  <si>
    <t xml:space="preserve">d.FW 3 (0.75 x 2.0 m ) Single  bay openable </t>
  </si>
  <si>
    <t xml:space="preserve">c. FW 2  (1.20 x 2.0 m ) 2 bay openable </t>
  </si>
  <si>
    <t xml:space="preserve">b.FW 1 (1.80 x 2.0 m )3 bay openable </t>
  </si>
  <si>
    <t xml:space="preserve">a. FW  (2.1 x 2.0 m ) 3 bay openable </t>
  </si>
  <si>
    <t>French window  ( SP Perambalur)</t>
  </si>
  <si>
    <r>
      <t>S &amp; F of E.W.C.</t>
    </r>
    <r>
      <rPr>
        <b/>
        <sz val="20"/>
        <rFont val="Arial"/>
        <family val="2"/>
      </rPr>
      <t xml:space="preserve">( Colour) </t>
    </r>
    <r>
      <rPr>
        <sz val="20"/>
        <rFont val="Arial"/>
        <family val="2"/>
      </rPr>
      <t xml:space="preserve">500 mm </t>
    </r>
    <r>
      <rPr>
        <b/>
        <sz val="20"/>
        <rFont val="Arial"/>
        <family val="2"/>
      </rPr>
      <t xml:space="preserve">with PVC SWR grade "P" or "S" TRAP </t>
    </r>
  </si>
  <si>
    <r>
      <t>S &amp; F of E.W.C.</t>
    </r>
    <r>
      <rPr>
        <b/>
        <sz val="20"/>
        <rFont val="Arial"/>
        <family val="2"/>
      </rPr>
      <t xml:space="preserve">(White) </t>
    </r>
    <r>
      <rPr>
        <sz val="20"/>
        <rFont val="Arial"/>
        <family val="2"/>
      </rPr>
      <t xml:space="preserve">500 mm </t>
    </r>
    <r>
      <rPr>
        <b/>
        <sz val="20"/>
        <rFont val="Arial"/>
        <family val="2"/>
      </rPr>
      <t xml:space="preserve">with PVC SWR grade "P" or "S" TRAP </t>
    </r>
  </si>
  <si>
    <r>
      <t xml:space="preserve">S &amp; F of Indian Water closet white glazed (Oriya type) of size 580 x 440mm </t>
    </r>
    <r>
      <rPr>
        <b/>
        <sz val="20"/>
        <rFont val="Arial"/>
        <family val="2"/>
      </rPr>
      <t xml:space="preserve"> with PVC SWR grade ' P' or "S' trap</t>
    </r>
    <r>
      <rPr>
        <sz val="20"/>
        <rFont val="Arial"/>
        <family val="2"/>
      </rPr>
      <t xml:space="preserve">- </t>
    </r>
    <r>
      <rPr>
        <b/>
        <sz val="20"/>
        <rFont val="Arial"/>
        <family val="2"/>
      </rPr>
      <t xml:space="preserve">Other than  G.F. </t>
    </r>
    <r>
      <rPr>
        <sz val="20"/>
        <rFont val="Arial"/>
        <family val="2"/>
      </rPr>
      <t xml:space="preserve"> </t>
    </r>
  </si>
  <si>
    <r>
      <t>S &amp; F of Indian Water closet white glazed (Oriya type) of size 580 x 440mm</t>
    </r>
    <r>
      <rPr>
        <b/>
        <sz val="20"/>
        <rFont val="Arial"/>
        <family val="2"/>
      </rPr>
      <t xml:space="preserve"> with PVC SWR grade ' P' or "S' trap   - in G.F.  </t>
    </r>
  </si>
  <si>
    <t>b. 160 mm dia PVC Equal tee(TWAD SR 19-20 P-19 S.No-9 )</t>
  </si>
  <si>
    <t>a. 110 mm dia PVC Equal tee(TWAD SR 19-20 P-19 S.No-9 )</t>
  </si>
  <si>
    <t xml:space="preserve">PVC Equal Tee  as per  BIS 7834/1975 </t>
  </si>
  <si>
    <t>b. 160 mm dia PVC bend (TWAD SR 19-20 P-19 it-1.5, S.No-4 )</t>
  </si>
  <si>
    <t>a. 110 mm dia PVC bend (TWAD SR 19-20  P-19 S.No-4 )</t>
  </si>
  <si>
    <t>PVC Specials  as per IS 10124/1982 Part II</t>
  </si>
  <si>
    <t>b. 160 mm UPVC Non Pressure  pipe</t>
  </si>
  <si>
    <t>a. 110 mm UPVC Non Pressure  pipe</t>
  </si>
  <si>
    <t>UPVC Non Pressure  pipe of SN8 SDR 34
( S 16.5) as per IS 15328/2003</t>
  </si>
  <si>
    <t>HDPE water tank 200 lit capacity with ISI mark</t>
  </si>
  <si>
    <t>51. 1</t>
  </si>
  <si>
    <t>Sqm.</t>
  </si>
  <si>
    <t>Finshing the top of Terrace floor with one course of solar reflective Ceramic tiles without base concrete</t>
  </si>
  <si>
    <t>Prviding Augering  30 cm dia for compound wall</t>
  </si>
  <si>
    <t xml:space="preserve">S &amp; F of CFL road way lighting luminaries suitable for fixing 36w CFL lamp </t>
  </si>
  <si>
    <r>
      <t xml:space="preserve">S &amp; F of 15mm dia </t>
    </r>
    <r>
      <rPr>
        <b/>
        <sz val="20"/>
        <rFont val="Arial"/>
        <family val="2"/>
      </rPr>
      <t>Engineering Polymer Tap</t>
    </r>
    <r>
      <rPr>
        <sz val="20"/>
        <rFont val="Arial"/>
        <family val="2"/>
      </rPr>
      <t xml:space="preserve">  short body tap for coastal area only</t>
    </r>
  </si>
  <si>
    <r>
      <t xml:space="preserve">S &amp; F of 15mm dia </t>
    </r>
    <r>
      <rPr>
        <b/>
        <sz val="20"/>
        <rFont val="Arial"/>
        <family val="2"/>
      </rPr>
      <t>Engineering Polymer Tap</t>
    </r>
    <r>
      <rPr>
        <sz val="20"/>
        <rFont val="Arial"/>
        <family val="2"/>
      </rPr>
      <t xml:space="preserve"> (long body ) for coastal area only</t>
    </r>
  </si>
  <si>
    <t>Supply and fixing of Chicken mesh</t>
  </si>
  <si>
    <t>Supply and fixing of weld mesh of size 7.5x2.5cmx10gauge</t>
  </si>
  <si>
    <t>Supply and fixing of  SS Towel rail (75cm length) CER No.178/13-14</t>
  </si>
  <si>
    <t>Supply and fixing of 19mm dia steam pipe for down rod of fan (SD 106)</t>
  </si>
  <si>
    <t xml:space="preserve"> MS ventilator of size  1000 x 800 mm
</t>
  </si>
  <si>
    <t xml:space="preserve"> MS ventilator of size  1200 x 600 mm
</t>
  </si>
  <si>
    <t xml:space="preserve"> MS ventilator of size  1200 x 800 mm
</t>
  </si>
  <si>
    <t xml:space="preserve">Supply &amp; Fixing of MS ventilator of size 
( lockup)
</t>
  </si>
  <si>
    <t>Supply &amp; Fixing of MS door  (for lockup door )</t>
  </si>
  <si>
    <t>b. 0.60 x 0.60 mt ventilators</t>
  </si>
  <si>
    <t>c. 0.75 x 0.60 mt ventilators</t>
  </si>
  <si>
    <t>a. 0.90 x 0.60 mt ventilators</t>
  </si>
  <si>
    <t>d. 1.0 x 0.60 mt ventilators</t>
  </si>
  <si>
    <t>a. 1.35 x 0.60 mt ventilators</t>
  </si>
  <si>
    <t>Aluminum Louvered ventilators</t>
  </si>
  <si>
    <t>c. In Third floor</t>
  </si>
  <si>
    <t>c. In Second floor</t>
  </si>
  <si>
    <t>b. In First floor</t>
  </si>
  <si>
    <t>a. In Ground floor</t>
  </si>
  <si>
    <t>S &amp; F of Granite tile of size 2'x 1', 10mm Thick For  (jet black)</t>
  </si>
  <si>
    <t>d. In Third floor</t>
  </si>
  <si>
    <t>S &amp; F of Granite slab of size 4'x2', 18 to 20mm Thick For kitchen arrangements (jet black)</t>
  </si>
  <si>
    <t>Providing additional strutting to centering of plain surface.</t>
  </si>
  <si>
    <t>i.  door size 0.900 m x 2.400 (Single Leaf)</t>
  </si>
  <si>
    <t>i.  door size 0.900 m x 2.100 (Single Leaf)</t>
  </si>
  <si>
    <t>h).  door size 1.00 m x 2.400 (Single Leaf)</t>
  </si>
  <si>
    <t>g).  door size 1.000 m x 2.100 (Single Leaf)</t>
  </si>
  <si>
    <t>f). door size 1.200m x 2.100 (Double leaf)</t>
  </si>
  <si>
    <t>e). door size 1.200 m x 2.400 (double Leaf)</t>
  </si>
  <si>
    <t>d).  door size 1.50 m x 2.100 (Double leaf)</t>
  </si>
  <si>
    <t>c) door size 1.50 m x 2.40 (Double leaf)</t>
  </si>
  <si>
    <t>b) door size 1.80 m x 2.10 (Double leaf)</t>
  </si>
  <si>
    <t>a) door size 1.80 m x 2.40 (Double leaf)</t>
  </si>
  <si>
    <t>Supplying and fixing of solid core flush door shutter of thickness 35mm</t>
  </si>
  <si>
    <t xml:space="preserve">Supplying and Fixing of Rolling shutters of all sizes (under 8m2) PWD SR </t>
  </si>
  <si>
    <t>Supply and fixing of colour wash basin oval shape CER No.178/2013-14</t>
  </si>
  <si>
    <t>Supplying and fixing in position of UPVC window of casement type( open) for all sizes SR 2021-2022 p-65</t>
  </si>
  <si>
    <t>Supplying and fixing in position of UPVC Ventilator louvered ventilator  type for all sizes 
 SR 2021-2022 p-66</t>
  </si>
  <si>
    <t xml:space="preserve">Each </t>
  </si>
  <si>
    <t>S &amp; F of sodium vapour lamp with fitting 250watts</t>
  </si>
  <si>
    <t>h) FW2 4200 X 2300</t>
  </si>
  <si>
    <t>g) FW1 4800 X 2300</t>
  </si>
  <si>
    <t>e) W2 1200 X 1650</t>
  </si>
  <si>
    <t>d) W0 2400 X 1650</t>
  </si>
  <si>
    <t>c) W1 1500 X 1650</t>
  </si>
  <si>
    <t>b) W 1800 X 1650</t>
  </si>
  <si>
    <t>a) FW 900 X 2100</t>
  </si>
  <si>
    <t>S&amp;F OF UPVC  Windows ( Non  Schedule item )</t>
  </si>
  <si>
    <r>
      <t xml:space="preserve">Supply and fixing of </t>
    </r>
    <r>
      <rPr>
        <b/>
        <sz val="20"/>
        <rFont val="Arial"/>
        <family val="2"/>
      </rPr>
      <t xml:space="preserve">spot light </t>
    </r>
    <r>
      <rPr>
        <sz val="20"/>
        <rFont val="Arial"/>
        <family val="2"/>
      </rPr>
      <t>of approved make and company with ISI CFL bulb  CER No.178/13-14</t>
    </r>
  </si>
  <si>
    <t>S&amp;F TPN 4 way DB encloser
CER No.178/2013-14</t>
  </si>
  <si>
    <t>S&amp;F TPN 6 way DB encloser
CER No.178/2013-14</t>
  </si>
  <si>
    <t>S&amp;F TPN 8 way DB encloser 
CER No.178/2013-14</t>
  </si>
  <si>
    <t>S&amp;F TPN 12 way DB encloser (SR-p-80)</t>
  </si>
  <si>
    <r>
      <t xml:space="preserve">Supply and fixing of </t>
    </r>
    <r>
      <rPr>
        <b/>
        <sz val="20"/>
        <rFont val="Arial"/>
        <family val="2"/>
      </rPr>
      <t>Health faucet</t>
    </r>
    <r>
      <rPr>
        <sz val="20"/>
        <rFont val="Arial"/>
        <family val="2"/>
      </rPr>
      <t xml:space="preserve"> approved quality with ISI mark </t>
    </r>
  </si>
  <si>
    <r>
      <t xml:space="preserve">Supplying and fixing of </t>
    </r>
    <r>
      <rPr>
        <b/>
        <sz val="20"/>
        <rFont val="Arial"/>
        <family val="2"/>
      </rPr>
      <t>25x 3mm  Copper flat</t>
    </r>
  </si>
  <si>
    <r>
      <t xml:space="preserve">Supplying and fixing of CP </t>
    </r>
    <r>
      <rPr>
        <b/>
        <sz val="20"/>
        <rFont val="Arial"/>
        <family val="2"/>
      </rPr>
      <t>Angle cock</t>
    </r>
    <r>
      <rPr>
        <sz val="20"/>
        <rFont val="Arial"/>
        <family val="2"/>
      </rPr>
      <t xml:space="preserve">  including cost of all materials and all labour charges etc complete (SR P-49 2021-2022)</t>
    </r>
  </si>
  <si>
    <r>
      <t xml:space="preserve">Supplying and fixing of  </t>
    </r>
    <r>
      <rPr>
        <b/>
        <sz val="20"/>
        <rFont val="Arial"/>
        <family val="2"/>
      </rPr>
      <t>SS Soap Tray</t>
    </r>
    <r>
      <rPr>
        <sz val="20"/>
        <rFont val="Arial"/>
        <family val="2"/>
      </rPr>
      <t xml:space="preserve">  including cost of all materials and all labour charges etc complete </t>
    </r>
  </si>
  <si>
    <t>Supply and fixing of 250 amps cubical type panel board</t>
  </si>
  <si>
    <t>Supply and fixing of 200 amps TPN switch with HRC fuses sheet steel double break
SRP-65, 3 ©</t>
  </si>
  <si>
    <t>Supply and fixing of 200 amps fuse unit 
SRP-66</t>
  </si>
  <si>
    <t>Supply and fixing of 100 amps TPN sheet double break switch with HRC fuse and neutral on suitable angle iron frame work with MS cable entry boxes and PWD earthing(SR-14-15(p-65)</t>
  </si>
  <si>
    <t>Aluminium window openable 1.80 x 1.65 m =2.97m2 FRENCH WINDOW (Reference Data Nagapattinam AR - Ph-xix</t>
  </si>
  <si>
    <t>Aluminium window openable 1.2x1.35m (Two leaves)</t>
  </si>
  <si>
    <t>Aluminium window openable 1.35x1.05m (Two leaves)</t>
  </si>
  <si>
    <t xml:space="preserve">Aluminium window openable 1.35x1.35m (Two leaves)Cochin House </t>
  </si>
  <si>
    <t xml:space="preserve"> 0.75 x 1.35 mt.window  ( single leaf)</t>
  </si>
  <si>
    <t>1.50 x 1.35 mt.window  (three leaves)</t>
  </si>
  <si>
    <t>KW 1.20 x 1.05 m (Two leaves)</t>
  </si>
  <si>
    <t>1.80 x 1.35 mt.window (Three leaves)</t>
  </si>
  <si>
    <t>FW 1.80 x 1.65 m ( Eight Leaves)</t>
  </si>
  <si>
    <r>
      <t xml:space="preserve">Supplying and fixing of </t>
    </r>
    <r>
      <rPr>
        <b/>
        <sz val="20"/>
        <rFont val="Arial"/>
        <family val="2"/>
      </rPr>
      <t>end termination</t>
    </r>
    <r>
      <rPr>
        <sz val="20"/>
        <rFont val="Arial"/>
        <family val="2"/>
      </rPr>
      <t xml:space="preserve"> suitable for 3.5 core 70 Sqmm PVC armoured LTUG cable </t>
    </r>
  </si>
  <si>
    <r>
      <t xml:space="preserve">Supplying and fixing of </t>
    </r>
    <r>
      <rPr>
        <b/>
        <sz val="20"/>
        <rFont val="Arial"/>
        <family val="2"/>
      </rPr>
      <t>brass cable gland</t>
    </r>
    <r>
      <rPr>
        <sz val="20"/>
        <rFont val="Arial"/>
        <family val="2"/>
      </rPr>
      <t xml:space="preserve"> suitable for 3.5 core 50 Sqmm PVC armoured LTUG cable  SD 188</t>
    </r>
  </si>
  <si>
    <t>S&amp;F 2X6 Sq.mm LTUG CABLE</t>
  </si>
  <si>
    <t>S&amp;F 3.5 X 25mm LTUG CABLE Above GL</t>
  </si>
  <si>
    <t xml:space="preserve">S&amp;F 3.5 X 35mm LTUG CABLE </t>
  </si>
  <si>
    <t>Supplying and laying of 3.5 core 50 sq.mm PVC armoured LTUG cable (above GL) SD-224</t>
  </si>
  <si>
    <t>Supplying and laying of 3.5 core 50 sq.mm PVC armoured LTUG cable (below GL) SD-206</t>
  </si>
  <si>
    <t>c.32mm GM Gate valves</t>
  </si>
  <si>
    <t>b.50mm GM Gate valves</t>
  </si>
  <si>
    <t>a.100mm  GM Gate valves</t>
  </si>
  <si>
    <t>Supplying  and fixing of GM wheel valves ISI mark</t>
  </si>
  <si>
    <r>
      <t xml:space="preserve">Supplying and fixing of </t>
    </r>
    <r>
      <rPr>
        <b/>
        <sz val="20"/>
        <rFont val="Arial"/>
        <family val="2"/>
      </rPr>
      <t>shower arm 9"</t>
    </r>
    <r>
      <rPr>
        <sz val="20"/>
        <rFont val="Arial"/>
        <family val="2"/>
      </rPr>
      <t xml:space="preserve"> long including cost of all materials and all labour charges etc. complete  CER No.178/13-14</t>
    </r>
  </si>
  <si>
    <r>
      <t xml:space="preserve">Supplying and fixing of  CP </t>
    </r>
    <r>
      <rPr>
        <b/>
        <sz val="20"/>
        <rFont val="Arial"/>
        <family val="2"/>
      </rPr>
      <t xml:space="preserve">wall mixer two in one </t>
    </r>
    <r>
      <rPr>
        <sz val="20"/>
        <rFont val="Arial"/>
        <family val="2"/>
      </rPr>
      <t>(without telephone shower) including cost of all materials and all labour charges etc complete.
CER No.178/13-14</t>
    </r>
  </si>
  <si>
    <t>Supplying and fixing of Geyser (Data -SD 103)</t>
  </si>
  <si>
    <t>Supplying and fixing of 100mm dia GI pipe</t>
  </si>
  <si>
    <r>
      <t>Supplying, fabricating, erecting and fixing  Gyp board false ceiling using</t>
    </r>
    <r>
      <rPr>
        <b/>
        <sz val="20"/>
        <rFont val="Arial"/>
        <family val="2"/>
      </rPr>
      <t xml:space="preserve"> perforated </t>
    </r>
    <r>
      <rPr>
        <sz val="20"/>
        <rFont val="Arial"/>
        <family val="2"/>
      </rPr>
      <t>sheet 10mm thk</t>
    </r>
  </si>
  <si>
    <r>
      <t>Supply of material and lab ourfor Mineralfbre 600mmx600mm</t>
    </r>
    <r>
      <rPr>
        <b/>
        <sz val="20"/>
        <rFont val="Arial"/>
        <family val="2"/>
      </rPr>
      <t xml:space="preserve"> Grid false</t>
    </r>
    <r>
      <rPr>
        <sz val="20"/>
        <rFont val="Arial"/>
        <family val="2"/>
      </rPr>
      <t xml:space="preserve"> </t>
    </r>
    <r>
      <rPr>
        <b/>
        <sz val="20"/>
        <rFont val="Arial"/>
        <family val="2"/>
      </rPr>
      <t>ceiling</t>
    </r>
    <r>
      <rPr>
        <sz val="20"/>
        <rFont val="Arial"/>
        <family val="2"/>
      </rPr>
      <t xml:space="preserve"> work</t>
    </r>
  </si>
  <si>
    <t>Providing wall panelling using 12mm BWR plywood over 2"x1" aluminium channel to be fixed on wall</t>
  </si>
  <si>
    <t>Spl. Data</t>
  </si>
  <si>
    <t>supplying and fixing of colour matt finish floor tiles of size 12"x12" ( for wall tiles)</t>
  </si>
  <si>
    <t>supplying and fixing of colour matt finish floor tiles of size 12"x12" ( for officers)</t>
  </si>
  <si>
    <t>d. 0.90x1.35m (Two track)</t>
  </si>
  <si>
    <t>c. 2.40x1.05m (Two track)</t>
  </si>
  <si>
    <t>b. 2.40x1.80m (Two track)</t>
  </si>
  <si>
    <t>a. 1.20x1.35m (Two track )</t>
  </si>
  <si>
    <t>Supplying and fixing of Aluminium sliding window</t>
  </si>
  <si>
    <r>
      <t xml:space="preserve">Supply and fixing of triple pole and neutral four way 7 segment 3 tier compartmental type MCB distribution board complete with the following and necessary neutral link, earth connector link etc. with bus bar and double door arrangements on surface / in flush with wall and making good of the concealed portion with earth connection.  </t>
    </r>
    <r>
      <rPr>
        <b/>
        <sz val="20"/>
        <rFont val="Arial"/>
        <family val="2"/>
      </rPr>
      <t xml:space="preserve">
Incoming:   </t>
    </r>
    <r>
      <rPr>
        <sz val="20"/>
        <rFont val="Arial"/>
        <family val="2"/>
      </rPr>
      <t xml:space="preserve">1 No.  63A 4 pole MCB </t>
    </r>
    <r>
      <rPr>
        <b/>
        <sz val="20"/>
        <rFont val="Arial"/>
        <family val="2"/>
      </rPr>
      <t xml:space="preserve">
</t>
    </r>
    <r>
      <rPr>
        <sz val="20"/>
        <rFont val="Arial"/>
        <family val="2"/>
      </rPr>
      <t xml:space="preserve">3 Nos. 63A 10KA DP MCB with 63A  30mA DPELCB
</t>
    </r>
    <r>
      <rPr>
        <b/>
        <sz val="20"/>
        <rFont val="Arial"/>
        <family val="2"/>
      </rPr>
      <t xml:space="preserve">Outgoing: </t>
    </r>
    <r>
      <rPr>
        <sz val="20"/>
        <rFont val="Arial"/>
        <family val="2"/>
      </rPr>
      <t xml:space="preserve">12 Nos. 6A/20A 10KA SP MCB   
 </t>
    </r>
    <r>
      <rPr>
        <b/>
        <sz val="20"/>
        <rFont val="Arial"/>
        <family val="2"/>
      </rPr>
      <t>DATA - S</t>
    </r>
  </si>
  <si>
    <r>
      <t xml:space="preserve">1 No. in Ground floor - </t>
    </r>
    <r>
      <rPr>
        <b/>
        <sz val="20"/>
        <rFont val="Arial"/>
        <family val="2"/>
      </rPr>
      <t>(Data A)</t>
    </r>
  </si>
  <si>
    <t xml:space="preserve">1set LED pilot lamps withfuse units, switches and interconnections; inter connection to the bus bar by 25 x 6mm  T C copper flat for phases and  25 x 3mm T C copper flat for neutral from 250A/200A TPN MCCB to the bus; interconnections by 25 mm x 3 mm copper flats for phases and neutral from 100 ATPN MCCB to the bus; interconnection by SWG No.6 TC copper for the phases and neutral from the 63A TPN MCCB:  6mm thick hylam sheet separation between bus bar chamber and switches chamber; insulaters for the support for the bus; superscribing on the panel board the size, capacity of cable, switches, location etc. 2 nos. metalic danger boards. </t>
  </si>
  <si>
    <t>Dummy provision - 1 No.</t>
  </si>
  <si>
    <r>
      <t xml:space="preserve">
</t>
    </r>
    <r>
      <rPr>
        <sz val="20"/>
        <rFont val="Arial"/>
        <family val="2"/>
      </rPr>
      <t xml:space="preserve">6 Nos. 63 A TPN fixed type MCCB with Manual Closing Mechanism of 25KA Short Circuit Rating with Thermal O/L and Magnetic S/C Protection.
 </t>
    </r>
  </si>
  <si>
    <r>
      <t>Outgoing:</t>
    </r>
    <r>
      <rPr>
        <sz val="20"/>
        <rFont val="Arial"/>
        <family val="2"/>
      </rPr>
      <t xml:space="preserve">                                                         3 Nos. 100 A TPN fixed type MCCB with Manual Closing Mechanism of 25KA Short Circuit Rating with Thermal O/L and Magnetic S/C Protection</t>
    </r>
  </si>
  <si>
    <r>
      <t>Incoming</t>
    </r>
    <r>
      <rPr>
        <sz val="20"/>
        <rFont val="Arial"/>
        <family val="2"/>
      </rPr>
      <t xml:space="preserve">
1 No. 200A TPN MCCB with Manual Closing Mechanism of 25KA Short Circuit Rating with Thermal O/L and Magnetic S/C Protection.
</t>
    </r>
    <r>
      <rPr>
        <b/>
        <sz val="20"/>
        <rFont val="Arial"/>
        <family val="2"/>
      </rPr>
      <t>Bus Bar:</t>
    </r>
    <r>
      <rPr>
        <sz val="20"/>
        <rFont val="Arial"/>
        <family val="2"/>
      </rPr>
      <t xml:space="preserve">
200 Amps Copper Bus Bar</t>
    </r>
  </si>
  <si>
    <t>Supply and erection of 200 Amps capacity floor mounting panel board (Cubical type) with bus bar chamber made up of 16 SWG MS sheet for 3 phase 4 wire system with 25mm x 6mm tin coated copper flats for phases and 25mm x 3mm tin coated copper flats for neutral; cable chamber, switch chamber and with 2 Nos. 25mmx3mm tinned copper flat for the earth bus on the rear side of the panel board; necessary interconnections by copper flat of suitable sizes; suitable PVC colour sleeves for the interconnecting copper flats / rigid copper wire; earth connections to all swithces / bus bar by copper flats of suitable sizes from the earth bus; hylam sheet separation between bus bar and swithces;  1set LED pilot lamps with switches, fuse units, suitable angle iron frame size of 40mmx 40mmx 6mm with powder coated painting over one coat of red primer and with numbering; superscription of cables sizes, capacity of switches etc and incorporating the following:</t>
  </si>
  <si>
    <t xml:space="preserve">Concrete Designer Tiles flooring </t>
  </si>
  <si>
    <t>Concrete designer tiles flooring</t>
  </si>
  <si>
    <t>s</t>
  </si>
  <si>
    <t>Vitrified Tiles flooring ( colour)</t>
  </si>
  <si>
    <t xml:space="preserve">Supplying and fixing kota stone  flooring </t>
  </si>
  <si>
    <t>Supplying and fixing Vitrified Tiles flooring (Ivory)</t>
  </si>
  <si>
    <t>Providing Shahabad stone flooring</t>
  </si>
  <si>
    <t>Suppling and laying granite tile 10mm thk wall cladding  in C.M(1:2) (Grey)</t>
  </si>
  <si>
    <t>AAC BLOCK PARTITION WALL IN cm 1:4 of size 600 x 200x100mm</t>
  </si>
  <si>
    <r>
      <t xml:space="preserve">Providing wooden </t>
    </r>
    <r>
      <rPr>
        <b/>
        <sz val="20"/>
        <rFont val="Arial"/>
        <family val="2"/>
      </rPr>
      <t>Melamine</t>
    </r>
    <r>
      <rPr>
        <sz val="20"/>
        <rFont val="Arial"/>
        <family val="2"/>
      </rPr>
      <t xml:space="preserve"> polish for new wood work</t>
    </r>
  </si>
  <si>
    <r>
      <t>Suppling and laying Granite Tiles 10mm tk wall cladding (</t>
    </r>
    <r>
      <rPr>
        <b/>
        <sz val="20"/>
        <rFont val="Arial"/>
        <family val="2"/>
      </rPr>
      <t xml:space="preserve">Ruby red)  </t>
    </r>
    <r>
      <rPr>
        <sz val="20"/>
        <rFont val="Arial"/>
        <family val="2"/>
      </rPr>
      <t xml:space="preserve">using 2'x1' in CM 1:2 </t>
    </r>
  </si>
  <si>
    <t xml:space="preserve">Providing PVC Tee with end cap </t>
  </si>
  <si>
    <t>S&amp;F of stainless steel sink 550 x 450 x 200mm ( 1750/112 x100=1562.50 Each)</t>
  </si>
  <si>
    <t>2 x 4 Sqmm Copper PVC insulated unsheathed single core 1 KV grade cable for EB service single phase.</t>
  </si>
  <si>
    <t xml:space="preserve">Two coat of OBD over one coat white cement for inner walls </t>
  </si>
  <si>
    <t>38.4.1</t>
  </si>
  <si>
    <t>Providing two coats of Plastic emulsion paint over one coat of primer</t>
  </si>
  <si>
    <t>Supply of G.I pipe 40mm dia 'B' Class</t>
  </si>
  <si>
    <t>1 Nos.of 32Amps - Fuse Unit</t>
  </si>
  <si>
    <t>3 Nos.of 32Amps - Fuse Unit</t>
  </si>
  <si>
    <t>450 x 375 x 20 mm   thick TW plank</t>
  </si>
  <si>
    <t>Supplying and fixing of 32 AMPS Triple pole main switch</t>
  </si>
  <si>
    <r>
      <t>Anticorrosive treatment for window</t>
    </r>
    <r>
      <rPr>
        <b/>
        <sz val="20"/>
        <rFont val="Arial"/>
        <family val="2"/>
      </rPr>
      <t xml:space="preserve"> grills</t>
    </r>
  </si>
  <si>
    <t>S&amp;F of cloth drying arrangement</t>
  </si>
  <si>
    <t>S&amp;F of PVC flushing cistern</t>
  </si>
  <si>
    <t>Supply and fixing of PVC water supply (ASTM)
a.50mm dia</t>
  </si>
  <si>
    <t>Providing nosing to the edges of Granite slab
Double Nosing PWD SRP-36</t>
  </si>
  <si>
    <t>S&amp;F of Cuddapah sink 600 x 600 x 200mm</t>
  </si>
  <si>
    <t>S&amp;F of Bevelled edge mirror 500 x 400 x 5.5mm</t>
  </si>
  <si>
    <t>S&amp;F of M.S. Angle of size 35x35x5mm for staircase steps</t>
  </si>
  <si>
    <t>Providing Rain water Harvesting well ring of Circular shape of 90mm dia, 60cm depth using Standardised Mix design M20</t>
  </si>
  <si>
    <t>b) Augering 30cm dia</t>
  </si>
  <si>
    <t>a). Providing pit (M30)</t>
  </si>
  <si>
    <t>Rain water harvesting using defunct borewell and providing perforated cover slab</t>
  </si>
  <si>
    <t>S &amp; F of Bulk head fitting suitable for CFL</t>
  </si>
  <si>
    <t>b. 18w bulb for Bulk Head fittings</t>
  </si>
  <si>
    <t>a. 14W bulb for Bath &amp; WC</t>
  </si>
  <si>
    <t>Compact Fluoresent Lamp (CFL)</t>
  </si>
  <si>
    <t>S &amp; F of Exsaust Fan 225mm dia</t>
  </si>
  <si>
    <t xml:space="preserve">Run of 4 Wires of 10 sqmm PVC insulated single core multi strand </t>
  </si>
  <si>
    <t xml:space="preserve">Run of 4 Wires of 6 sqmm PVC insulated single core multi strand </t>
  </si>
  <si>
    <r>
      <t xml:space="preserve">4 x 4  Sq mm copper PVC insulated unsheathed single core cable for </t>
    </r>
    <r>
      <rPr>
        <b/>
        <sz val="20"/>
        <rFont val="Arial"/>
        <family val="2"/>
      </rPr>
      <t>3 phase EB service connection</t>
    </r>
  </si>
  <si>
    <t>Run of 2 Wires of 2.5 sqmm PVC insulated single core multi strand fire retardant flexible copper cable with ISI mark confirming IS: 694:1990.</t>
  </si>
  <si>
    <t>Run of 2 Wires of 1.5 sqmm PVC insulated single core multi strand fire retardant flexible copper cable with ISI mark confirming IS: 694:1990.</t>
  </si>
  <si>
    <t>Run of 2 Wires of 4 sqmm PVC insulated single core multi strand fire retardant flexible copper cable with ISI mark confirming IS: 694:1990.</t>
  </si>
  <si>
    <r>
      <t xml:space="preserve">Supply and delivery of  </t>
    </r>
    <r>
      <rPr>
        <b/>
        <sz val="20"/>
        <rFont val="Arial"/>
        <family val="2"/>
      </rPr>
      <t xml:space="preserve">48" (1200 mm) Fan </t>
    </r>
    <r>
      <rPr>
        <sz val="20"/>
        <rFont val="Arial"/>
        <family val="2"/>
      </rPr>
      <t>with ISI mark with Eletronic Dimmer</t>
    </r>
  </si>
  <si>
    <t>S &amp; F of Tube light fitting  (patty  type ) with Electronic ballast and 36 W slim tube light</t>
  </si>
  <si>
    <r>
      <t xml:space="preserve">Wiring with 1.5 sqmm PVC insulated single core multi strand fire retardant flexible copper cable with ISI mark confirming IS: 694:1990 for </t>
    </r>
    <r>
      <rPr>
        <b/>
        <sz val="20"/>
        <rFont val="Arial"/>
        <family val="2"/>
      </rPr>
      <t>5 amps 5 pin plug socket point @ Convenient Places</t>
    </r>
    <r>
      <rPr>
        <sz val="20"/>
        <rFont val="Arial"/>
        <family val="2"/>
      </rPr>
      <t>.</t>
    </r>
  </si>
  <si>
    <r>
      <t xml:space="preserve">Wiring with 1.5 sqmm PVC insulated single core multi strand fire retardant flexible copper cable with ISI mark confirming IS: 694:1990 for </t>
    </r>
    <r>
      <rPr>
        <b/>
        <sz val="20"/>
        <rFont val="Arial"/>
        <family val="2"/>
      </rPr>
      <t>Staircase Light Point</t>
    </r>
    <r>
      <rPr>
        <sz val="20"/>
        <rFont val="Arial"/>
        <family val="2"/>
      </rPr>
      <t>.</t>
    </r>
  </si>
  <si>
    <r>
      <t xml:space="preserve">Wiring with 1.5 sqmm PVC insulated single core multi strand fire retardant flexible copper cable with ISI mark confirming IS: 694:1990 for </t>
    </r>
    <r>
      <rPr>
        <b/>
        <sz val="20"/>
        <rFont val="Arial"/>
        <family val="2"/>
      </rPr>
      <t>Fan point</t>
    </r>
    <r>
      <rPr>
        <sz val="20"/>
        <rFont val="Arial"/>
        <family val="2"/>
      </rPr>
      <t>.</t>
    </r>
  </si>
  <si>
    <t>Wiring with 1.5 sqmm PVC insulated single core multi strand fire retardant flexible copper cable with ISI mark confirming IS: 694:1990.( Ordinary)</t>
  </si>
  <si>
    <t>PVC(SWR) pipe with ISI mark - type 'A' for Ventilating shaft with cowl</t>
  </si>
  <si>
    <t>Supplying, Laying &amp; Concealing the 50mm dia PVC ( SWR) pipe with ISI mark type - 'B' with relevant specials.</t>
  </si>
  <si>
    <t>b. 75 mm dia.</t>
  </si>
  <si>
    <t>a. 110 mm dia.</t>
  </si>
  <si>
    <t>PVC SWR pipe (Soil line) with ISI mark - type 'B'.</t>
  </si>
  <si>
    <t>Supplying and fixing EWC superior variety (white) 500mm including cost</t>
  </si>
  <si>
    <t xml:space="preserve">S &amp; F of Indian Water closet white glazed (Oriya type) of size 580 x 440mm  - Other than  G.F.  </t>
  </si>
  <si>
    <t xml:space="preserve">S &amp; F of Indian Water closet white glazed (Oriya type) of size 580 x 440mm  - in G.F.  </t>
  </si>
  <si>
    <r>
      <t xml:space="preserve">Supplying and fixing of Brass </t>
    </r>
    <r>
      <rPr>
        <b/>
        <sz val="20"/>
        <rFont val="Arial"/>
        <family val="2"/>
      </rPr>
      <t>Chromium plated screw down tap</t>
    </r>
    <r>
      <rPr>
        <sz val="20"/>
        <rFont val="Arial"/>
        <family val="2"/>
      </rPr>
      <t xml:space="preserve"> 15mm dia (heavy type not less than 430 grms weight)  with ISI mark.
</t>
    </r>
  </si>
  <si>
    <t>Wash Hand  Basin of size 550 x 400 mm
(White with Pedestal)</t>
  </si>
  <si>
    <t xml:space="preserve">S&amp;F of C.I Manhole cover 60 x 60 cm (50kg weight ) </t>
  </si>
  <si>
    <t>20mm dia PVC water supply ASTM pipe (fully consealed in walls)</t>
  </si>
  <si>
    <t>Precast slab 50 mm tk.in C.C. 1:3:6 with fibre</t>
  </si>
  <si>
    <r>
      <t xml:space="preserve">PVC SWR 110 mm dia with ISI mark type- A for </t>
    </r>
    <r>
      <rPr>
        <b/>
        <sz val="20"/>
        <rFont val="Arial"/>
        <family val="2"/>
      </rPr>
      <t>Rain water down fall pipe</t>
    </r>
  </si>
  <si>
    <r>
      <t xml:space="preserve">Fabrication of </t>
    </r>
    <r>
      <rPr>
        <b/>
        <sz val="20"/>
        <rFont val="Arial"/>
        <family val="2"/>
      </rPr>
      <t>Mild steel / RTS grills (without cement slurry) for all sizes of rods.</t>
    </r>
    <r>
      <rPr>
        <sz val="20"/>
        <rFont val="Arial"/>
        <family val="2"/>
      </rPr>
      <t xml:space="preserve">
</t>
    </r>
  </si>
  <si>
    <r>
      <t xml:space="preserve">Fabrication of </t>
    </r>
    <r>
      <rPr>
        <b/>
        <sz val="20"/>
        <rFont val="Arial"/>
        <family val="2"/>
      </rPr>
      <t xml:space="preserve">Mild steel / RTS grills
</t>
    </r>
    <r>
      <rPr>
        <sz val="20"/>
        <rFont val="Arial"/>
        <family val="2"/>
      </rPr>
      <t>(with cement slurry wash) for all sizes of rods.</t>
    </r>
  </si>
  <si>
    <t>One coat white cement for new walls and other similar works.</t>
  </si>
  <si>
    <t>Matt paint</t>
  </si>
  <si>
    <t>Two coat of cement paint over one coat white cement</t>
  </si>
  <si>
    <t>Floor ceramic tiles (Anti-skid) using Grout (Tile Joint Filler).</t>
  </si>
  <si>
    <t>Floor ceramic tiles  using Grout (Tile Joint Filler).</t>
  </si>
  <si>
    <t>Glazed tiles using Grout (Tile Joint Filler)</t>
  </si>
  <si>
    <t>e.  In Fourth floor</t>
  </si>
  <si>
    <t>Cuddappa slab 40 mm tk.for Sunshade.</t>
  </si>
  <si>
    <t>Cuddappa slab 40 mm tk.for C/B  slab.</t>
  </si>
  <si>
    <t>a. Ground floor</t>
  </si>
  <si>
    <t>Cuddappa slab 20 mm tk.for C/B  slab.</t>
  </si>
  <si>
    <t>Cuddappa slab 20 mm tk.for kitchen hearth slab.</t>
  </si>
  <si>
    <t>4mm thick pin headed Glass panels with Aluminium beedings</t>
  </si>
  <si>
    <t>23.2.1</t>
  </si>
  <si>
    <t>Supply and Fixing Soild UPVC door Shutter with frame</t>
  </si>
  <si>
    <t>21.5.2</t>
  </si>
  <si>
    <t>TW styles &amp; rails with 9mm thick BWR Double leaves shutters  with brass screws size of 1500 x  2100 mm</t>
  </si>
  <si>
    <t>TW styles &amp; rails with 9mm thick BWR single leaf shutters  with brass screws size of 750 x 2100 mm</t>
  </si>
  <si>
    <t>TW styles &amp; rails with 9mm thick BWR single leaf shutters  with brass screws size of 900 x 2100 mm</t>
  </si>
  <si>
    <t>TW styles &amp; rails with 9mm thick BWR single leaf shutters  with brass screws size of 1000 x 2100 mm</t>
  </si>
  <si>
    <t>TW styles &amp; rails with 9mm thick BWR single leaf shutters  with brass screws size of 1200 x 2100 mm</t>
  </si>
  <si>
    <t xml:space="preserve">TW styles &amp; rails with 9mm thick BWR single and Double  leaf shutters  with brass screws </t>
  </si>
  <si>
    <r>
      <t xml:space="preserve">TW paneled door shutter  size  2400 x 2400mm  with french window  (two end fixed 5.5mm thick glass and doble leaf shutter , </t>
    </r>
    <r>
      <rPr>
        <b/>
        <sz val="20"/>
        <rFont val="Arial"/>
        <family val="2"/>
      </rPr>
      <t>Trichy Community hall )</t>
    </r>
  </si>
  <si>
    <r>
      <t xml:space="preserve">TW panelled door </t>
    </r>
    <r>
      <rPr>
        <b/>
        <sz val="20"/>
        <rFont val="Arial"/>
        <family val="2"/>
      </rPr>
      <t>double leaves</t>
    </r>
    <r>
      <rPr>
        <sz val="20"/>
        <rFont val="Arial"/>
        <family val="2"/>
      </rPr>
      <t xml:space="preserve"> shutter with </t>
    </r>
    <r>
      <rPr>
        <b/>
        <sz val="20"/>
        <rFont val="Arial"/>
        <family val="2"/>
      </rPr>
      <t>brass fittings</t>
    </r>
    <r>
      <rPr>
        <sz val="20"/>
        <rFont val="Arial"/>
        <family val="2"/>
      </rPr>
      <t xml:space="preserve"> of size . 1200X2100mm.( Crime &amp; Traffic)</t>
    </r>
  </si>
  <si>
    <r>
      <t xml:space="preserve">a. 1500X2100mm.(Double leaves) </t>
    </r>
    <r>
      <rPr>
        <b/>
        <sz val="20"/>
        <rFont val="Arial"/>
        <family val="2"/>
      </rPr>
      <t>with Brass fittings</t>
    </r>
  </si>
  <si>
    <r>
      <t xml:space="preserve">a. 1500X2400mm.(Double leaves) </t>
    </r>
    <r>
      <rPr>
        <b/>
        <sz val="20"/>
        <rFont val="Arial"/>
        <family val="2"/>
      </rPr>
      <t>with Brass  Screws only ( DPO Ariyalur)</t>
    </r>
  </si>
  <si>
    <r>
      <t xml:space="preserve">TW double leaves shutter of size  </t>
    </r>
    <r>
      <rPr>
        <b/>
        <sz val="20"/>
        <rFont val="Arial"/>
        <family val="2"/>
      </rPr>
      <t xml:space="preserve">with brass fittings </t>
    </r>
    <r>
      <rPr>
        <sz val="20"/>
        <rFont val="Arial"/>
        <family val="2"/>
      </rPr>
      <t xml:space="preserve">a.1800 x 2100mm </t>
    </r>
    <r>
      <rPr>
        <b/>
        <sz val="20"/>
        <rFont val="Arial"/>
        <family val="2"/>
      </rPr>
      <t>For PS</t>
    </r>
  </si>
  <si>
    <r>
      <t xml:space="preserve">TW panelled door </t>
    </r>
    <r>
      <rPr>
        <b/>
        <sz val="20"/>
        <rFont val="Arial"/>
        <family val="2"/>
      </rPr>
      <t>double leaves</t>
    </r>
    <r>
      <rPr>
        <sz val="20"/>
        <rFont val="Arial"/>
        <family val="2"/>
      </rPr>
      <t xml:space="preserve"> shutter with </t>
    </r>
    <r>
      <rPr>
        <b/>
        <sz val="20"/>
        <rFont val="Arial"/>
        <family val="2"/>
      </rPr>
      <t>brass fittings</t>
    </r>
    <r>
      <rPr>
        <sz val="20"/>
        <rFont val="Arial"/>
        <family val="2"/>
      </rPr>
      <t xml:space="preserve"> of size . 2000X2100mm. Thiruvarur AR  Garage</t>
    </r>
  </si>
  <si>
    <r>
      <t xml:space="preserve">TW double leaves shutter of size  2000X2400mm.(Double leaves) </t>
    </r>
    <r>
      <rPr>
        <b/>
        <sz val="20"/>
        <rFont val="Arial"/>
        <family val="2"/>
      </rPr>
      <t>with Brass fittings</t>
    </r>
  </si>
  <si>
    <t>TW double leaves shutter  with Brass Fittings</t>
  </si>
  <si>
    <t>b. 1000X2100mm  without Brass fittings ( Single leaf)</t>
  </si>
  <si>
    <t xml:space="preserve">a. 1200X2100mm.(Single leaf)  </t>
  </si>
  <si>
    <t xml:space="preserve">a. 1200X2100mm.(Single leaf)  Four horizontal Panel
</t>
  </si>
  <si>
    <t>b.1200x2400mm</t>
  </si>
  <si>
    <t>a. 1000X2100mm.(Single leaf) For Qtrs</t>
  </si>
  <si>
    <t>TW panelled  single door shutter with brass fittings.</t>
  </si>
  <si>
    <t>c.1200X2100mm.</t>
  </si>
  <si>
    <t>b. 900X2100mm.</t>
  </si>
  <si>
    <t>a. 1000X2100mm.</t>
  </si>
  <si>
    <t>MDF board door shutters (35mm thick) exterior grade both side laminated with external lipping.</t>
  </si>
  <si>
    <t>T.W. frame &amp; TW styles &amp; rails with BWR double leaf shutters for cup board/ ward robes including two coat enamel paint &amp; one coat primer.</t>
  </si>
  <si>
    <t>Providing T.W double leaf shutter with 18mm thick BWR Plywood for Cupboard / ward robes shutters (Rest room) 4000x2100mm</t>
  </si>
  <si>
    <t xml:space="preserve"> MDF board (18mm thick) double leaf shutters with TW frame for cup board/ ward robes.</t>
  </si>
  <si>
    <t>22.3.2</t>
  </si>
  <si>
    <t>d. Ventilator: (75 x 75 cm)</t>
  </si>
  <si>
    <t>d. Ventilator: (90 x 60 cm)</t>
  </si>
  <si>
    <t>c. Window: 105 cm ht.</t>
  </si>
  <si>
    <t>b. Window: 120 cm ht.</t>
  </si>
  <si>
    <t>a. Window: 135 cm ht.</t>
  </si>
  <si>
    <t>Teak wood "Window" &amp;  Ventilator Shutter with 4mm thick pin headed glasses</t>
  </si>
  <si>
    <t>R.C.C.Door frames of size 100 x 75mm with one edge grooves size 't' x 20 mm using M20 grade ( with out vibrating charges)</t>
  </si>
  <si>
    <t>g.Double centering portico area</t>
  </si>
  <si>
    <t>f.Curved surface</t>
  </si>
  <si>
    <t>e.Circular column</t>
  </si>
  <si>
    <t>d.Vertical wall</t>
  </si>
  <si>
    <t>c.For Square and rectangular columns and small quantities</t>
  </si>
  <si>
    <t>b.Plain surfaces such as Roof slab,floorslab,Beams,lintels,lofts,sill slab,staircase,portico slab and other similar works</t>
  </si>
  <si>
    <t>a.For Column footings,plinth beam,Grade beam,Raftbeam,Raft slab etc.,</t>
  </si>
  <si>
    <t>Formwork using M.S.Sheet</t>
  </si>
  <si>
    <t>Cum</t>
  </si>
  <si>
    <t>P. C.C. 1:3:6 for foundation &amp; basement using 40mm metal</t>
  </si>
  <si>
    <t xml:space="preserve">P.C.C. 1:4:8 using 40 mm hard broken stone jelly </t>
  </si>
  <si>
    <t>P.C.C. 1:3:6  for foundation &amp; basement using 20mm metal</t>
  </si>
  <si>
    <t xml:space="preserve">Red oxide plastering in CM 1:4 </t>
  </si>
  <si>
    <t>Set</t>
  </si>
  <si>
    <t>Mobilization charges including transporting to site CER No.328/2014-15</t>
  </si>
  <si>
    <t>Conducting routine vertical compression load test CER No.328/2014-15</t>
  </si>
  <si>
    <t>Chipping of RCC pile head to the required cut of level and clearing way debries with an average lead of 3 km entirely with city limits M20 Grade</t>
  </si>
  <si>
    <t>Bored cast sit piles installation of vertical cast in Situ Bored piles of following dia using Standardised concrete  mix M20 Grade) as per nagapattinam data</t>
  </si>
  <si>
    <t>c. Second Floor</t>
  </si>
  <si>
    <t>b. First Floor</t>
  </si>
  <si>
    <t>a. Ground Floor</t>
  </si>
  <si>
    <t>Providing earth quake resistant for Door/window Jambs</t>
  </si>
  <si>
    <t>d. Second Floor</t>
  </si>
  <si>
    <t>c. First Floor</t>
  </si>
  <si>
    <t>b. Ground Floor</t>
  </si>
  <si>
    <t>a. Foundation &amp; basement</t>
  </si>
  <si>
    <t>Providing earth quake resistant for Corner walls</t>
  </si>
  <si>
    <r>
      <t xml:space="preserve">Earth work excavation in Loose / sandy soils </t>
    </r>
    <r>
      <rPr>
        <b/>
        <sz val="20"/>
        <rFont val="Arial"/>
        <family val="2"/>
      </rPr>
      <t>(excluding refilling) for drain</t>
    </r>
  </si>
  <si>
    <r>
      <t xml:space="preserve">Earth work excavation in Loose / sandy soils </t>
    </r>
    <r>
      <rPr>
        <b/>
        <sz val="20"/>
        <rFont val="Arial"/>
        <family val="2"/>
      </rPr>
      <t>(excluding refilling) for open foundation</t>
    </r>
  </si>
  <si>
    <r>
      <t xml:space="preserve">Earth work excavation in Loose / sandy soils </t>
    </r>
    <r>
      <rPr>
        <b/>
        <sz val="20"/>
        <rFont val="Arial"/>
        <family val="2"/>
      </rPr>
      <t>(including refilling)</t>
    </r>
  </si>
  <si>
    <r>
      <t xml:space="preserve">B.W in CM 1:4 in Superstructure for </t>
    </r>
    <r>
      <rPr>
        <b/>
        <sz val="20"/>
        <rFont val="Arial"/>
        <family val="2"/>
      </rPr>
      <t>OHT In Fourth  floor</t>
    </r>
  </si>
  <si>
    <r>
      <t xml:space="preserve">B.W in CM 1:4 in Superstructure for OHT
</t>
    </r>
    <r>
      <rPr>
        <b/>
        <sz val="20"/>
        <rFont val="Arial"/>
        <family val="2"/>
      </rPr>
      <t>In Third  floor using chamber bricks</t>
    </r>
  </si>
  <si>
    <r>
      <t xml:space="preserve">B.W in CM 1:4 in Superstructure for </t>
    </r>
    <r>
      <rPr>
        <b/>
        <sz val="20"/>
        <rFont val="Arial"/>
        <family val="2"/>
      </rPr>
      <t>OHT in Second  floor</t>
    </r>
  </si>
  <si>
    <r>
      <t xml:space="preserve">B.W in CM 1:4 in Superstructure for </t>
    </r>
    <r>
      <rPr>
        <b/>
        <sz val="20"/>
        <rFont val="Arial"/>
        <family val="2"/>
      </rPr>
      <t>OHT in First floor</t>
    </r>
  </si>
  <si>
    <t xml:space="preserve">Supplying and filling with gravel </t>
  </si>
  <si>
    <t>Plastering with CM 1:3, 12mm with WPC</t>
  </si>
  <si>
    <t>k.in Ninth floor</t>
  </si>
  <si>
    <t>j. In Eighth floor</t>
  </si>
  <si>
    <t>i. In Seventh Floor</t>
  </si>
  <si>
    <t>h. In Sixth Floor</t>
  </si>
  <si>
    <t>g. In Fifth Floor</t>
  </si>
  <si>
    <r>
      <t xml:space="preserve">Brick work in C.M. 1:4 </t>
    </r>
    <r>
      <rPr>
        <sz val="20"/>
        <rFont val="Arial"/>
        <family val="2"/>
      </rPr>
      <t xml:space="preserve">using chamber Burnt bricks of size 23 x 11.4 x 7.5 cm (9" x 4 1/2"x 3") </t>
    </r>
    <r>
      <rPr>
        <b/>
        <sz val="20"/>
        <rFont val="Arial"/>
        <family val="2"/>
      </rPr>
      <t>75 mm tk (B.P.)</t>
    </r>
  </si>
  <si>
    <t>Cum.</t>
  </si>
  <si>
    <t>j.in Eighth floor</t>
  </si>
  <si>
    <r>
      <t xml:space="preserve">Brick partition work in C.M. 1:4 </t>
    </r>
    <r>
      <rPr>
        <sz val="20"/>
        <rFont val="Arial"/>
        <family val="2"/>
      </rPr>
      <t xml:space="preserve">using chamber Burnt bricks of size 23 x 11.4 x 7.5 cm (9" x 4 1/2"x 3") </t>
    </r>
    <r>
      <rPr>
        <b/>
        <sz val="20"/>
        <rFont val="Arial"/>
        <family val="2"/>
      </rPr>
      <t>114 mm tk (B.P.)</t>
    </r>
  </si>
  <si>
    <t>l.in Tenth floor</t>
  </si>
  <si>
    <r>
      <t>Brick work in C.M. 1:6</t>
    </r>
    <r>
      <rPr>
        <sz val="20"/>
        <rFont val="Arial"/>
        <family val="2"/>
      </rPr>
      <t xml:space="preserve"> using chamber Burnt bricks of size 23 x 11.4 x 7.5 cm (9" x 4 1/2"x 3")</t>
    </r>
  </si>
  <si>
    <t>n. In Thirteen floor</t>
  </si>
  <si>
    <t>m.  In Twelth floor</t>
  </si>
  <si>
    <t>l.  In Eleventh floor</t>
  </si>
  <si>
    <t>f. In Fourth Floor</t>
  </si>
  <si>
    <t>e. In Third floor</t>
  </si>
  <si>
    <t>d. In Second Floor</t>
  </si>
  <si>
    <t>c. In First Floor</t>
  </si>
  <si>
    <t>b. In Stilt /Ground Floor</t>
  </si>
  <si>
    <t>a. In Foundation and basement</t>
  </si>
  <si>
    <t>Cement Concrete using desing mix of grade M25 concrete</t>
  </si>
  <si>
    <t>b.Stilt floor</t>
  </si>
  <si>
    <t>RCC M30 mix using hard broken stone jelly for foundation and basement</t>
  </si>
  <si>
    <t>g. in fifth floor</t>
  </si>
  <si>
    <t>b. In Ground Floor</t>
  </si>
  <si>
    <t>Standardised concrete Mix M30 Grade Concrete</t>
  </si>
  <si>
    <t>4.1.1</t>
  </si>
  <si>
    <t>f.In fourth floor</t>
  </si>
  <si>
    <t>Standardised concrete Mix M20 Grade Concrete</t>
  </si>
  <si>
    <t>f.  In Fifth floor</t>
  </si>
  <si>
    <t>a. In Ground Floor</t>
  </si>
  <si>
    <r>
      <t xml:space="preserve">Precast </t>
    </r>
    <r>
      <rPr>
        <b/>
        <sz val="20"/>
        <rFont val="Arial"/>
        <family val="2"/>
      </rPr>
      <t>Jally ventilator 50mm tk.using standardised concrete mix M20 (annexure) without vibrating charges</t>
    </r>
  </si>
  <si>
    <t xml:space="preserve">a. In Ground floor </t>
  </si>
  <si>
    <r>
      <t xml:space="preserve">Precast </t>
    </r>
    <r>
      <rPr>
        <b/>
        <sz val="20"/>
        <rFont val="Arial"/>
        <family val="2"/>
      </rPr>
      <t>Jally ventilator 50mm tk.using standardised concrete mix M30 (annexure) without vibrating charges</t>
    </r>
  </si>
  <si>
    <t>f.  In Fourth floor</t>
  </si>
  <si>
    <t>d. In Second floor</t>
  </si>
  <si>
    <t>c. In First floor</t>
  </si>
  <si>
    <t>b. In Ground floor</t>
  </si>
  <si>
    <t>a. In Foundation &amp; basement</t>
  </si>
  <si>
    <t>Precast cupboard slab 40 mm tkusing standardised concrete mix M30 (annexure)</t>
  </si>
  <si>
    <t>14.II</t>
  </si>
  <si>
    <t>Precast Cupboard slab 20 mm tk.using standardised concrete mix M30 (annexure)</t>
  </si>
  <si>
    <t>14.I</t>
  </si>
  <si>
    <t>Precast cupboard slab 40 mm tkusing standardised concrete mix M20 (annexure)</t>
  </si>
  <si>
    <t>Precast Cupboard slab 20 mm tk.using standardised concrete mix M20 (annexure)</t>
  </si>
  <si>
    <t>ANNEXURE</t>
  </si>
  <si>
    <r>
      <t xml:space="preserve">Anticorrosive treatment for </t>
    </r>
    <r>
      <rPr>
        <b/>
        <sz val="20"/>
        <rFont val="Arial"/>
        <family val="2"/>
      </rPr>
      <t>steel grills</t>
    </r>
  </si>
  <si>
    <t>S &amp; F of Exsaust Fan 300 mm dia</t>
  </si>
  <si>
    <t>ELCB Single phase</t>
  </si>
  <si>
    <t>Anti termite treatment</t>
  </si>
  <si>
    <t>Supply of G.I pipe 25mm dia</t>
  </si>
  <si>
    <t>Run of 2 wires of 4 sqmm</t>
  </si>
  <si>
    <t>M.S Angle</t>
  </si>
  <si>
    <t>Street lights</t>
  </si>
  <si>
    <t>Meter cupboard</t>
  </si>
  <si>
    <t>375 x 300 x 20 mm T.W. plank</t>
  </si>
  <si>
    <t>3 Nos.of 30Amps - Fuse Unit</t>
  </si>
  <si>
    <t>1 No.of 30Amps - Fuse Unit</t>
  </si>
  <si>
    <t>Earthing Station (Type II)</t>
  </si>
  <si>
    <t>Earthing Station IS3043 (Type I)</t>
  </si>
  <si>
    <t>S&amp;F of 20mm dia PVC pipe for TV/Telephone line</t>
  </si>
  <si>
    <t>S&amp;F of TV/Telephone line Socket</t>
  </si>
  <si>
    <t>S &amp; F of A/C metal clad switch</t>
  </si>
  <si>
    <t>Run of 2 wires of 4 sqmm with continuous earth by means of 2.5sqmm</t>
  </si>
  <si>
    <t>Run of main 2 wires of 1.50 Sqmm.</t>
  </si>
  <si>
    <t>8 SWG wire</t>
  </si>
  <si>
    <t>b. 42" (1050 mm)</t>
  </si>
  <si>
    <t>a. 48" (1200 mm)</t>
  </si>
  <si>
    <t>Supply and delivery of Fan</t>
  </si>
  <si>
    <t>Charges for fixing of "Fan"</t>
  </si>
  <si>
    <t>4 way - D.B.</t>
  </si>
  <si>
    <t>6 way - D.B.</t>
  </si>
  <si>
    <t>Box type Fibre Fan hook</t>
  </si>
  <si>
    <t>Double pole main switch</t>
  </si>
  <si>
    <t>S &amp; F of plastic  shade</t>
  </si>
  <si>
    <t>S &amp; F of 40/ 60 w bulb</t>
  </si>
  <si>
    <t>S &amp; F of Tube light with fittings</t>
  </si>
  <si>
    <t>Bulk head fitting</t>
  </si>
  <si>
    <t>15 Amp. Power plug</t>
  </si>
  <si>
    <t>5 amps 5 pin Plug point (Convenient places)</t>
  </si>
  <si>
    <t>5 amps 5 pin Plug point (Switch board itself)</t>
  </si>
  <si>
    <t>Staircase light point</t>
  </si>
  <si>
    <t xml:space="preserve">Fan point </t>
  </si>
  <si>
    <t>Electrical arrangements</t>
  </si>
  <si>
    <t>32 mm dia PVC waste pipe</t>
  </si>
  <si>
    <t>b. 150 mm dia</t>
  </si>
  <si>
    <t>a. 100 mm dia</t>
  </si>
  <si>
    <t>Stoneware Tee</t>
  </si>
  <si>
    <t>Stoneware bend</t>
  </si>
  <si>
    <t>Stoneware pipe dry condition</t>
  </si>
  <si>
    <t>b. 150 mm S.W. pipe</t>
  </si>
  <si>
    <t>a. 100 mm S.W. pipe</t>
  </si>
  <si>
    <t>Stoneware pipe</t>
  </si>
  <si>
    <t>PVC Nahani trap (4way/2way)</t>
  </si>
  <si>
    <t>Gully Trap using Kiln burnt country bricks 22 x 11 x 5.7 cm.</t>
  </si>
  <si>
    <t>Gully Trap using Kiln burnt country bricks 22 x 11 x 7 cm.</t>
  </si>
  <si>
    <t>Gully Trap using Chamber burnt bricks 22 x 11 x 7 cm.</t>
  </si>
  <si>
    <t>Gully Trap using Chamber burnt bricks 23 x 11 x 7 cm.</t>
  </si>
  <si>
    <t>Gully Trap using chamber burnt bricks of size 23x11.4x7.5cm</t>
  </si>
  <si>
    <t>Gully Trap using Chamber burnt bricks 23 x 11.2 x 7 cm.</t>
  </si>
  <si>
    <t>PVC Ventilating shaft with cowl</t>
  </si>
  <si>
    <t>PVC SWR pipe (Soil line)</t>
  </si>
  <si>
    <t>S &amp; F of E.W.C.(colour)</t>
  </si>
  <si>
    <t>S &amp; F of E.W.C.(white)</t>
  </si>
  <si>
    <t xml:space="preserve">S &amp; F of Orissapan - other than G.F. </t>
  </si>
  <si>
    <t xml:space="preserve">S &amp; F of Orissapan  - in G.F.  </t>
  </si>
  <si>
    <t>Flat Back Urinal</t>
  </si>
  <si>
    <t>Squat Urinal</t>
  </si>
  <si>
    <t xml:space="preserve">C.P tap short body </t>
  </si>
  <si>
    <t xml:space="preserve">C.P tap long body </t>
  </si>
  <si>
    <t>Brass tap (with ISI mark)</t>
  </si>
  <si>
    <t>C.I. Steps ( 5 kg)</t>
  </si>
  <si>
    <t>S &amp; F  of  C.I. Manhole cover 45 x 45 cm
 (20 kg. weight)</t>
  </si>
  <si>
    <t>Wash basin</t>
  </si>
  <si>
    <t>G.I Pipe 20mm dia for Hot water line (Fully Concealed in walls)</t>
  </si>
  <si>
    <t>c. 20 mm dia (Fully consealed)</t>
  </si>
  <si>
    <t>PVC Water supply (ASTM)</t>
  </si>
  <si>
    <t>HDPE water tank 700 lit capacity with ISI mark</t>
  </si>
  <si>
    <t>Supplying. Fabricating and erection of M.S Scheme Name board</t>
  </si>
  <si>
    <t>Providing Tree guard</t>
  </si>
  <si>
    <t>Supply and planting avenue trees</t>
  </si>
  <si>
    <t xml:space="preserve">Providing precast Kerb stone in C.C. 1:3:6,  450 x 300 x 150 mm </t>
  </si>
  <si>
    <t>Precast slab 50 mm tk.in C.C. 1:3:6</t>
  </si>
  <si>
    <t>S &amp; F chromium plated 8 guage Picture Hook</t>
  </si>
  <si>
    <t>S &amp; F 5 pin Coat stand</t>
  </si>
  <si>
    <t>S &amp; F Alu  Towel rail 75 cm long</t>
  </si>
  <si>
    <t>S &amp; F 20 mm dia Alu. Hanger Rod</t>
  </si>
  <si>
    <t>Colour marble chips</t>
  </si>
  <si>
    <t>Rain Water Harvesting using Defunct borewell method</t>
  </si>
  <si>
    <r>
      <t xml:space="preserve">PVC SWR 110 mm dia </t>
    </r>
    <r>
      <rPr>
        <b/>
        <sz val="20"/>
        <rFont val="Arial"/>
        <family val="2"/>
      </rPr>
      <t>Rain water pipe</t>
    </r>
  </si>
  <si>
    <t>b. above 16mm dia rods</t>
  </si>
  <si>
    <t>a. upto 16mm dia rods</t>
  </si>
  <si>
    <r>
      <t xml:space="preserve">Fabrication of </t>
    </r>
    <r>
      <rPr>
        <b/>
        <sz val="20"/>
        <rFont val="Arial"/>
        <family val="2"/>
      </rPr>
      <t xml:space="preserve">Mild steel / RTS grills </t>
    </r>
    <r>
      <rPr>
        <sz val="20"/>
        <rFont val="Arial"/>
        <family val="2"/>
      </rPr>
      <t xml:space="preserve">
</t>
    </r>
  </si>
  <si>
    <r>
      <t xml:space="preserve">Fabrication of </t>
    </r>
    <r>
      <rPr>
        <b/>
        <sz val="20"/>
        <rFont val="Arial"/>
        <family val="2"/>
      </rPr>
      <t xml:space="preserve">Mild steel / RTS grills
</t>
    </r>
    <r>
      <rPr>
        <sz val="20"/>
        <rFont val="Arial"/>
        <family val="2"/>
      </rPr>
      <t>(with cement slurry wash)</t>
    </r>
  </si>
  <si>
    <t>Painting - New "iron work"</t>
  </si>
  <si>
    <t>Painting - New "wood work"</t>
  </si>
  <si>
    <t>Kg.</t>
  </si>
  <si>
    <t>M.s Grills</t>
  </si>
  <si>
    <t>Cement paint</t>
  </si>
  <si>
    <r>
      <t>Colour washing</t>
    </r>
    <r>
      <rPr>
        <b/>
        <sz val="20"/>
        <rFont val="Arial"/>
        <family val="2"/>
      </rPr>
      <t xml:space="preserve">  ( slaked)</t>
    </r>
  </si>
  <si>
    <t>Providing Elevation grooves of size 25x6mm</t>
  </si>
  <si>
    <t>Providing ornamental border design for bottom shape works (9"x9") 25mm tk projection / stapay works</t>
  </si>
  <si>
    <t>Providing Ornamental work engaging skilled Mason I Class / Shape design works/ stapahy works</t>
  </si>
  <si>
    <r>
      <t>White washing 3 coats</t>
    </r>
    <r>
      <rPr>
        <b/>
        <sz val="20"/>
        <rFont val="Arial"/>
        <family val="2"/>
      </rPr>
      <t xml:space="preserve">  (slaked)</t>
    </r>
  </si>
  <si>
    <t>c. 50 mm wide</t>
  </si>
  <si>
    <t>b. 75 mm wide</t>
  </si>
  <si>
    <t>a. 150 mm wide</t>
  </si>
  <si>
    <t>Cement mortar Border in  C.M. 1:5, 12 mm tk.</t>
  </si>
  <si>
    <t>Spl. Ceiling plastering in C.M. 1:3,
 10 mm tk.</t>
  </si>
  <si>
    <t>Plastering in C.M. 1:4, 12 mm tk.</t>
  </si>
  <si>
    <t>Plastering in C.M. 1:5, 12 mm tk.</t>
  </si>
  <si>
    <t>Pressed tiles (23cmx23cmx18mm) mixed with Water proofing compound</t>
  </si>
  <si>
    <t>Pressed tiles (23cmx23cmx20mm) mixed with Water proofing compound</t>
  </si>
  <si>
    <t>Pressed tiles (23cmx23cmx20mm) mixed with Crude oil</t>
  </si>
  <si>
    <t xml:space="preserve">Eurocon Tiles flooring </t>
  </si>
  <si>
    <t>Weathering course</t>
  </si>
  <si>
    <t>Ellispattern</t>
  </si>
  <si>
    <t>Floor ceramic tiles (Anti-skid)</t>
  </si>
  <si>
    <t>Glazed tiles</t>
  </si>
  <si>
    <t>Floor ceramic tiles</t>
  </si>
  <si>
    <r>
      <t xml:space="preserve">Mosaic tiles </t>
    </r>
    <r>
      <rPr>
        <sz val="20"/>
        <rFont val="Arial"/>
        <family val="2"/>
      </rPr>
      <t>25 cm x 25 cm x 2 cm.</t>
    </r>
  </si>
  <si>
    <r>
      <t xml:space="preserve">Mosaic tiles </t>
    </r>
    <r>
      <rPr>
        <sz val="20"/>
        <rFont val="Arial"/>
        <family val="2"/>
      </rPr>
      <t>20 cm x 20 cm x 2 cm.</t>
    </r>
  </si>
  <si>
    <r>
      <t>Floor plastering</t>
    </r>
    <r>
      <rPr>
        <sz val="20"/>
        <rFont val="Arial"/>
        <family val="2"/>
      </rPr>
      <t xml:space="preserve"> in C.M. 1:4, 20 mm tk.</t>
    </r>
  </si>
  <si>
    <t>B.w. in C.M. 1:4 for staircase steps Kiln burnt country bricks 22 x 11 x 5.7 cm.</t>
  </si>
  <si>
    <t>B.w. in C.M. 1:4 for staircase steps Kiln burnt country bricks 22 x 11 x 7 cm.</t>
  </si>
  <si>
    <t>B.w. in C.M. 1:4 for staircase steps Chamber
 burnt bricks 22 x 11 x 7 cm.</t>
  </si>
  <si>
    <t>B.w. in C.M. 1:4 for staircase steps Chamber 
burnt bricks  23 x 11 x 7 cm.</t>
  </si>
  <si>
    <t>B.w. in C.M. 1:4 for staircase steps Chamber
 burnt bricks 23 x 11.4 x 7.5 cm.</t>
  </si>
  <si>
    <t>B.w. in C.M. 1:4 for staircase steps Chamber
 burnt bricks 23 x 11.2 x 7 cm.</t>
  </si>
  <si>
    <t>Flooring in C.C.1:5:10</t>
  </si>
  <si>
    <t>M.S.Holdfast</t>
  </si>
  <si>
    <t>Manufacturing &amp; supply of steel windows (Weight basis)</t>
  </si>
  <si>
    <t>l. 0.60 x 0.60 mt.Ventilator</t>
  </si>
  <si>
    <t>k.0.90 x 0.60 mt.Ventilator</t>
  </si>
  <si>
    <t>j. 0.45 x 1.35 mt window</t>
  </si>
  <si>
    <t>i. 0.5 x 1.35 mt window</t>
  </si>
  <si>
    <t>h. 0.9 x 1.05 mt window</t>
  </si>
  <si>
    <t>g. 0.9 x 1.35 mt window</t>
  </si>
  <si>
    <t>f. 1.05 x 1.35 mt window</t>
  </si>
  <si>
    <t>e. 1.2 x 1.05 mt window</t>
  </si>
  <si>
    <t>d. 1.2 x 1.35 mt window</t>
  </si>
  <si>
    <t>c. 1.35 x  1.05 mt window</t>
  </si>
  <si>
    <t>b. 1.35 x 1.35 mt.window</t>
  </si>
  <si>
    <t>a. 1.8 x 1.35 mt.window</t>
  </si>
  <si>
    <t xml:space="preserve">Supply and fixing of Aluminium window with 3mm thick Glass </t>
  </si>
  <si>
    <t>S&amp;F of Magnetic door catches</t>
  </si>
  <si>
    <t>Glass panels with Aluminium beedings</t>
  </si>
  <si>
    <t>T.W. single leaf  Door shutters using    9 mm tk. phynol bonded BWR plywood</t>
  </si>
  <si>
    <t>T.W. double leaf shutters for cup board/ ward robes</t>
  </si>
  <si>
    <t>Teak wood "Window" &amp;  Ventilator Shutter</t>
  </si>
  <si>
    <t>d. 1200 x 2100 mm (Single) annexure item</t>
  </si>
  <si>
    <t>c. 700 x 2100 mm</t>
  </si>
  <si>
    <t>b. 900 x 2100 mm</t>
  </si>
  <si>
    <t>a. 1000 x 2100 mm</t>
  </si>
  <si>
    <t>Teak wood panelled door shutters</t>
  </si>
  <si>
    <t xml:space="preserve">PVC Door frame &amp; shutter  
</t>
  </si>
  <si>
    <t>b. T.W. below 2 m length.</t>
  </si>
  <si>
    <t>a. T.W. over 2 m &amp; below 3 m</t>
  </si>
  <si>
    <t>Teak wood Wrought &amp; Put up</t>
  </si>
  <si>
    <t>b. 700 x 2100 mm</t>
  </si>
  <si>
    <t>R.C.C.Door frame</t>
  </si>
  <si>
    <t>Form work - Plinth beam (C.W. planks)</t>
  </si>
  <si>
    <r>
      <t xml:space="preserve">Form work - </t>
    </r>
    <r>
      <rPr>
        <b/>
        <sz val="20"/>
        <rFont val="Arial"/>
        <family val="2"/>
      </rPr>
      <t>Small quantities</t>
    </r>
    <r>
      <rPr>
        <sz val="20"/>
        <rFont val="Arial"/>
        <family val="2"/>
      </rPr>
      <t xml:space="preserve">  (M.S. Sheet)</t>
    </r>
  </si>
  <si>
    <r>
      <t xml:space="preserve">Form work - </t>
    </r>
    <r>
      <rPr>
        <b/>
        <sz val="20"/>
        <rFont val="Arial"/>
        <family val="2"/>
      </rPr>
      <t>M.S. Sheet</t>
    </r>
    <r>
      <rPr>
        <sz val="20"/>
        <rFont val="Arial"/>
        <family val="2"/>
      </rPr>
      <t xml:space="preserve"> (slab)</t>
    </r>
  </si>
  <si>
    <r>
      <t xml:space="preserve">Form work- </t>
    </r>
    <r>
      <rPr>
        <b/>
        <sz val="20"/>
        <rFont val="Arial"/>
        <family val="2"/>
      </rPr>
      <t xml:space="preserve">Lintel </t>
    </r>
    <r>
      <rPr>
        <sz val="20"/>
        <rFont val="Arial"/>
        <family val="2"/>
      </rPr>
      <t>(C.W. planks)</t>
    </r>
  </si>
  <si>
    <t>e. In Fourth Floor</t>
  </si>
  <si>
    <t>d. In Third Floor</t>
  </si>
  <si>
    <t>c. In Second Floor</t>
  </si>
  <si>
    <t>b. In First Floor</t>
  </si>
  <si>
    <t>Supplying &amp; fixing of Terra cotta jolly (more than  50mm  upto 110 mm)</t>
  </si>
  <si>
    <t>Supplying &amp; fixing of Terra cotta jolly (not less than 50mm)</t>
  </si>
  <si>
    <r>
      <t xml:space="preserve">Precast </t>
    </r>
    <r>
      <rPr>
        <b/>
        <sz val="20"/>
        <rFont val="Arial"/>
        <family val="2"/>
      </rPr>
      <t>Jally ventilator 50mm tk.</t>
    </r>
  </si>
  <si>
    <t>Cuddappa slab 40 mm tk.</t>
  </si>
  <si>
    <t>Cuddappa slab 20 mm tk.</t>
  </si>
  <si>
    <t>Precast cupboard slab 40 mm tk.</t>
  </si>
  <si>
    <t>k.  In Tenth floor</t>
  </si>
  <si>
    <t>j.  In Ninth floor</t>
  </si>
  <si>
    <t>i.  In eighth floor</t>
  </si>
  <si>
    <t>h.  In seventh floor</t>
  </si>
  <si>
    <t>g.  In sixth floor</t>
  </si>
  <si>
    <t>Precast Cupboard slab 20 mm tk.</t>
  </si>
  <si>
    <t>Filling with Excavated Earth Mixed with lime in the proporation 1:4 (one of lime &amp; four of earth)</t>
  </si>
  <si>
    <t>Filling with Excavated Earth</t>
  </si>
  <si>
    <t xml:space="preserve">Brick partition in C.M. 1:4 50 mm tk. (B.P.)
Kiln Burnt Country brick: 23 x 11 x 5 cm 
(9" x 4 1/4" x 2") </t>
  </si>
  <si>
    <t>Brick partition in C.M. 1:4 using country bricks of size 22 x11x5cm 50 mm thick</t>
  </si>
  <si>
    <r>
      <t xml:space="preserve">Brick work in C.M. 1:4 </t>
    </r>
    <r>
      <rPr>
        <sz val="20"/>
        <rFont val="Arial"/>
        <family val="2"/>
      </rPr>
      <t xml:space="preserve">Kiln Burnt Country bricks of size 22 x 11 x 5.7 cm (8 3/4" x 4 1/4" x 2 1/4") </t>
    </r>
    <r>
      <rPr>
        <b/>
        <sz val="20"/>
        <rFont val="Arial"/>
        <family val="2"/>
      </rPr>
      <t>57 mm tk (B.P.)</t>
    </r>
  </si>
  <si>
    <r>
      <t xml:space="preserve">Brick work in C.M. 1:4 </t>
    </r>
    <r>
      <rPr>
        <sz val="20"/>
        <rFont val="Arial"/>
        <family val="2"/>
      </rPr>
      <t xml:space="preserve">Kiln Burnt Country bricks of size 22 x 11 x 7 cm (8 3/4" x 4 1/4" x 2 3/4") </t>
    </r>
    <r>
      <rPr>
        <b/>
        <sz val="20"/>
        <rFont val="Arial"/>
        <family val="2"/>
      </rPr>
      <t>70 mm tk (B.P.)</t>
    </r>
  </si>
  <si>
    <r>
      <t xml:space="preserve">Brick work in C.M. 1:4 </t>
    </r>
    <r>
      <rPr>
        <sz val="20"/>
        <rFont val="Arial"/>
        <family val="2"/>
      </rPr>
      <t xml:space="preserve">Chamber Burnt brick of size 22 x 11 x 7 cm (8 3/4" x 4 1/4" x 2 3/4") </t>
    </r>
    <r>
      <rPr>
        <b/>
        <sz val="20"/>
        <rFont val="Arial"/>
        <family val="2"/>
      </rPr>
      <t>70 mm tk (B.P.)</t>
    </r>
  </si>
  <si>
    <r>
      <t xml:space="preserve">Brick work in C.M. 1:4 </t>
    </r>
    <r>
      <rPr>
        <sz val="20"/>
        <rFont val="Arial"/>
        <family val="2"/>
      </rPr>
      <t xml:space="preserve">Chamber Burnt brick: 
of size 23 x 11 x 7 cm (9" x 4 1/4" x 2 3/4") </t>
    </r>
    <r>
      <rPr>
        <b/>
        <sz val="20"/>
        <rFont val="Arial"/>
        <family val="2"/>
      </rPr>
      <t>70 mm tk (B.P.)</t>
    </r>
  </si>
  <si>
    <r>
      <t xml:space="preserve">Brick work in C.M. 1:4 </t>
    </r>
    <r>
      <rPr>
        <sz val="20"/>
        <rFont val="Arial"/>
        <family val="2"/>
      </rPr>
      <t>Chamber Burnt brick of size 23 x 11.2 x 7 cm (9" x 4 3/8" x 2 3/4")</t>
    </r>
    <r>
      <rPr>
        <b/>
        <sz val="20"/>
        <rFont val="Arial"/>
        <family val="2"/>
      </rPr>
      <t>70 mm tk (B.P.)</t>
    </r>
  </si>
  <si>
    <t>e. In Third Floor</t>
  </si>
  <si>
    <r>
      <t xml:space="preserve">Brick partition work in C.M. 1:4 </t>
    </r>
    <r>
      <rPr>
        <sz val="20"/>
        <rFont val="Arial"/>
        <family val="2"/>
      </rPr>
      <t xml:space="preserve">Kiln Burnt Country bricks of size 22 x 11 x 5.7 cm (8 3/4" x 4 1/4" x 2 1/4") </t>
    </r>
    <r>
      <rPr>
        <b/>
        <sz val="20"/>
        <rFont val="Arial"/>
        <family val="2"/>
      </rPr>
      <t>110 mm tk (B.P.)</t>
    </r>
  </si>
  <si>
    <r>
      <t xml:space="preserve">Brick partition work in C.M. 1:4 </t>
    </r>
    <r>
      <rPr>
        <sz val="20"/>
        <rFont val="Arial"/>
        <family val="2"/>
      </rPr>
      <t xml:space="preserve">Kiln Burnt Country bricks of size 22 x 11 x 7 cm (8 3/4" x 4 1/4" x 2 3/4") </t>
    </r>
    <r>
      <rPr>
        <b/>
        <sz val="20"/>
        <rFont val="Arial"/>
        <family val="2"/>
      </rPr>
      <t>110 mm tk (B.P.)</t>
    </r>
  </si>
  <si>
    <r>
      <t xml:space="preserve">Brick partition work in C.M. 1:4 </t>
    </r>
    <r>
      <rPr>
        <sz val="20"/>
        <rFont val="Arial"/>
        <family val="2"/>
      </rPr>
      <t xml:space="preserve">
Chamber Burnt brick of size 22 x 11 x 7 cm (8 3/4" x 4 1/4" x 2 3/4") </t>
    </r>
    <r>
      <rPr>
        <b/>
        <sz val="20"/>
        <rFont val="Arial"/>
        <family val="2"/>
      </rPr>
      <t>110 mm tk (B.P.)</t>
    </r>
  </si>
  <si>
    <r>
      <t xml:space="preserve">Brick partition work in C.M. 1:4 </t>
    </r>
    <r>
      <rPr>
        <sz val="20"/>
        <rFont val="Arial"/>
        <family val="2"/>
      </rPr>
      <t xml:space="preserve">Chamber Burnt 
brick of size 23 x 11 x 7 cm (9" x 4 1/4" x 2 3/4") </t>
    </r>
    <r>
      <rPr>
        <b/>
        <sz val="20"/>
        <rFont val="Arial"/>
        <family val="2"/>
      </rPr>
      <t>110 mm tk (B.P.)</t>
    </r>
  </si>
  <si>
    <t>n. In thirteen floor</t>
  </si>
  <si>
    <t>b. In Ground Floor/stilt floor</t>
  </si>
  <si>
    <r>
      <t xml:space="preserve">Brick partition work in C.M. 1:4 </t>
    </r>
    <r>
      <rPr>
        <sz val="20"/>
        <rFont val="Arial"/>
        <family val="2"/>
      </rPr>
      <t xml:space="preserve">
Chamber Burnt brick of size 23 x 11.2 x 7 cm (9" x 4 3/8" x 2 3/4")</t>
    </r>
    <r>
      <rPr>
        <b/>
        <sz val="20"/>
        <rFont val="Arial"/>
        <family val="2"/>
      </rPr>
      <t>112 mm tk (B.P.)</t>
    </r>
  </si>
  <si>
    <t>Brick work in C.M. 1:6  using Kiln Burnt Country bricks of size 22 x 11 x 5.7 cm (8 3/4" x 4 1/4" x 2 1/4")</t>
  </si>
  <si>
    <t>Brick work in C.M. 1:6  using Kiln Burnt Country bricks of size 22 x 11 x 7 cm ( 8 3/4" x 4 1/4" x 2 3/4")</t>
  </si>
  <si>
    <r>
      <t>Brick work in C.M. 1:6</t>
    </r>
    <r>
      <rPr>
        <b/>
        <sz val="20"/>
        <rFont val="Arial"/>
        <family val="2"/>
      </rPr>
      <t xml:space="preserve"> </t>
    </r>
    <r>
      <rPr>
        <sz val="20"/>
        <rFont val="Arial"/>
        <family val="2"/>
      </rPr>
      <t xml:space="preserve"> using Chamber Burnt brick of size 22 x 11 x 7 cm (8 3/4" x 4 1/4" x 2 3/4")</t>
    </r>
  </si>
  <si>
    <t>Brick work in C.M. 1:6  using Chamber Burnt brick of size 23 x 11 x 7 cm (9" x 4 1/4" x 2 3/4")</t>
  </si>
  <si>
    <t>a. In Ground Floor/Stilt floor</t>
  </si>
  <si>
    <t>Brick work in C.M. 1:6  using Chamber Burnt brick of size 23 x 11.2 x 7 cm (9" x 4 3/8" x 2 3/4")</t>
  </si>
  <si>
    <t>R.C.C.1: 1 1/2 :3</t>
  </si>
  <si>
    <t>R.C.C.1:2:4</t>
  </si>
  <si>
    <r>
      <t xml:space="preserve">Damp Proof Course </t>
    </r>
    <r>
      <rPr>
        <sz val="20"/>
        <rFont val="Arial"/>
        <family val="2"/>
      </rPr>
      <t>in C.M. 1:4, 12 MM thick mixed with Water proofing compound</t>
    </r>
  </si>
  <si>
    <r>
      <t>Supply and fixing of</t>
    </r>
    <r>
      <rPr>
        <b/>
        <sz val="20"/>
        <rFont val="Arial"/>
        <family val="2"/>
      </rPr>
      <t xml:space="preserve"> Bituminous filler pad,</t>
    </r>
    <r>
      <rPr>
        <sz val="20"/>
        <rFont val="Arial"/>
        <family val="2"/>
      </rPr>
      <t xml:space="preserve"> 20 mm tk. for expansion joint</t>
    </r>
  </si>
  <si>
    <r>
      <t>Damp Proof Course
in C.M. 1:4, 12 MM thick</t>
    </r>
    <r>
      <rPr>
        <sz val="20"/>
        <rFont val="Arial"/>
        <family val="2"/>
      </rPr>
      <t xml:space="preserve"> mixed with Crude oil</t>
    </r>
  </si>
  <si>
    <r>
      <t>Brick work in C.M. 1:5 (F&amp; B)</t>
    </r>
    <r>
      <rPr>
        <sz val="20"/>
        <rFont val="Arial"/>
        <family val="2"/>
      </rPr>
      <t xml:space="preserve"> using Kiln Burnt Country bricks of size 22 x 11 x 5.7 cm (8 3/4" x 4 1/4" x 2 1/4")</t>
    </r>
  </si>
  <si>
    <r>
      <t>Brick work in C.M. 1:5 (F&amp; B)</t>
    </r>
    <r>
      <rPr>
        <sz val="20"/>
        <rFont val="Arial"/>
        <family val="2"/>
      </rPr>
      <t xml:space="preserve"> using Kiln Burnt Country bricks of size 22 x 11 x 7 cm (8 3/4" x 4 1/4" x 2 3/4")</t>
    </r>
  </si>
  <si>
    <r>
      <t>Brick work in C.M. 1:5 (F&amp; B)</t>
    </r>
    <r>
      <rPr>
        <sz val="20"/>
        <rFont val="Arial"/>
        <family val="2"/>
      </rPr>
      <t xml:space="preserve"> using Chamber Burnt brick of size 22 x 11 x 7 cm (8 3/4" x 4 1/4" x 2 3/4")</t>
    </r>
  </si>
  <si>
    <r>
      <t>Brick work in C.M. 1:5 (F&amp; B)</t>
    </r>
    <r>
      <rPr>
        <sz val="20"/>
        <rFont val="Arial"/>
        <family val="2"/>
      </rPr>
      <t xml:space="preserve"> using Chamber Burnt brick of size 23 x 11 x 7 cm (9" x 4 1/4" x 2 3/4")</t>
    </r>
  </si>
  <si>
    <r>
      <t>Brick work in C.M. 1:5 (F&amp; B)</t>
    </r>
    <r>
      <rPr>
        <sz val="20"/>
        <rFont val="Arial"/>
        <family val="2"/>
      </rPr>
      <t xml:space="preserve"> using chamber Burnt bricks of size 23 x 11.4 x 7.5 cm (9" x 4 1/2"x 3")</t>
    </r>
  </si>
  <si>
    <r>
      <t>Brick work in C.M. 1:5 (F&amp; B)</t>
    </r>
    <r>
      <rPr>
        <sz val="20"/>
        <rFont val="Arial"/>
        <family val="2"/>
      </rPr>
      <t xml:space="preserve"> using Chamber Burnt brick of size 23 x 11.2 x 7 cm (9" x 4 3/8" x 2 3/4")</t>
    </r>
  </si>
  <si>
    <t>R.R. masonry in C.M. 1:5 Foundation and Basment</t>
  </si>
  <si>
    <r>
      <t xml:space="preserve">R.C.C. 1: 11/2: 3 </t>
    </r>
    <r>
      <rPr>
        <sz val="20"/>
        <rFont val="Arial"/>
        <family val="2"/>
      </rPr>
      <t>Foundation and Basement</t>
    </r>
  </si>
  <si>
    <r>
      <t xml:space="preserve">R.C.C. 1:2:4 </t>
    </r>
    <r>
      <rPr>
        <sz val="20"/>
        <rFont val="Arial"/>
        <family val="2"/>
      </rPr>
      <t>Foundation and Basement</t>
    </r>
  </si>
  <si>
    <t>Surface dressing over WBM  25 mm tk.
with pre-coated chips using 11.2mm size IRC</t>
  </si>
  <si>
    <t>Providing  WBM 125  mm consolidated thick with gravel blindage
(IRC 63 to 45mm for 75mm thick and 37.5 to 26.5mm for 50.mm thick)</t>
  </si>
  <si>
    <t>Surface dressing over WBM  25 mm thick</t>
  </si>
  <si>
    <t>Providing  WBM 125  mm consolidated thick with gravel blindage</t>
  </si>
  <si>
    <t>P.C.C. 1:8:16 using 20 mm broken brick jelly</t>
  </si>
  <si>
    <t>P.C.C. 1:2:4 for Foundation &amp; Basement and other similar works</t>
  </si>
  <si>
    <t>C.C.1:5:10 for Foundation &amp; Basement</t>
  </si>
  <si>
    <t>Supply and filling of 20 mm HBSJ</t>
  </si>
  <si>
    <t>Supply and filling of 40 mm HBSJ</t>
  </si>
  <si>
    <t>Gravel soling</t>
  </si>
  <si>
    <t>Supply and filling of 20 mm Brick jelly</t>
  </si>
  <si>
    <t>Supply and filling of 40 mm Brick jelly</t>
  </si>
  <si>
    <t>Sand Gravel Mix</t>
  </si>
  <si>
    <t>Supplying and filling stone dust</t>
  </si>
  <si>
    <t>2.1a</t>
  </si>
  <si>
    <t xml:space="preserve">Supply and laying of Hard core layer 200mm </t>
  </si>
  <si>
    <t>Filling sand</t>
  </si>
  <si>
    <t>f.500mm dia</t>
  </si>
  <si>
    <t>e.450mm dia</t>
  </si>
  <si>
    <t>d.400mm dia</t>
  </si>
  <si>
    <t>c.375mm dia</t>
  </si>
  <si>
    <t>b.330mm dia</t>
  </si>
  <si>
    <t>a.300mm dia</t>
  </si>
  <si>
    <t>Providing Driven PILES</t>
  </si>
  <si>
    <t>b. 2 to 3 mt.</t>
  </si>
  <si>
    <t>a. 0 to 2 mt.</t>
  </si>
  <si>
    <r>
      <t xml:space="preserve">Earth work excavation in </t>
    </r>
    <r>
      <rPr>
        <b/>
        <sz val="20"/>
        <rFont val="Arial"/>
        <family val="2"/>
      </rPr>
      <t>SDR for</t>
    </r>
    <r>
      <rPr>
        <sz val="20"/>
        <rFont val="Arial"/>
        <family val="2"/>
      </rPr>
      <t xml:space="preserve"> </t>
    </r>
    <r>
      <rPr>
        <b/>
        <sz val="20"/>
        <rFont val="Arial"/>
        <family val="2"/>
      </rPr>
      <t xml:space="preserve">Open foundation </t>
    </r>
    <r>
      <rPr>
        <sz val="20"/>
        <rFont val="Arial"/>
        <family val="2"/>
      </rPr>
      <t xml:space="preserve"> (excluding refilling)</t>
    </r>
  </si>
  <si>
    <r>
      <t xml:space="preserve">Earth work excavation in </t>
    </r>
    <r>
      <rPr>
        <b/>
        <sz val="20"/>
        <rFont val="Arial"/>
        <family val="2"/>
      </rPr>
      <t>Soft disintegrated rock 
(Excluding refilling)</t>
    </r>
  </si>
  <si>
    <r>
      <t xml:space="preserve">Earth work excavation for </t>
    </r>
    <r>
      <rPr>
        <b/>
        <sz val="20"/>
        <rFont val="Arial"/>
        <family val="2"/>
      </rPr>
      <t xml:space="preserve">Open foundation </t>
    </r>
    <r>
      <rPr>
        <sz val="20"/>
        <rFont val="Arial"/>
        <family val="2"/>
      </rPr>
      <t xml:space="preserve"> for drains (excluding refilling) width  upto 1.25 m</t>
    </r>
  </si>
  <si>
    <t>d. 4 to 5 mt.</t>
  </si>
  <si>
    <t>c. 3 to 4 mt.</t>
  </si>
  <si>
    <r>
      <t xml:space="preserve">Earth work excavation for </t>
    </r>
    <r>
      <rPr>
        <b/>
        <sz val="20"/>
        <rFont val="Arial"/>
        <family val="2"/>
      </rPr>
      <t xml:space="preserve">Open foundation </t>
    </r>
    <r>
      <rPr>
        <sz val="20"/>
        <rFont val="Arial"/>
        <family val="2"/>
      </rPr>
      <t>(excluding refilling)</t>
    </r>
  </si>
  <si>
    <r>
      <t xml:space="preserve">Earth work excavation for Open foundation </t>
    </r>
    <r>
      <rPr>
        <b/>
        <sz val="20"/>
        <rFont val="Arial"/>
        <family val="2"/>
      </rPr>
      <t>(including refilling)</t>
    </r>
  </si>
  <si>
    <r>
      <t xml:space="preserve">Earth work excavation in </t>
    </r>
    <r>
      <rPr>
        <b/>
        <sz val="20"/>
        <rFont val="Arial"/>
        <family val="2"/>
      </rPr>
      <t>Soft disintegrated rock  (including refilling)</t>
    </r>
  </si>
  <si>
    <r>
      <t xml:space="preserve">Earth work excavation in all soils </t>
    </r>
    <r>
      <rPr>
        <b/>
        <sz val="20"/>
        <rFont val="Arial"/>
        <family val="2"/>
      </rPr>
      <t>(excluding refilling)</t>
    </r>
  </si>
  <si>
    <r>
      <t xml:space="preserve">Earth work excavation in all soils </t>
    </r>
    <r>
      <rPr>
        <b/>
        <sz val="20"/>
        <rFont val="Arial"/>
        <family val="2"/>
      </rPr>
      <t>(including refilling)</t>
    </r>
  </si>
  <si>
    <t>2 Nos</t>
  </si>
  <si>
    <t xml:space="preserve">Total Qty.
(Building + Dev)
</t>
  </si>
  <si>
    <t xml:space="preserve">Total Qty.
(Dev)
</t>
  </si>
  <si>
    <t>Plinth Protection</t>
  </si>
  <si>
    <t>Genset</t>
  </si>
  <si>
    <t>Sump</t>
  </si>
  <si>
    <t>Borewell &amp; External water Supply</t>
  </si>
  <si>
    <t xml:space="preserve">450 Barracks </t>
  </si>
  <si>
    <t>Sl. No.</t>
  </si>
  <si>
    <t>Name of work :   CONSTRUCTION OF BARRACKS AT A CAPACITY TO ACCOMMODATE 450 NOS POLICE PERSONNEL AT KILPAUK POLICE QUARTES, KILPAUK  IN CHENNAI CITY</t>
  </si>
</sst>
</file>

<file path=xl/styles.xml><?xml version="1.0" encoding="utf-8"?>
<styleSheet xmlns="http://schemas.openxmlformats.org/spreadsheetml/2006/main">
  <numFmts count="7">
    <numFmt numFmtId="42" formatCode="_(&quot;$&quot;* #,##0_);_(&quot;$&quot;* \(#,##0\);_(&quot;$&quot;* &quot;-&quot;_);_(@_)"/>
    <numFmt numFmtId="164" formatCode="0.00_)"/>
    <numFmt numFmtId="165" formatCode="0.0"/>
    <numFmt numFmtId="166" formatCode="&quot;Rs.&quot;\ #,##0;&quot;Rs.&quot;\ \-#,##0"/>
    <numFmt numFmtId="167" formatCode="0.000_)"/>
    <numFmt numFmtId="168" formatCode="0.000000"/>
    <numFmt numFmtId="169" formatCode="0.0_)"/>
  </numFmts>
  <fonts count="51">
    <font>
      <sz val="12"/>
      <name val="Helv"/>
      <family val="2"/>
    </font>
    <font>
      <sz val="11"/>
      <color theme="1"/>
      <name val="Calibri"/>
      <family val="2"/>
      <scheme val="minor"/>
    </font>
    <font>
      <sz val="12"/>
      <name val="Helv"/>
      <family val="2"/>
    </font>
    <font>
      <b/>
      <sz val="14"/>
      <name val="Arial Black"/>
      <family val="2"/>
    </font>
    <font>
      <sz val="14"/>
      <name val="Arial Black"/>
      <family val="2"/>
    </font>
    <font>
      <sz val="14"/>
      <name val="Helv"/>
      <family val="2"/>
    </font>
    <font>
      <sz val="10"/>
      <name val="Arial"/>
      <family val="2"/>
    </font>
    <font>
      <sz val="14"/>
      <name val="Arial"/>
      <family val="2"/>
    </font>
    <font>
      <b/>
      <sz val="14"/>
      <name val="Arial"/>
      <family val="2"/>
    </font>
    <font>
      <b/>
      <sz val="15"/>
      <name val="Arial"/>
      <family val="2"/>
    </font>
    <font>
      <sz val="15"/>
      <name val="Arial"/>
      <family val="2"/>
    </font>
    <font>
      <sz val="16"/>
      <name val="Helv"/>
      <family val="2"/>
    </font>
    <font>
      <b/>
      <sz val="14"/>
      <name val="Arial Narrow"/>
      <family val="2"/>
    </font>
    <font>
      <b/>
      <sz val="16"/>
      <name val="Arial"/>
      <family val="2"/>
    </font>
    <font>
      <b/>
      <u/>
      <sz val="16"/>
      <name val="Arial"/>
      <family val="2"/>
    </font>
    <font>
      <sz val="12"/>
      <name val="Times New Roman"/>
      <family val="1"/>
    </font>
    <font>
      <sz val="20"/>
      <name val="Arial"/>
      <family val="2"/>
    </font>
    <font>
      <i/>
      <sz val="20"/>
      <name val="Arial"/>
      <family val="2"/>
    </font>
    <font>
      <i/>
      <sz val="19"/>
      <name val="Arial"/>
      <family val="2"/>
    </font>
    <font>
      <sz val="19"/>
      <name val="Arial"/>
      <family val="2"/>
    </font>
    <font>
      <sz val="19"/>
      <color rgb="FFFF0000"/>
      <name val="Arial"/>
      <family val="2"/>
    </font>
    <font>
      <sz val="19"/>
      <color theme="1"/>
      <name val="Arial"/>
      <family val="2"/>
    </font>
    <font>
      <sz val="18"/>
      <color theme="1"/>
      <name val="Arial"/>
      <family val="2"/>
    </font>
    <font>
      <sz val="18"/>
      <name val="Arial"/>
      <family val="2"/>
    </font>
    <font>
      <i/>
      <sz val="20"/>
      <color theme="1"/>
      <name val="Arial"/>
      <family val="2"/>
    </font>
    <font>
      <sz val="20"/>
      <color theme="1"/>
      <name val="Arial"/>
      <family val="2"/>
    </font>
    <font>
      <sz val="17"/>
      <name val="Arial"/>
      <family val="2"/>
    </font>
    <font>
      <i/>
      <sz val="17"/>
      <color theme="1"/>
      <name val="Arial"/>
      <family val="2"/>
    </font>
    <font>
      <sz val="17"/>
      <color theme="1"/>
      <name val="Arial"/>
      <family val="2"/>
    </font>
    <font>
      <b/>
      <sz val="18"/>
      <name val="Arial"/>
      <family val="2"/>
    </font>
    <font>
      <sz val="20"/>
      <color rgb="FFFF0000"/>
      <name val="Arial"/>
      <family val="2"/>
    </font>
    <font>
      <b/>
      <sz val="19"/>
      <color theme="1"/>
      <name val="Arial"/>
      <family val="2"/>
    </font>
    <font>
      <sz val="19"/>
      <color theme="0"/>
      <name val="Arial"/>
      <family val="2"/>
    </font>
    <font>
      <b/>
      <sz val="20"/>
      <name val="Arial"/>
      <family val="2"/>
    </font>
    <font>
      <sz val="20"/>
      <name val="Times New Roman"/>
      <family val="1"/>
    </font>
    <font>
      <b/>
      <sz val="20"/>
      <color theme="1"/>
      <name val="Arial"/>
      <family val="2"/>
    </font>
    <font>
      <vertAlign val="superscript"/>
      <sz val="20"/>
      <name val="Arial"/>
      <family val="2"/>
    </font>
    <font>
      <i/>
      <sz val="20"/>
      <name val="Times New Roman"/>
      <family val="1"/>
    </font>
    <font>
      <sz val="20"/>
      <color theme="1"/>
      <name val="Times New Roman"/>
      <family val="1"/>
    </font>
    <font>
      <sz val="20"/>
      <color rgb="FF0070C0"/>
      <name val="Arial"/>
      <family val="2"/>
    </font>
    <font>
      <b/>
      <sz val="20"/>
      <color indexed="8"/>
      <name val="Arial"/>
      <family val="2"/>
    </font>
    <font>
      <b/>
      <sz val="17"/>
      <name val="Arial"/>
      <family val="2"/>
    </font>
    <font>
      <b/>
      <i/>
      <sz val="17"/>
      <color theme="1"/>
      <name val="Arial"/>
      <family val="2"/>
    </font>
    <font>
      <i/>
      <sz val="20"/>
      <color theme="1"/>
      <name val="Times New Roman"/>
      <family val="1"/>
    </font>
    <font>
      <u/>
      <sz val="20"/>
      <name val="Arial"/>
      <family val="2"/>
    </font>
    <font>
      <sz val="20"/>
      <color theme="0"/>
      <name val="Arial"/>
      <family val="2"/>
    </font>
    <font>
      <b/>
      <sz val="20"/>
      <color rgb="FFFF0000"/>
      <name val="Arial"/>
      <family val="2"/>
    </font>
    <font>
      <i/>
      <sz val="17"/>
      <name val="Arial"/>
      <family val="2"/>
    </font>
    <font>
      <i/>
      <sz val="18"/>
      <name val="Arial"/>
      <family val="2"/>
    </font>
    <font>
      <b/>
      <sz val="19"/>
      <name val="Arial"/>
      <family val="2"/>
    </font>
    <font>
      <b/>
      <sz val="19"/>
      <color rgb="FFFF0000"/>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3">
    <xf numFmtId="164" fontId="0" fillId="0" borderId="0"/>
    <xf numFmtId="9" fontId="6" fillId="0" borderId="0" applyFont="0" applyFill="0" applyBorder="0" applyAlignment="0" applyProtection="0"/>
    <xf numFmtId="0" fontId="6" fillId="0" borderId="0"/>
    <xf numFmtId="42" fontId="2" fillId="0" borderId="0"/>
    <xf numFmtId="166" fontId="2"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2" fillId="0" borderId="0"/>
    <xf numFmtId="164" fontId="2" fillId="0" borderId="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cellStyleXfs>
  <cellXfs count="282">
    <xf numFmtId="164" fontId="0" fillId="0" borderId="0" xfId="0"/>
    <xf numFmtId="164" fontId="0" fillId="0" borderId="0" xfId="0" applyNumberFormat="1"/>
    <xf numFmtId="164" fontId="0" fillId="0" borderId="0" xfId="0" applyNumberFormat="1" applyAlignment="1">
      <alignment vertical="center"/>
    </xf>
    <xf numFmtId="164" fontId="3" fillId="0" borderId="1" xfId="0" applyNumberFormat="1" applyFont="1" applyBorder="1"/>
    <xf numFmtId="164" fontId="4" fillId="0" borderId="1" xfId="0" applyNumberFormat="1" applyFont="1" applyBorder="1" applyAlignment="1">
      <alignment horizontal="center"/>
    </xf>
    <xf numFmtId="164" fontId="5" fillId="0" borderId="1" xfId="0" applyNumberFormat="1" applyFont="1" applyBorder="1"/>
    <xf numFmtId="0" fontId="7" fillId="0" borderId="1" xfId="2" applyFont="1" applyBorder="1" applyAlignment="1">
      <alignment horizontal="center" vertical="center" wrapText="1"/>
    </xf>
    <xf numFmtId="2" fontId="8" fillId="0" borderId="1" xfId="2" applyNumberFormat="1" applyFont="1" applyBorder="1" applyAlignment="1">
      <alignment vertical="center" wrapText="1"/>
    </xf>
    <xf numFmtId="0" fontId="8" fillId="0" borderId="1" xfId="2" applyFont="1" applyBorder="1" applyAlignment="1">
      <alignment horizontal="center" vertical="center" wrapText="1"/>
    </xf>
    <xf numFmtId="165" fontId="7" fillId="0" borderId="1" xfId="2" applyNumberFormat="1" applyFont="1" applyBorder="1" applyAlignment="1">
      <alignment horizontal="center" vertical="center" wrapText="1"/>
    </xf>
    <xf numFmtId="2" fontId="7" fillId="0" borderId="1" xfId="2" applyNumberFormat="1" applyFont="1" applyBorder="1" applyAlignment="1">
      <alignment vertical="center" wrapText="1"/>
    </xf>
    <xf numFmtId="165" fontId="7" fillId="0" borderId="1" xfId="2" applyNumberFormat="1" applyFont="1" applyBorder="1" applyAlignment="1">
      <alignment horizontal="center" vertical="center" wrapText="1"/>
    </xf>
    <xf numFmtId="165" fontId="7" fillId="0" borderId="1" xfId="2" applyNumberFormat="1" applyFont="1" applyBorder="1" applyAlignment="1">
      <alignment vertical="center" wrapText="1"/>
    </xf>
    <xf numFmtId="165" fontId="7" fillId="0" borderId="1" xfId="2" applyNumberFormat="1" applyFont="1" applyFill="1" applyBorder="1" applyAlignment="1">
      <alignment horizontal="center" vertical="center" wrapText="1"/>
    </xf>
    <xf numFmtId="164" fontId="0" fillId="0" borderId="0" xfId="0" applyNumberFormat="1" applyBorder="1" applyAlignment="1">
      <alignment vertical="center"/>
    </xf>
    <xf numFmtId="2" fontId="9" fillId="0" borderId="0" xfId="2" applyNumberFormat="1" applyFont="1" applyBorder="1" applyAlignment="1">
      <alignment vertical="center" wrapText="1"/>
    </xf>
    <xf numFmtId="2" fontId="10" fillId="0" borderId="0" xfId="2" applyNumberFormat="1" applyFont="1" applyBorder="1" applyAlignment="1">
      <alignment vertical="center" wrapText="1"/>
    </xf>
    <xf numFmtId="164" fontId="5" fillId="0" borderId="1" xfId="0" applyNumberFormat="1" applyFont="1" applyBorder="1" applyAlignment="1">
      <alignment horizontal="center" vertical="center"/>
    </xf>
    <xf numFmtId="165" fontId="7" fillId="0" borderId="1" xfId="2" applyNumberFormat="1" applyFont="1" applyBorder="1" applyAlignment="1">
      <alignment vertical="top" wrapText="1"/>
    </xf>
    <xf numFmtId="0" fontId="8" fillId="0" borderId="0" xfId="2" applyFont="1" applyBorder="1" applyAlignment="1">
      <alignment horizontal="center" vertical="center" wrapText="1"/>
    </xf>
    <xf numFmtId="0" fontId="8" fillId="0" borderId="1" xfId="2" applyFont="1" applyBorder="1" applyAlignment="1">
      <alignment horizontal="left" vertical="center" wrapText="1"/>
    </xf>
    <xf numFmtId="164" fontId="11" fillId="0" borderId="0" xfId="0" applyNumberFormat="1" applyFont="1" applyAlignment="1">
      <alignment vertical="center"/>
    </xf>
    <xf numFmtId="164" fontId="12" fillId="0" borderId="1" xfId="0" applyNumberFormat="1" applyFont="1" applyBorder="1" applyAlignment="1">
      <alignment horizontal="center" vertical="center"/>
    </xf>
    <xf numFmtId="0" fontId="8" fillId="0" borderId="1" xfId="2" applyFont="1" applyBorder="1" applyAlignment="1">
      <alignment horizontal="center" vertical="center" wrapText="1"/>
    </xf>
    <xf numFmtId="0" fontId="13" fillId="0" borderId="1" xfId="2" applyFont="1" applyBorder="1" applyAlignment="1">
      <alignment horizontal="center" vertical="center" wrapText="1"/>
    </xf>
    <xf numFmtId="0" fontId="14" fillId="0" borderId="1" xfId="2" applyFont="1" applyBorder="1" applyAlignment="1">
      <alignment horizontal="center" vertical="center" wrapText="1"/>
    </xf>
    <xf numFmtId="164" fontId="16" fillId="2" borderId="0" xfId="0" applyNumberFormat="1" applyFont="1" applyFill="1" applyAlignment="1">
      <alignment horizontal="left" vertical="center"/>
    </xf>
    <xf numFmtId="164" fontId="17" fillId="2" borderId="0" xfId="0" applyNumberFormat="1" applyFont="1" applyFill="1" applyAlignment="1">
      <alignment horizontal="left" vertical="center"/>
    </xf>
    <xf numFmtId="164" fontId="18" fillId="2" borderId="0" xfId="0" applyNumberFormat="1" applyFont="1" applyFill="1" applyAlignment="1">
      <alignment horizontal="right" vertical="center"/>
    </xf>
    <xf numFmtId="164" fontId="19" fillId="2" borderId="0" xfId="0" applyNumberFormat="1" applyFont="1" applyFill="1" applyAlignment="1">
      <alignment horizontal="right" vertical="center"/>
    </xf>
    <xf numFmtId="167" fontId="19" fillId="2" borderId="0" xfId="0" applyNumberFormat="1" applyFont="1" applyFill="1" applyAlignment="1">
      <alignment horizontal="right" vertical="center"/>
    </xf>
    <xf numFmtId="164" fontId="20" fillId="2" borderId="0" xfId="0" applyNumberFormat="1" applyFont="1" applyFill="1" applyAlignment="1">
      <alignment horizontal="right" vertical="center"/>
    </xf>
    <xf numFmtId="164" fontId="19" fillId="2" borderId="0" xfId="0" applyNumberFormat="1" applyFont="1" applyFill="1" applyAlignment="1">
      <alignment horizontal="left" vertical="center"/>
    </xf>
    <xf numFmtId="164" fontId="19" fillId="2" borderId="0" xfId="0" applyNumberFormat="1" applyFont="1" applyFill="1" applyBorder="1" applyAlignment="1">
      <alignment horizontal="right" vertical="center" wrapText="1"/>
    </xf>
    <xf numFmtId="167" fontId="19" fillId="2" borderId="0" xfId="0" applyNumberFormat="1" applyFont="1" applyFill="1" applyBorder="1" applyAlignment="1">
      <alignment horizontal="right" vertical="center" wrapText="1"/>
    </xf>
    <xf numFmtId="164" fontId="19" fillId="2" borderId="2" xfId="0" applyNumberFormat="1" applyFont="1" applyFill="1" applyBorder="1" applyAlignment="1">
      <alignment horizontal="right" vertical="center" wrapText="1"/>
    </xf>
    <xf numFmtId="164" fontId="21" fillId="2" borderId="2" xfId="0" applyNumberFormat="1" applyFont="1" applyFill="1" applyBorder="1" applyAlignment="1">
      <alignment horizontal="right" vertical="center" wrapText="1"/>
    </xf>
    <xf numFmtId="164" fontId="22" fillId="2" borderId="2" xfId="0" applyNumberFormat="1" applyFont="1" applyFill="1" applyBorder="1" applyAlignment="1">
      <alignment horizontal="right" vertical="center" wrapText="1"/>
    </xf>
    <xf numFmtId="164" fontId="23" fillId="2" borderId="2" xfId="0" applyNumberFormat="1" applyFont="1" applyFill="1" applyBorder="1" applyAlignment="1">
      <alignment horizontal="right" vertical="center" wrapText="1"/>
    </xf>
    <xf numFmtId="167" fontId="23" fillId="2" borderId="2" xfId="0" applyNumberFormat="1" applyFont="1" applyFill="1" applyBorder="1" applyAlignment="1">
      <alignment horizontal="right" vertical="center" wrapText="1"/>
    </xf>
    <xf numFmtId="164" fontId="16" fillId="2" borderId="0" xfId="0" applyNumberFormat="1" applyFont="1" applyFill="1" applyAlignment="1">
      <alignment horizontal="right" vertical="center"/>
    </xf>
    <xf numFmtId="2" fontId="22" fillId="2" borderId="2" xfId="20" applyNumberFormat="1" applyFont="1" applyFill="1" applyBorder="1" applyAlignment="1">
      <alignment horizontal="right" vertical="center" wrapText="1"/>
    </xf>
    <xf numFmtId="164" fontId="24" fillId="2" borderId="0" xfId="0" applyNumberFormat="1" applyFont="1" applyFill="1" applyAlignment="1">
      <alignment horizontal="left" vertical="center"/>
    </xf>
    <xf numFmtId="164" fontId="25" fillId="2" borderId="0" xfId="0" applyNumberFormat="1" applyFont="1" applyFill="1" applyAlignment="1">
      <alignment horizontal="left" vertical="center"/>
    </xf>
    <xf numFmtId="167" fontId="22" fillId="2" borderId="2" xfId="0" applyNumberFormat="1" applyFont="1" applyFill="1" applyBorder="1" applyAlignment="1">
      <alignment horizontal="right" vertical="center" wrapText="1"/>
    </xf>
    <xf numFmtId="164" fontId="25" fillId="2" borderId="0" xfId="0" applyNumberFormat="1" applyFont="1" applyFill="1" applyAlignment="1">
      <alignment horizontal="right" vertical="center"/>
    </xf>
    <xf numFmtId="164" fontId="26" fillId="2" borderId="0" xfId="0" applyNumberFormat="1" applyFont="1" applyFill="1" applyAlignment="1">
      <alignment horizontal="left" vertical="center"/>
    </xf>
    <xf numFmtId="164" fontId="24" fillId="0" borderId="0" xfId="0" applyNumberFormat="1" applyFont="1" applyFill="1" applyAlignment="1">
      <alignment horizontal="left" vertical="center"/>
    </xf>
    <xf numFmtId="164" fontId="27" fillId="2" borderId="0" xfId="0" applyNumberFormat="1" applyFont="1" applyFill="1" applyAlignment="1">
      <alignment horizontal="left" vertical="center"/>
    </xf>
    <xf numFmtId="164" fontId="22" fillId="0" borderId="2" xfId="0" applyNumberFormat="1" applyFont="1" applyFill="1" applyBorder="1" applyAlignment="1">
      <alignment horizontal="right" vertical="center" wrapText="1"/>
    </xf>
    <xf numFmtId="164" fontId="28" fillId="2" borderId="0" xfId="0" applyNumberFormat="1" applyFont="1" applyFill="1" applyAlignment="1">
      <alignment horizontal="right" vertical="center"/>
    </xf>
    <xf numFmtId="164" fontId="26" fillId="2" borderId="0" xfId="0" applyNumberFormat="1" applyFont="1" applyFill="1" applyAlignment="1">
      <alignment horizontal="right" vertical="center"/>
    </xf>
    <xf numFmtId="164" fontId="23" fillId="2" borderId="0" xfId="0" applyNumberFormat="1" applyFont="1" applyFill="1" applyAlignment="1">
      <alignment horizontal="right" vertical="center"/>
    </xf>
    <xf numFmtId="164" fontId="23" fillId="2" borderId="0" xfId="0" applyNumberFormat="1" applyFont="1" applyFill="1" applyAlignment="1">
      <alignment horizontal="left" vertical="center"/>
    </xf>
    <xf numFmtId="164" fontId="23" fillId="2" borderId="0" xfId="0" applyNumberFormat="1" applyFont="1" applyFill="1" applyAlignment="1">
      <alignment horizontal="left" vertical="center" wrapText="1"/>
    </xf>
    <xf numFmtId="164" fontId="29" fillId="2" borderId="0" xfId="0" applyNumberFormat="1" applyFont="1" applyFill="1" applyAlignment="1">
      <alignment horizontal="left" vertical="center" wrapText="1"/>
    </xf>
    <xf numFmtId="164" fontId="25" fillId="2" borderId="1" xfId="0" applyNumberFormat="1" applyFont="1" applyFill="1" applyBorder="1" applyAlignment="1">
      <alignment horizontal="right" vertical="center" wrapText="1"/>
    </xf>
    <xf numFmtId="164" fontId="23" fillId="2" borderId="0" xfId="0" applyNumberFormat="1" applyFont="1" applyFill="1" applyBorder="1" applyAlignment="1">
      <alignment horizontal="left" vertical="center"/>
    </xf>
    <xf numFmtId="2" fontId="23" fillId="2" borderId="2" xfId="20" applyNumberFormat="1" applyFont="1" applyFill="1" applyBorder="1" applyAlignment="1">
      <alignment horizontal="left" vertical="center" wrapText="1"/>
    </xf>
    <xf numFmtId="2" fontId="29" fillId="2" borderId="2" xfId="20" applyNumberFormat="1" applyFont="1" applyFill="1" applyBorder="1" applyAlignment="1">
      <alignment horizontal="left" vertical="center" wrapText="1"/>
    </xf>
    <xf numFmtId="164" fontId="23" fillId="2" borderId="2" xfId="0" applyNumberFormat="1" applyFont="1" applyFill="1" applyBorder="1" applyAlignment="1">
      <alignment horizontal="right" vertical="center"/>
    </xf>
    <xf numFmtId="167" fontId="21" fillId="2" borderId="2" xfId="0" applyNumberFormat="1" applyFont="1" applyFill="1" applyBorder="1" applyAlignment="1">
      <alignment horizontal="right" vertical="center" wrapText="1"/>
    </xf>
    <xf numFmtId="164" fontId="21" fillId="2" borderId="1" xfId="0" applyNumberFormat="1" applyFont="1" applyFill="1" applyBorder="1" applyAlignment="1">
      <alignment horizontal="right" vertical="center" wrapText="1"/>
    </xf>
    <xf numFmtId="164" fontId="21" fillId="0" borderId="2" xfId="0" applyNumberFormat="1" applyFont="1" applyFill="1" applyBorder="1" applyAlignment="1">
      <alignment horizontal="right" vertical="center" wrapText="1"/>
    </xf>
    <xf numFmtId="2" fontId="21" fillId="2" borderId="2" xfId="20" applyNumberFormat="1" applyFont="1" applyFill="1" applyBorder="1" applyAlignment="1">
      <alignment horizontal="right" vertical="center" wrapText="1"/>
    </xf>
    <xf numFmtId="2" fontId="19" fillId="2" borderId="2" xfId="20" applyNumberFormat="1" applyFont="1" applyFill="1" applyBorder="1" applyAlignment="1">
      <alignment horizontal="left" vertical="center" wrapText="1"/>
    </xf>
    <xf numFmtId="164" fontId="19" fillId="2" borderId="2" xfId="0" applyNumberFormat="1" applyFont="1" applyFill="1" applyBorder="1" applyAlignment="1">
      <alignment horizontal="right" vertical="center"/>
    </xf>
    <xf numFmtId="2" fontId="28" fillId="2" borderId="2" xfId="20" applyNumberFormat="1" applyFont="1" applyFill="1" applyBorder="1" applyAlignment="1">
      <alignment horizontal="right" vertical="center" wrapText="1"/>
    </xf>
    <xf numFmtId="2" fontId="26" fillId="2" borderId="2" xfId="20" applyNumberFormat="1" applyFont="1" applyFill="1" applyBorder="1" applyAlignment="1">
      <alignment horizontal="left" vertical="center" wrapText="1"/>
    </xf>
    <xf numFmtId="164" fontId="21" fillId="2" borderId="3" xfId="0" applyNumberFormat="1" applyFont="1" applyFill="1" applyBorder="1" applyAlignment="1">
      <alignment horizontal="right" vertical="center" wrapText="1"/>
    </xf>
    <xf numFmtId="167" fontId="21" fillId="2" borderId="3" xfId="0" applyNumberFormat="1" applyFont="1" applyFill="1" applyBorder="1" applyAlignment="1">
      <alignment horizontal="right" vertical="center" wrapText="1"/>
    </xf>
    <xf numFmtId="164" fontId="21" fillId="0" borderId="3" xfId="0" applyNumberFormat="1" applyFont="1" applyFill="1" applyBorder="1" applyAlignment="1">
      <alignment horizontal="right" vertical="center" wrapText="1"/>
    </xf>
    <xf numFmtId="2" fontId="21" fillId="2" borderId="3" xfId="20" applyNumberFormat="1" applyFont="1" applyFill="1" applyBorder="1" applyAlignment="1">
      <alignment horizontal="right" vertical="center" wrapText="1"/>
    </xf>
    <xf numFmtId="164" fontId="21" fillId="2" borderId="0" xfId="0" applyNumberFormat="1" applyFont="1" applyFill="1" applyAlignment="1">
      <alignment horizontal="right" vertical="center"/>
    </xf>
    <xf numFmtId="164" fontId="29" fillId="2" borderId="0" xfId="0" applyNumberFormat="1" applyFont="1" applyFill="1" applyAlignment="1">
      <alignment horizontal="left" vertical="center"/>
    </xf>
    <xf numFmtId="164" fontId="23" fillId="2" borderId="2" xfId="0" applyNumberFormat="1" applyFont="1" applyFill="1" applyBorder="1" applyAlignment="1">
      <alignment horizontal="left" vertical="center" wrapText="1"/>
    </xf>
    <xf numFmtId="167" fontId="23" fillId="2" borderId="2" xfId="0" applyNumberFormat="1" applyFont="1" applyFill="1" applyBorder="1" applyAlignment="1">
      <alignment horizontal="left" vertical="center" wrapText="1"/>
    </xf>
    <xf numFmtId="167" fontId="23" fillId="2" borderId="2" xfId="20" applyNumberFormat="1" applyFont="1" applyFill="1" applyBorder="1" applyAlignment="1">
      <alignment horizontal="left" vertical="center" wrapText="1"/>
    </xf>
    <xf numFmtId="164" fontId="30" fillId="2" borderId="2" xfId="0" applyNumberFormat="1" applyFont="1" applyFill="1" applyBorder="1" applyAlignment="1">
      <alignment horizontal="left" vertical="center" wrapText="1"/>
    </xf>
    <xf numFmtId="2" fontId="31" fillId="2" borderId="1" xfId="20" applyNumberFormat="1" applyFont="1" applyFill="1" applyBorder="1" applyAlignment="1">
      <alignment horizontal="right" vertical="center" wrapText="1"/>
    </xf>
    <xf numFmtId="164" fontId="32" fillId="2" borderId="1" xfId="0" applyNumberFormat="1" applyFont="1" applyFill="1" applyBorder="1" applyAlignment="1">
      <alignment horizontal="right" vertical="center" wrapText="1"/>
    </xf>
    <xf numFmtId="2" fontId="21" fillId="2" borderId="1" xfId="20" applyNumberFormat="1" applyFont="1" applyFill="1" applyBorder="1" applyAlignment="1">
      <alignment horizontal="right" vertical="center" wrapText="1"/>
    </xf>
    <xf numFmtId="2" fontId="19" fillId="2" borderId="1" xfId="20" applyNumberFormat="1" applyFont="1" applyFill="1" applyBorder="1" applyAlignment="1">
      <alignment horizontal="left" vertical="center" wrapText="1"/>
    </xf>
    <xf numFmtId="164" fontId="19" fillId="2" borderId="1" xfId="0" applyNumberFormat="1" applyFont="1" applyFill="1" applyBorder="1" applyAlignment="1">
      <alignment horizontal="right" vertical="center" wrapText="1"/>
    </xf>
    <xf numFmtId="2" fontId="33" fillId="2" borderId="1" xfId="20" applyNumberFormat="1" applyFont="1" applyFill="1" applyBorder="1" applyAlignment="1">
      <alignment horizontal="left" vertical="center" wrapText="1"/>
    </xf>
    <xf numFmtId="164" fontId="16" fillId="2" borderId="1" xfId="0" applyNumberFormat="1" applyFont="1" applyFill="1" applyBorder="1" applyAlignment="1">
      <alignment horizontal="left" vertical="center"/>
    </xf>
    <xf numFmtId="0" fontId="34" fillId="2" borderId="0" xfId="0" applyNumberFormat="1" applyFont="1" applyFill="1" applyAlignment="1">
      <alignment horizontal="left" vertical="center"/>
    </xf>
    <xf numFmtId="0" fontId="34" fillId="2" borderId="0" xfId="0" applyNumberFormat="1" applyFont="1" applyFill="1" applyBorder="1" applyAlignment="1">
      <alignment horizontal="left" vertical="center"/>
    </xf>
    <xf numFmtId="167" fontId="21" fillId="2" borderId="1" xfId="0" applyNumberFormat="1" applyFont="1" applyFill="1" applyBorder="1" applyAlignment="1">
      <alignment horizontal="right" vertical="center" wrapText="1"/>
    </xf>
    <xf numFmtId="0" fontId="19" fillId="2" borderId="1" xfId="0" applyNumberFormat="1" applyFont="1" applyFill="1" applyBorder="1" applyAlignment="1">
      <alignment horizontal="right" vertical="center"/>
    </xf>
    <xf numFmtId="2" fontId="21" fillId="2" borderId="1" xfId="5" applyNumberFormat="1" applyFont="1" applyFill="1" applyBorder="1" applyAlignment="1">
      <alignment horizontal="right" vertical="center" wrapText="1"/>
    </xf>
    <xf numFmtId="164" fontId="19" fillId="2" borderId="1" xfId="0" applyNumberFormat="1" applyFont="1" applyFill="1" applyBorder="1" applyAlignment="1">
      <alignment horizontal="right" vertical="center"/>
    </xf>
    <xf numFmtId="2" fontId="21" fillId="2" borderId="1" xfId="5" applyNumberFormat="1" applyFont="1" applyFill="1" applyBorder="1" applyAlignment="1">
      <alignment horizontal="left" vertical="center" wrapText="1"/>
    </xf>
    <xf numFmtId="2" fontId="19" fillId="2" borderId="1" xfId="5" applyNumberFormat="1" applyFont="1" applyFill="1" applyBorder="1" applyAlignment="1">
      <alignment horizontal="right" vertical="center" wrapText="1"/>
    </xf>
    <xf numFmtId="2" fontId="26" fillId="2" borderId="1" xfId="5" applyNumberFormat="1" applyFont="1" applyFill="1" applyBorder="1" applyAlignment="1">
      <alignment horizontal="left" vertical="center" wrapText="1"/>
    </xf>
    <xf numFmtId="0" fontId="16" fillId="2" borderId="1" xfId="0" applyNumberFormat="1" applyFont="1" applyFill="1" applyBorder="1" applyAlignment="1">
      <alignment horizontal="left" vertical="center"/>
    </xf>
    <xf numFmtId="2" fontId="16" fillId="2" borderId="1" xfId="5" applyNumberFormat="1" applyFont="1" applyFill="1" applyBorder="1" applyAlignment="1">
      <alignment horizontal="left" vertical="center" wrapText="1"/>
    </xf>
    <xf numFmtId="2" fontId="35" fillId="2" borderId="1" xfId="5" applyNumberFormat="1" applyFont="1" applyFill="1" applyBorder="1" applyAlignment="1">
      <alignment horizontal="left" vertical="center" wrapText="1"/>
    </xf>
    <xf numFmtId="167" fontId="25" fillId="2" borderId="1" xfId="0" applyNumberFormat="1" applyFont="1" applyFill="1" applyBorder="1" applyAlignment="1">
      <alignment horizontal="right" vertical="center" wrapText="1"/>
    </xf>
    <xf numFmtId="0" fontId="16" fillId="2" borderId="1" xfId="0" applyNumberFormat="1" applyFont="1" applyFill="1" applyBorder="1" applyAlignment="1">
      <alignment horizontal="right" vertical="center"/>
    </xf>
    <xf numFmtId="2" fontId="25" fillId="2" borderId="1" xfId="5" applyNumberFormat="1" applyFont="1" applyFill="1" applyBorder="1" applyAlignment="1">
      <alignment horizontal="right" vertical="center" wrapText="1"/>
    </xf>
    <xf numFmtId="2" fontId="25" fillId="2" borderId="1" xfId="20" applyNumberFormat="1" applyFont="1" applyFill="1" applyBorder="1" applyAlignment="1">
      <alignment horizontal="right" vertical="center" wrapText="1"/>
    </xf>
    <xf numFmtId="2" fontId="25" fillId="2" borderId="1" xfId="5" applyNumberFormat="1" applyFont="1" applyFill="1" applyBorder="1" applyAlignment="1">
      <alignment horizontal="left" vertical="center" wrapText="1"/>
    </xf>
    <xf numFmtId="0" fontId="25" fillId="2" borderId="1" xfId="0" applyNumberFormat="1" applyFont="1" applyFill="1" applyBorder="1" applyAlignment="1">
      <alignment horizontal="right" vertical="center"/>
    </xf>
    <xf numFmtId="2" fontId="16" fillId="2" borderId="1" xfId="0" applyNumberFormat="1" applyFont="1" applyFill="1" applyBorder="1" applyAlignment="1">
      <alignment horizontal="right" vertical="center" wrapText="1"/>
    </xf>
    <xf numFmtId="0" fontId="21" fillId="2" borderId="1" xfId="0" applyNumberFormat="1" applyFont="1" applyFill="1" applyBorder="1" applyAlignment="1">
      <alignment horizontal="right" vertical="center"/>
    </xf>
    <xf numFmtId="164" fontId="34" fillId="2" borderId="0" xfId="0" applyNumberFormat="1" applyFont="1" applyFill="1" applyBorder="1" applyAlignment="1">
      <alignment horizontal="left" vertical="center"/>
    </xf>
    <xf numFmtId="164" fontId="37" fillId="2" borderId="0" xfId="0" applyNumberFormat="1" applyFont="1" applyFill="1" applyBorder="1" applyAlignment="1">
      <alignment horizontal="left" vertical="center"/>
    </xf>
    <xf numFmtId="164" fontId="38" fillId="2" borderId="1" xfId="0" applyNumberFormat="1" applyFont="1" applyFill="1" applyBorder="1" applyAlignment="1">
      <alignment horizontal="left" vertical="center" wrapText="1"/>
    </xf>
    <xf numFmtId="167" fontId="38" fillId="2" borderId="1" xfId="0" applyNumberFormat="1" applyFont="1" applyFill="1" applyBorder="1" applyAlignment="1">
      <alignment horizontal="left" vertical="center" wrapText="1"/>
    </xf>
    <xf numFmtId="167" fontId="38" fillId="2" borderId="4" xfId="0" applyNumberFormat="1" applyFont="1" applyFill="1" applyBorder="1" applyAlignment="1">
      <alignment horizontal="left" vertical="center" wrapText="1"/>
    </xf>
    <xf numFmtId="164" fontId="21" fillId="2" borderId="1" xfId="0" applyNumberFormat="1" applyFont="1" applyFill="1" applyBorder="1" applyAlignment="1">
      <alignment horizontal="right" vertical="center"/>
    </xf>
    <xf numFmtId="164" fontId="20" fillId="2" borderId="1" xfId="0" applyNumberFormat="1" applyFont="1" applyFill="1" applyBorder="1" applyAlignment="1">
      <alignment horizontal="right" vertical="center"/>
    </xf>
    <xf numFmtId="2" fontId="19" fillId="2" borderId="1" xfId="0" applyNumberFormat="1" applyFont="1" applyFill="1" applyBorder="1" applyAlignment="1">
      <alignment horizontal="right" vertical="center"/>
    </xf>
    <xf numFmtId="164" fontId="19" fillId="2" borderId="1" xfId="4" applyNumberFormat="1" applyFont="1" applyFill="1" applyBorder="1" applyAlignment="1">
      <alignment horizontal="right" vertical="center" wrapText="1"/>
    </xf>
    <xf numFmtId="1" fontId="16" fillId="2" borderId="1" xfId="20" applyNumberFormat="1" applyFont="1" applyFill="1" applyBorder="1" applyAlignment="1">
      <alignment horizontal="left" vertical="center" wrapText="1"/>
    </xf>
    <xf numFmtId="2" fontId="16" fillId="2" borderId="1" xfId="20" applyNumberFormat="1" applyFont="1" applyFill="1" applyBorder="1" applyAlignment="1">
      <alignment horizontal="left" vertical="center" wrapText="1"/>
    </xf>
    <xf numFmtId="164" fontId="16" fillId="2" borderId="1" xfId="4" applyNumberFormat="1" applyFont="1" applyFill="1" applyBorder="1" applyAlignment="1">
      <alignment horizontal="right" vertical="center" wrapText="1"/>
    </xf>
    <xf numFmtId="164" fontId="39" fillId="2" borderId="1" xfId="4" applyNumberFormat="1" applyFont="1" applyFill="1" applyBorder="1" applyAlignment="1">
      <alignment horizontal="right" vertical="center" wrapText="1"/>
    </xf>
    <xf numFmtId="2" fontId="16" fillId="2" borderId="1" xfId="2" applyNumberFormat="1" applyFont="1" applyFill="1" applyBorder="1" applyAlignment="1">
      <alignment horizontal="left" vertical="center" wrapText="1"/>
    </xf>
    <xf numFmtId="2" fontId="16" fillId="2" borderId="1" xfId="2" applyNumberFormat="1" applyFont="1" applyFill="1" applyBorder="1" applyAlignment="1">
      <alignment horizontal="right" vertical="center" wrapText="1"/>
    </xf>
    <xf numFmtId="2" fontId="19" fillId="2" borderId="1" xfId="2" applyNumberFormat="1" applyFont="1" applyFill="1" applyBorder="1" applyAlignment="1">
      <alignment horizontal="left" vertical="center" wrapText="1"/>
    </xf>
    <xf numFmtId="2" fontId="19" fillId="2" borderId="1" xfId="2" applyNumberFormat="1" applyFont="1" applyFill="1" applyBorder="1" applyAlignment="1">
      <alignment horizontal="right" vertical="center" wrapText="1"/>
    </xf>
    <xf numFmtId="2" fontId="33" fillId="2" borderId="1" xfId="2" applyNumberFormat="1" applyFont="1" applyFill="1" applyBorder="1" applyAlignment="1">
      <alignment horizontal="left" vertical="center" wrapText="1"/>
    </xf>
    <xf numFmtId="2" fontId="22" fillId="2" borderId="1" xfId="5" applyNumberFormat="1" applyFont="1" applyFill="1" applyBorder="1" applyAlignment="1">
      <alignment horizontal="left" vertical="center" wrapText="1"/>
    </xf>
    <xf numFmtId="164" fontId="25" fillId="0" borderId="1" xfId="0" applyNumberFormat="1" applyFont="1" applyFill="1" applyBorder="1" applyAlignment="1">
      <alignment horizontal="right" vertical="center" wrapText="1"/>
    </xf>
    <xf numFmtId="164" fontId="16" fillId="2" borderId="1" xfId="0" applyNumberFormat="1" applyFont="1" applyFill="1" applyBorder="1" applyAlignment="1">
      <alignment horizontal="right" vertical="center" wrapText="1"/>
    </xf>
    <xf numFmtId="2" fontId="16" fillId="2" borderId="1" xfId="21" applyNumberFormat="1" applyFont="1" applyFill="1" applyBorder="1" applyAlignment="1">
      <alignment horizontal="left" vertical="center" wrapText="1"/>
    </xf>
    <xf numFmtId="164" fontId="25" fillId="2" borderId="1" xfId="0" applyNumberFormat="1" applyFont="1" applyFill="1" applyBorder="1" applyAlignment="1">
      <alignment horizontal="right" vertical="center"/>
    </xf>
    <xf numFmtId="164" fontId="16" fillId="2" borderId="1" xfId="2" applyNumberFormat="1" applyFont="1" applyFill="1" applyBorder="1" applyAlignment="1">
      <alignment horizontal="right" vertical="center" wrapText="1"/>
    </xf>
    <xf numFmtId="0" fontId="16" fillId="2" borderId="1" xfId="5" applyFont="1" applyFill="1" applyBorder="1" applyAlignment="1">
      <alignment horizontal="left" vertical="center" wrapText="1"/>
    </xf>
    <xf numFmtId="164" fontId="21" fillId="0" borderId="1" xfId="0" applyNumberFormat="1" applyFont="1" applyFill="1" applyBorder="1" applyAlignment="1">
      <alignment horizontal="right" vertical="center" wrapText="1"/>
    </xf>
    <xf numFmtId="164" fontId="19" fillId="2" borderId="1" xfId="2" applyNumberFormat="1" applyFont="1" applyFill="1" applyBorder="1" applyAlignment="1">
      <alignment horizontal="right" vertical="center" wrapText="1"/>
    </xf>
    <xf numFmtId="2" fontId="21" fillId="2" borderId="1" xfId="2" applyNumberFormat="1" applyFont="1" applyFill="1" applyBorder="1" applyAlignment="1">
      <alignment horizontal="right" vertical="center" wrapText="1"/>
    </xf>
    <xf numFmtId="2" fontId="25" fillId="2" borderId="1" xfId="2" applyNumberFormat="1" applyFont="1" applyFill="1" applyBorder="1" applyAlignment="1">
      <alignment horizontal="right" vertical="center" wrapText="1"/>
    </xf>
    <xf numFmtId="165" fontId="16" fillId="2" borderId="1" xfId="21" applyNumberFormat="1" applyFont="1" applyFill="1" applyBorder="1" applyAlignment="1">
      <alignment horizontal="left" vertical="center" wrapText="1"/>
    </xf>
    <xf numFmtId="164" fontId="19" fillId="2" borderId="1" xfId="22" applyNumberFormat="1" applyFont="1" applyFill="1" applyBorder="1" applyAlignment="1">
      <alignment horizontal="right" vertical="center" wrapText="1"/>
    </xf>
    <xf numFmtId="2" fontId="33" fillId="2" borderId="1" xfId="21" applyNumberFormat="1" applyFont="1" applyFill="1" applyBorder="1" applyAlignment="1">
      <alignment horizontal="left" vertical="center" wrapText="1"/>
    </xf>
    <xf numFmtId="0" fontId="16" fillId="2" borderId="1" xfId="7" applyFont="1" applyFill="1" applyBorder="1" applyAlignment="1" applyProtection="1">
      <alignment horizontal="left" vertical="center" wrapText="1"/>
      <protection locked="0"/>
    </xf>
    <xf numFmtId="164" fontId="16" fillId="2" borderId="1" xfId="22" applyNumberFormat="1" applyFont="1" applyFill="1" applyBorder="1" applyAlignment="1">
      <alignment horizontal="right" vertical="center" wrapText="1"/>
    </xf>
    <xf numFmtId="0" fontId="16" fillId="2" borderId="1" xfId="5" applyNumberFormat="1" applyFont="1" applyFill="1" applyBorder="1" applyAlignment="1">
      <alignment horizontal="left" vertical="center" wrapText="1"/>
    </xf>
    <xf numFmtId="164" fontId="30" fillId="2" borderId="1" xfId="22" applyNumberFormat="1" applyFont="1" applyFill="1" applyBorder="1" applyAlignment="1">
      <alignment horizontal="right" vertical="center" wrapText="1"/>
    </xf>
    <xf numFmtId="2" fontId="16" fillId="2" borderId="1" xfId="20" applyNumberFormat="1" applyFont="1" applyFill="1" applyBorder="1" applyAlignment="1">
      <alignment horizontal="right" vertical="center" wrapText="1"/>
    </xf>
    <xf numFmtId="165" fontId="33" fillId="0" borderId="1" xfId="22" applyNumberFormat="1" applyFont="1" applyBorder="1" applyAlignment="1">
      <alignment horizontal="left" vertical="center" wrapText="1"/>
    </xf>
    <xf numFmtId="2" fontId="19" fillId="2" borderId="1" xfId="20" applyNumberFormat="1" applyFont="1" applyFill="1" applyBorder="1" applyAlignment="1">
      <alignment horizontal="center" vertical="center" wrapText="1"/>
    </xf>
    <xf numFmtId="2" fontId="16" fillId="2" borderId="1" xfId="5" applyNumberFormat="1" applyFont="1" applyFill="1" applyBorder="1" applyAlignment="1">
      <alignment vertical="top" wrapText="1"/>
    </xf>
    <xf numFmtId="2" fontId="16" fillId="0" borderId="1" xfId="22" applyNumberFormat="1" applyFont="1" applyBorder="1" applyAlignment="1">
      <alignment horizontal="left" vertical="center" wrapText="1"/>
    </xf>
    <xf numFmtId="164" fontId="16" fillId="0" borderId="1" xfId="3" applyNumberFormat="1" applyFont="1" applyBorder="1" applyAlignment="1">
      <alignment horizontal="left" vertical="center" wrapText="1"/>
    </xf>
    <xf numFmtId="164" fontId="16" fillId="2" borderId="1" xfId="3" applyNumberFormat="1" applyFont="1" applyFill="1" applyBorder="1" applyAlignment="1">
      <alignment horizontal="left" vertical="center" wrapText="1"/>
    </xf>
    <xf numFmtId="0" fontId="25" fillId="2" borderId="1" xfId="3" applyNumberFormat="1" applyFont="1" applyFill="1" applyBorder="1" applyAlignment="1">
      <alignment horizontal="left" vertical="center" wrapText="1"/>
    </xf>
    <xf numFmtId="164" fontId="16" fillId="2" borderId="1" xfId="18" applyNumberFormat="1" applyFont="1" applyFill="1" applyBorder="1" applyAlignment="1">
      <alignment horizontal="left" vertical="center" wrapText="1"/>
    </xf>
    <xf numFmtId="2" fontId="19" fillId="2" borderId="1" xfId="20" applyNumberFormat="1" applyFont="1" applyFill="1" applyBorder="1" applyAlignment="1">
      <alignment horizontal="right" vertical="center" wrapText="1"/>
    </xf>
    <xf numFmtId="2" fontId="16" fillId="0" borderId="1" xfId="20" applyNumberFormat="1" applyFont="1" applyFill="1" applyBorder="1" applyAlignment="1">
      <alignment horizontal="left" vertical="center" wrapText="1"/>
    </xf>
    <xf numFmtId="2" fontId="30" fillId="0" borderId="1" xfId="20" applyNumberFormat="1" applyFont="1" applyFill="1" applyBorder="1" applyAlignment="1">
      <alignment horizontal="right" vertical="center" wrapText="1"/>
    </xf>
    <xf numFmtId="2" fontId="33" fillId="0" borderId="1" xfId="20" applyNumberFormat="1" applyFont="1" applyFill="1" applyBorder="1" applyAlignment="1">
      <alignment horizontal="left" vertical="center" wrapText="1"/>
    </xf>
    <xf numFmtId="164" fontId="16" fillId="0" borderId="1" xfId="0" applyNumberFormat="1" applyFont="1" applyFill="1" applyBorder="1" applyAlignment="1">
      <alignment horizontal="right" vertical="center" wrapText="1"/>
    </xf>
    <xf numFmtId="1" fontId="16" fillId="0" borderId="1" xfId="20" applyNumberFormat="1" applyFont="1" applyFill="1" applyBorder="1" applyAlignment="1">
      <alignment horizontal="left" vertical="center" wrapText="1"/>
    </xf>
    <xf numFmtId="165" fontId="16" fillId="0" borderId="1" xfId="20" applyNumberFormat="1" applyFont="1" applyFill="1" applyBorder="1" applyAlignment="1">
      <alignment horizontal="left" vertical="center" wrapText="1"/>
    </xf>
    <xf numFmtId="164" fontId="16" fillId="2" borderId="1" xfId="0" applyNumberFormat="1" applyFont="1" applyFill="1" applyBorder="1" applyAlignment="1">
      <alignment horizontal="left" vertical="center" wrapText="1"/>
    </xf>
    <xf numFmtId="165" fontId="16" fillId="2" borderId="1" xfId="20" applyNumberFormat="1" applyFont="1" applyFill="1" applyBorder="1" applyAlignment="1">
      <alignment horizontal="left" vertical="center" wrapText="1"/>
    </xf>
    <xf numFmtId="164" fontId="16" fillId="0" borderId="0" xfId="0" applyNumberFormat="1" applyFont="1" applyFill="1" applyAlignment="1">
      <alignment horizontal="left" vertical="center"/>
    </xf>
    <xf numFmtId="164" fontId="19" fillId="0" borderId="1" xfId="0" applyNumberFormat="1" applyFont="1" applyFill="1" applyBorder="1" applyAlignment="1">
      <alignment horizontal="left" vertical="center" wrapText="1"/>
    </xf>
    <xf numFmtId="2" fontId="19" fillId="0" borderId="1" xfId="20" applyNumberFormat="1" applyFont="1" applyFill="1" applyBorder="1" applyAlignment="1">
      <alignment horizontal="right" vertical="center" wrapText="1"/>
    </xf>
    <xf numFmtId="2" fontId="16" fillId="2" borderId="1" xfId="1" applyNumberFormat="1" applyFont="1" applyFill="1" applyBorder="1" applyAlignment="1">
      <alignment horizontal="right" vertical="center" wrapText="1"/>
    </xf>
    <xf numFmtId="164" fontId="16" fillId="2" borderId="1" xfId="6" applyNumberFormat="1" applyFont="1" applyFill="1" applyBorder="1" applyAlignment="1">
      <alignment horizontal="left" vertical="center" wrapText="1"/>
    </xf>
    <xf numFmtId="164" fontId="28" fillId="2" borderId="0" xfId="0" applyNumberFormat="1" applyFont="1" applyFill="1" applyAlignment="1">
      <alignment horizontal="left" vertical="center"/>
    </xf>
    <xf numFmtId="164" fontId="16" fillId="2" borderId="1" xfId="0" applyNumberFormat="1" applyFont="1" applyFill="1" applyBorder="1" applyAlignment="1">
      <alignment horizontal="right" vertical="center"/>
    </xf>
    <xf numFmtId="164" fontId="16" fillId="0" borderId="1" xfId="0" applyNumberFormat="1" applyFont="1" applyFill="1" applyBorder="1" applyAlignment="1">
      <alignment horizontal="left" vertical="center" wrapText="1"/>
    </xf>
    <xf numFmtId="2" fontId="16" fillId="0" borderId="1" xfId="1" applyNumberFormat="1" applyFont="1" applyFill="1" applyBorder="1" applyAlignment="1">
      <alignment horizontal="right" vertical="center" wrapText="1"/>
    </xf>
    <xf numFmtId="2" fontId="16" fillId="0" borderId="1" xfId="2" applyNumberFormat="1" applyFont="1" applyFill="1" applyBorder="1" applyAlignment="1">
      <alignment horizontal="left" vertical="center" wrapText="1"/>
    </xf>
    <xf numFmtId="2" fontId="19" fillId="2" borderId="1" xfId="1" applyNumberFormat="1" applyFont="1" applyFill="1" applyBorder="1" applyAlignment="1">
      <alignment horizontal="right" vertical="center" wrapText="1"/>
    </xf>
    <xf numFmtId="164" fontId="19" fillId="2" borderId="1" xfId="0" applyNumberFormat="1" applyFont="1" applyFill="1" applyBorder="1" applyAlignment="1">
      <alignment horizontal="left" vertical="center" wrapText="1"/>
    </xf>
    <xf numFmtId="2" fontId="19" fillId="2" borderId="1" xfId="0" applyNumberFormat="1" applyFont="1" applyFill="1" applyBorder="1" applyAlignment="1">
      <alignment horizontal="left" vertical="center" wrapText="1"/>
    </xf>
    <xf numFmtId="2" fontId="33" fillId="3" borderId="1" xfId="2" applyNumberFormat="1" applyFont="1" applyFill="1" applyBorder="1" applyAlignment="1">
      <alignment horizontal="left" vertical="center" wrapText="1"/>
    </xf>
    <xf numFmtId="2" fontId="16" fillId="3" borderId="1" xfId="20" applyNumberFormat="1" applyFont="1" applyFill="1" applyBorder="1" applyAlignment="1">
      <alignment horizontal="left" vertical="center" wrapText="1"/>
    </xf>
    <xf numFmtId="2" fontId="33" fillId="2" borderId="1" xfId="1" applyNumberFormat="1" applyFont="1" applyFill="1" applyBorder="1" applyAlignment="1">
      <alignment horizontal="right" vertical="center" wrapText="1"/>
    </xf>
    <xf numFmtId="2" fontId="33" fillId="3" borderId="1" xfId="20" applyNumberFormat="1" applyFont="1" applyFill="1" applyBorder="1" applyAlignment="1">
      <alignment horizontal="left" vertical="center" wrapText="1"/>
    </xf>
    <xf numFmtId="2" fontId="25" fillId="2" borderId="1" xfId="1" applyNumberFormat="1" applyFont="1" applyFill="1" applyBorder="1" applyAlignment="1">
      <alignment horizontal="right" vertical="center" wrapText="1"/>
    </xf>
    <xf numFmtId="2" fontId="19" fillId="0" borderId="1" xfId="1" applyNumberFormat="1" applyFont="1" applyFill="1" applyBorder="1" applyAlignment="1">
      <alignment horizontal="right" vertical="center" wrapText="1"/>
    </xf>
    <xf numFmtId="2" fontId="16" fillId="3" borderId="1" xfId="2" applyNumberFormat="1" applyFont="1" applyFill="1" applyBorder="1" applyAlignment="1">
      <alignment horizontal="left" vertical="center" wrapText="1"/>
    </xf>
    <xf numFmtId="2" fontId="33" fillId="0" borderId="1" xfId="2" applyNumberFormat="1" applyFont="1" applyFill="1" applyBorder="1" applyAlignment="1">
      <alignment horizontal="left" vertical="center" wrapText="1"/>
    </xf>
    <xf numFmtId="2" fontId="30" fillId="2" borderId="1" xfId="1" applyNumberFormat="1" applyFont="1" applyFill="1" applyBorder="1" applyAlignment="1">
      <alignment horizontal="right" vertical="center" wrapText="1"/>
    </xf>
    <xf numFmtId="2" fontId="30" fillId="2" borderId="1" xfId="20" applyNumberFormat="1" applyFont="1" applyFill="1" applyBorder="1" applyAlignment="1">
      <alignment horizontal="left" vertical="center" wrapText="1"/>
    </xf>
    <xf numFmtId="164" fontId="19" fillId="2" borderId="1" xfId="6" applyNumberFormat="1" applyFont="1" applyFill="1" applyBorder="1" applyAlignment="1">
      <alignment horizontal="left" vertical="center" wrapText="1"/>
    </xf>
    <xf numFmtId="164" fontId="41" fillId="2" borderId="0" xfId="0" applyNumberFormat="1" applyFont="1" applyFill="1" applyAlignment="1">
      <alignment horizontal="left" vertical="center"/>
    </xf>
    <xf numFmtId="164" fontId="42" fillId="2" borderId="0" xfId="0" applyNumberFormat="1" applyFont="1" applyFill="1" applyAlignment="1">
      <alignment horizontal="left" vertical="center"/>
    </xf>
    <xf numFmtId="165" fontId="33" fillId="2" borderId="1" xfId="20" applyNumberFormat="1" applyFont="1" applyFill="1" applyBorder="1" applyAlignment="1">
      <alignment horizontal="left" vertical="center" wrapText="1"/>
    </xf>
    <xf numFmtId="0" fontId="16" fillId="2" borderId="1" xfId="6" applyNumberFormat="1" applyFont="1" applyFill="1" applyBorder="1" applyAlignment="1">
      <alignment horizontal="left" vertical="center" wrapText="1"/>
    </xf>
    <xf numFmtId="2" fontId="33" fillId="3" borderId="1" xfId="2" applyNumberFormat="1" applyFont="1" applyFill="1" applyBorder="1" applyAlignment="1">
      <alignment horizontal="right" vertical="center" wrapText="1"/>
    </xf>
    <xf numFmtId="164" fontId="33" fillId="3" borderId="1" xfId="0" applyNumberFormat="1" applyFont="1" applyFill="1" applyBorder="1" applyAlignment="1">
      <alignment horizontal="right" vertical="center"/>
    </xf>
    <xf numFmtId="2" fontId="19" fillId="2" borderId="1" xfId="1" applyNumberFormat="1" applyFont="1" applyFill="1" applyBorder="1" applyAlignment="1">
      <alignment horizontal="left" vertical="center" wrapText="1"/>
    </xf>
    <xf numFmtId="164" fontId="26" fillId="3" borderId="0" xfId="0" applyNumberFormat="1" applyFont="1" applyFill="1" applyAlignment="1">
      <alignment horizontal="left" vertical="center"/>
    </xf>
    <xf numFmtId="164" fontId="24" fillId="3" borderId="0" xfId="0" applyNumberFormat="1" applyFont="1" applyFill="1" applyAlignment="1">
      <alignment horizontal="left" vertical="center"/>
    </xf>
    <xf numFmtId="164" fontId="27" fillId="3" borderId="0" xfId="0" applyNumberFormat="1" applyFont="1" applyFill="1" applyAlignment="1">
      <alignment horizontal="left" vertical="center"/>
    </xf>
    <xf numFmtId="164" fontId="25" fillId="3" borderId="1" xfId="0" applyNumberFormat="1" applyFont="1" applyFill="1" applyBorder="1" applyAlignment="1">
      <alignment horizontal="right" vertical="center" wrapText="1"/>
    </xf>
    <xf numFmtId="2" fontId="16" fillId="3" borderId="1" xfId="1" applyNumberFormat="1" applyFont="1" applyFill="1" applyBorder="1" applyAlignment="1">
      <alignment horizontal="right" vertical="center" wrapText="1"/>
    </xf>
    <xf numFmtId="165" fontId="16" fillId="3" borderId="1" xfId="20" applyNumberFormat="1" applyFont="1" applyFill="1" applyBorder="1" applyAlignment="1">
      <alignment horizontal="left" vertical="center" wrapText="1"/>
    </xf>
    <xf numFmtId="2" fontId="16" fillId="4" borderId="1" xfId="2" applyNumberFormat="1" applyFont="1" applyFill="1" applyBorder="1" applyAlignment="1">
      <alignment horizontal="left" vertical="center" wrapText="1"/>
    </xf>
    <xf numFmtId="164" fontId="16" fillId="3" borderId="1" xfId="0" applyNumberFormat="1" applyFont="1" applyFill="1" applyBorder="1" applyAlignment="1">
      <alignment horizontal="left" vertical="center" wrapText="1"/>
    </xf>
    <xf numFmtId="164" fontId="16" fillId="3" borderId="1" xfId="0" applyNumberFormat="1" applyFont="1" applyFill="1" applyBorder="1" applyAlignment="1">
      <alignment horizontal="right" vertical="center" wrapText="1"/>
    </xf>
    <xf numFmtId="164" fontId="43" fillId="2" borderId="0" xfId="0" applyNumberFormat="1" applyFont="1" applyFill="1" applyBorder="1" applyAlignment="1">
      <alignment horizontal="left" vertical="center"/>
    </xf>
    <xf numFmtId="165" fontId="33" fillId="2" borderId="1" xfId="22" applyNumberFormat="1" applyFont="1" applyFill="1" applyBorder="1" applyAlignment="1">
      <alignment horizontal="left" vertical="center" wrapText="1"/>
    </xf>
    <xf numFmtId="164" fontId="19" fillId="2" borderId="1" xfId="14" applyNumberFormat="1" applyFont="1" applyFill="1" applyBorder="1" applyAlignment="1">
      <alignment horizontal="right" vertical="center" wrapText="1"/>
    </xf>
    <xf numFmtId="164" fontId="16" fillId="2" borderId="1" xfId="14" applyNumberFormat="1" applyFont="1" applyFill="1" applyBorder="1" applyAlignment="1">
      <alignment horizontal="left" vertical="center" wrapText="1"/>
    </xf>
    <xf numFmtId="2" fontId="16" fillId="2" borderId="1" xfId="22" applyNumberFormat="1" applyFont="1" applyFill="1" applyBorder="1" applyAlignment="1">
      <alignment horizontal="left" vertical="center" wrapText="1"/>
    </xf>
    <xf numFmtId="164" fontId="44" fillId="2" borderId="1" xfId="14" applyNumberFormat="1" applyFont="1" applyFill="1" applyBorder="1" applyAlignment="1">
      <alignment horizontal="left" vertical="center" wrapText="1"/>
    </xf>
    <xf numFmtId="2" fontId="19" fillId="2" borderId="1" xfId="22" applyNumberFormat="1" applyFont="1" applyFill="1" applyBorder="1" applyAlignment="1">
      <alignment horizontal="left" vertical="center" wrapText="1"/>
    </xf>
    <xf numFmtId="164" fontId="19" fillId="2" borderId="1" xfId="0" applyNumberFormat="1" applyFont="1" applyFill="1" applyBorder="1" applyAlignment="1">
      <alignment horizontal="left" vertical="center"/>
    </xf>
    <xf numFmtId="164" fontId="16" fillId="5" borderId="1" xfId="0" applyNumberFormat="1" applyFont="1" applyFill="1" applyBorder="1" applyAlignment="1">
      <alignment horizontal="right" vertical="center" wrapText="1"/>
    </xf>
    <xf numFmtId="2" fontId="16" fillId="5" borderId="1" xfId="20" applyNumberFormat="1" applyFont="1" applyFill="1" applyBorder="1" applyAlignment="1">
      <alignment horizontal="left" vertical="center" wrapText="1"/>
    </xf>
    <xf numFmtId="1" fontId="19" fillId="2" borderId="1" xfId="20" applyNumberFormat="1" applyFont="1" applyFill="1" applyBorder="1" applyAlignment="1">
      <alignment horizontal="left" vertical="center" wrapText="1"/>
    </xf>
    <xf numFmtId="2" fontId="19" fillId="0" borderId="1" xfId="20" applyNumberFormat="1" applyFont="1" applyFill="1" applyBorder="1" applyAlignment="1">
      <alignment horizontal="left" vertical="center" wrapText="1"/>
    </xf>
    <xf numFmtId="164" fontId="19" fillId="0" borderId="1" xfId="0" applyNumberFormat="1" applyFont="1" applyFill="1" applyBorder="1" applyAlignment="1">
      <alignment horizontal="right" vertical="center" wrapText="1"/>
    </xf>
    <xf numFmtId="0" fontId="16" fillId="2" borderId="1" xfId="0" applyNumberFormat="1" applyFont="1" applyFill="1" applyBorder="1" applyAlignment="1">
      <alignment horizontal="left" vertical="center" wrapText="1"/>
    </xf>
    <xf numFmtId="2" fontId="16" fillId="2" borderId="1" xfId="0" applyNumberFormat="1" applyFont="1" applyFill="1" applyBorder="1" applyAlignment="1">
      <alignment horizontal="left" vertical="center" wrapText="1"/>
    </xf>
    <xf numFmtId="2" fontId="16" fillId="0" borderId="1" xfId="0" applyNumberFormat="1" applyFont="1" applyFill="1" applyBorder="1" applyAlignment="1">
      <alignment horizontal="left" vertical="center" wrapText="1"/>
    </xf>
    <xf numFmtId="164" fontId="45" fillId="2" borderId="2" xfId="0" applyNumberFormat="1" applyFont="1" applyFill="1" applyBorder="1" applyAlignment="1">
      <alignment horizontal="left" vertical="center" wrapText="1"/>
    </xf>
    <xf numFmtId="2" fontId="25" fillId="2" borderId="5" xfId="20" applyNumberFormat="1" applyFont="1" applyFill="1" applyBorder="1" applyAlignment="1">
      <alignment horizontal="left" vertical="center" wrapText="1"/>
    </xf>
    <xf numFmtId="167" fontId="25" fillId="0" borderId="1" xfId="0" applyNumberFormat="1" applyFont="1" applyFill="1" applyBorder="1" applyAlignment="1">
      <alignment horizontal="right" vertical="center" wrapText="1"/>
    </xf>
    <xf numFmtId="2" fontId="16" fillId="0" borderId="1" xfId="2" applyNumberFormat="1" applyFont="1" applyBorder="1" applyAlignment="1">
      <alignment horizontal="left" vertical="center" wrapText="1"/>
    </xf>
    <xf numFmtId="164" fontId="16" fillId="3" borderId="1" xfId="0" applyNumberFormat="1" applyFont="1" applyFill="1" applyBorder="1" applyAlignment="1">
      <alignment horizontal="left" vertical="center"/>
    </xf>
    <xf numFmtId="164" fontId="26" fillId="6" borderId="0" xfId="0" applyNumberFormat="1" applyFont="1" applyFill="1" applyAlignment="1">
      <alignment horizontal="left" vertical="center"/>
    </xf>
    <xf numFmtId="164" fontId="24" fillId="6" borderId="0" xfId="0" applyNumberFormat="1" applyFont="1" applyFill="1" applyAlignment="1">
      <alignment horizontal="left" vertical="center"/>
    </xf>
    <xf numFmtId="164" fontId="27" fillId="6" borderId="0" xfId="0" applyNumberFormat="1" applyFont="1" applyFill="1" applyAlignment="1">
      <alignment horizontal="left" vertical="center"/>
    </xf>
    <xf numFmtId="164" fontId="25" fillId="6" borderId="1" xfId="0" applyNumberFormat="1" applyFont="1" applyFill="1" applyBorder="1" applyAlignment="1">
      <alignment horizontal="right" vertical="center" wrapText="1"/>
    </xf>
    <xf numFmtId="2" fontId="16" fillId="6" borderId="1" xfId="20" applyNumberFormat="1" applyFont="1" applyFill="1" applyBorder="1" applyAlignment="1">
      <alignment horizontal="left" vertical="center" wrapText="1"/>
    </xf>
    <xf numFmtId="164" fontId="16" fillId="6" borderId="1" xfId="0" applyNumberFormat="1" applyFont="1" applyFill="1" applyBorder="1" applyAlignment="1">
      <alignment horizontal="right" vertical="center" wrapText="1"/>
    </xf>
    <xf numFmtId="164" fontId="16" fillId="6" borderId="1" xfId="0" applyNumberFormat="1" applyFont="1" applyFill="1" applyBorder="1" applyAlignment="1">
      <alignment horizontal="left" vertical="center"/>
    </xf>
    <xf numFmtId="165" fontId="16" fillId="6" borderId="1" xfId="20" applyNumberFormat="1" applyFont="1" applyFill="1" applyBorder="1" applyAlignment="1">
      <alignment horizontal="left" vertical="center" wrapText="1"/>
    </xf>
    <xf numFmtId="164" fontId="33" fillId="0" borderId="1" xfId="0" applyNumberFormat="1" applyFont="1" applyFill="1" applyBorder="1" applyAlignment="1">
      <alignment horizontal="left" vertical="center" wrapText="1"/>
    </xf>
    <xf numFmtId="164" fontId="33" fillId="2" borderId="1" xfId="0" applyNumberFormat="1" applyFont="1" applyFill="1" applyBorder="1" applyAlignment="1">
      <alignment horizontal="left" vertical="center"/>
    </xf>
    <xf numFmtId="164" fontId="30" fillId="2" borderId="0" xfId="0" applyNumberFormat="1" applyFont="1" applyFill="1" applyAlignment="1">
      <alignment horizontal="left" vertical="center"/>
    </xf>
    <xf numFmtId="164" fontId="46" fillId="2" borderId="1" xfId="0" applyNumberFormat="1" applyFont="1" applyFill="1" applyBorder="1" applyAlignment="1">
      <alignment horizontal="left" vertical="center" wrapText="1"/>
    </xf>
    <xf numFmtId="0" fontId="33" fillId="2" borderId="1" xfId="0" applyNumberFormat="1" applyFont="1" applyFill="1" applyBorder="1" applyAlignment="1">
      <alignment horizontal="left" vertical="center" wrapText="1"/>
    </xf>
    <xf numFmtId="164" fontId="45" fillId="0" borderId="2" xfId="0" applyNumberFormat="1" applyFont="1" applyFill="1" applyBorder="1" applyAlignment="1">
      <alignment horizontal="left" vertical="center" wrapText="1"/>
    </xf>
    <xf numFmtId="2" fontId="25" fillId="0" borderId="5" xfId="20" applyNumberFormat="1" applyFont="1" applyFill="1" applyBorder="1" applyAlignment="1">
      <alignment horizontal="left" vertical="center" wrapText="1"/>
    </xf>
    <xf numFmtId="164" fontId="26" fillId="2" borderId="0" xfId="0" applyNumberFormat="1" applyFont="1" applyFill="1" applyBorder="1" applyAlignment="1">
      <alignment horizontal="left" vertical="center"/>
    </xf>
    <xf numFmtId="164" fontId="47" fillId="2" borderId="0" xfId="0" applyNumberFormat="1" applyFont="1" applyFill="1" applyBorder="1" applyAlignment="1">
      <alignment horizontal="left" vertical="center"/>
    </xf>
    <xf numFmtId="164" fontId="27" fillId="2" borderId="0" xfId="0" applyNumberFormat="1" applyFont="1" applyFill="1" applyBorder="1" applyAlignment="1">
      <alignment horizontal="left" vertical="center"/>
    </xf>
    <xf numFmtId="165" fontId="16" fillId="2" borderId="1" xfId="0" applyNumberFormat="1" applyFont="1" applyFill="1" applyBorder="1" applyAlignment="1">
      <alignment horizontal="left" vertical="center"/>
    </xf>
    <xf numFmtId="164" fontId="16" fillId="0" borderId="2" xfId="0" applyNumberFormat="1" applyFont="1" applyFill="1" applyBorder="1" applyAlignment="1">
      <alignment horizontal="left" vertical="center"/>
    </xf>
    <xf numFmtId="164" fontId="17" fillId="0" borderId="2" xfId="0" applyNumberFormat="1" applyFont="1" applyFill="1" applyBorder="1" applyAlignment="1">
      <alignment horizontal="left" vertical="center"/>
    </xf>
    <xf numFmtId="165" fontId="16" fillId="0" borderId="1" xfId="0" applyNumberFormat="1" applyFont="1" applyFill="1" applyBorder="1" applyAlignment="1">
      <alignment horizontal="left" vertical="center"/>
    </xf>
    <xf numFmtId="168" fontId="16" fillId="0" borderId="1" xfId="20" applyNumberFormat="1" applyFont="1" applyFill="1" applyBorder="1" applyAlignment="1">
      <alignment horizontal="left" vertical="center" wrapText="1"/>
    </xf>
    <xf numFmtId="164" fontId="47" fillId="2" borderId="0" xfId="0" applyNumberFormat="1" applyFont="1" applyFill="1" applyAlignment="1">
      <alignment horizontal="left" vertical="center"/>
    </xf>
    <xf numFmtId="164" fontId="33" fillId="2" borderId="1" xfId="0" applyNumberFormat="1" applyFont="1" applyFill="1" applyBorder="1" applyAlignment="1">
      <alignment horizontal="left" vertical="center" wrapText="1"/>
    </xf>
    <xf numFmtId="164" fontId="21" fillId="3" borderId="1" xfId="0" applyNumberFormat="1" applyFont="1" applyFill="1" applyBorder="1" applyAlignment="1">
      <alignment horizontal="right" vertical="center" wrapText="1"/>
    </xf>
    <xf numFmtId="167" fontId="21" fillId="3" borderId="1" xfId="0" applyNumberFormat="1" applyFont="1" applyFill="1" applyBorder="1" applyAlignment="1">
      <alignment horizontal="right" vertical="center" wrapText="1"/>
    </xf>
    <xf numFmtId="2" fontId="19" fillId="3" borderId="1" xfId="20" applyNumberFormat="1" applyFont="1" applyFill="1" applyBorder="1" applyAlignment="1">
      <alignment horizontal="left" vertical="center" wrapText="1"/>
    </xf>
    <xf numFmtId="164" fontId="19" fillId="3" borderId="1" xfId="0" applyNumberFormat="1" applyFont="1" applyFill="1" applyBorder="1" applyAlignment="1">
      <alignment horizontal="right" vertical="center" wrapText="1"/>
    </xf>
    <xf numFmtId="164" fontId="16" fillId="2" borderId="2" xfId="0" applyNumberFormat="1" applyFont="1" applyFill="1" applyBorder="1" applyAlignment="1">
      <alignment horizontal="left" vertical="center"/>
    </xf>
    <xf numFmtId="165" fontId="16" fillId="2" borderId="1" xfId="0" applyNumberFormat="1" applyFont="1" applyFill="1" applyBorder="1" applyAlignment="1">
      <alignment horizontal="left" vertical="center" wrapText="1"/>
    </xf>
    <xf numFmtId="164" fontId="26" fillId="2" borderId="2" xfId="0" applyNumberFormat="1" applyFont="1" applyFill="1" applyBorder="1" applyAlignment="1">
      <alignment horizontal="left" vertical="center"/>
    </xf>
    <xf numFmtId="164" fontId="27" fillId="2" borderId="5" xfId="0" applyNumberFormat="1" applyFont="1" applyFill="1" applyBorder="1" applyAlignment="1">
      <alignment horizontal="left" vertical="center"/>
    </xf>
    <xf numFmtId="2" fontId="25" fillId="2" borderId="1" xfId="20" applyNumberFormat="1" applyFont="1" applyFill="1" applyBorder="1" applyAlignment="1">
      <alignment horizontal="left" vertical="center" wrapText="1"/>
    </xf>
    <xf numFmtId="2" fontId="35" fillId="2" borderId="1" xfId="20" applyNumberFormat="1" applyFont="1" applyFill="1" applyBorder="1" applyAlignment="1">
      <alignment horizontal="left" vertical="center" wrapText="1"/>
    </xf>
    <xf numFmtId="165" fontId="25" fillId="2" borderId="1" xfId="20" applyNumberFormat="1" applyFont="1" applyFill="1" applyBorder="1" applyAlignment="1">
      <alignment horizontal="left" vertical="center" wrapText="1"/>
    </xf>
    <xf numFmtId="164" fontId="30" fillId="2" borderId="2" xfId="0" applyNumberFormat="1" applyFont="1" applyFill="1" applyBorder="1" applyAlignment="1">
      <alignment horizontal="left" vertical="center"/>
    </xf>
    <xf numFmtId="2" fontId="21" fillId="2" borderId="1" xfId="20" applyNumberFormat="1" applyFont="1" applyFill="1" applyBorder="1" applyAlignment="1">
      <alignment horizontal="left" vertical="center" wrapText="1"/>
    </xf>
    <xf numFmtId="164" fontId="16" fillId="2" borderId="2" xfId="0" applyNumberFormat="1" applyFont="1" applyFill="1" applyBorder="1" applyAlignment="1">
      <alignment horizontal="left" vertical="center" wrapText="1"/>
    </xf>
    <xf numFmtId="169" fontId="16" fillId="2" borderId="1" xfId="0" applyNumberFormat="1" applyFont="1" applyFill="1" applyBorder="1" applyAlignment="1">
      <alignment horizontal="left" vertical="center"/>
    </xf>
    <xf numFmtId="169" fontId="16" fillId="2" borderId="1" xfId="20" applyNumberFormat="1" applyFont="1" applyFill="1" applyBorder="1" applyAlignment="1">
      <alignment horizontal="left" vertical="center" wrapText="1"/>
    </xf>
    <xf numFmtId="169" fontId="16" fillId="0" borderId="1" xfId="20" applyNumberFormat="1" applyFont="1" applyFill="1" applyBorder="1" applyAlignment="1">
      <alignment horizontal="left" vertical="center" wrapText="1"/>
    </xf>
    <xf numFmtId="165" fontId="16" fillId="0" borderId="1" xfId="0" applyNumberFormat="1" applyFont="1" applyFill="1" applyBorder="1" applyAlignment="1">
      <alignment horizontal="left" vertical="center" wrapText="1"/>
    </xf>
    <xf numFmtId="167" fontId="19" fillId="2" borderId="1" xfId="0" applyNumberFormat="1" applyFont="1" applyFill="1" applyBorder="1" applyAlignment="1">
      <alignment horizontal="right" vertical="center" wrapText="1"/>
    </xf>
    <xf numFmtId="164" fontId="20" fillId="2" borderId="1" xfId="0" applyNumberFormat="1" applyFont="1" applyFill="1" applyBorder="1" applyAlignment="1">
      <alignment horizontal="right" vertical="center" wrapText="1"/>
    </xf>
    <xf numFmtId="9" fontId="19" fillId="2" borderId="1" xfId="1" applyNumberFormat="1" applyFont="1" applyFill="1" applyBorder="1" applyAlignment="1">
      <alignment horizontal="right" vertical="center" wrapText="1"/>
    </xf>
    <xf numFmtId="164" fontId="48" fillId="2" borderId="0" xfId="0" applyNumberFormat="1" applyFont="1" applyFill="1" applyAlignment="1">
      <alignment horizontal="left" vertical="center"/>
    </xf>
    <xf numFmtId="164" fontId="49" fillId="2" borderId="1" xfId="0" applyNumberFormat="1" applyFont="1" applyFill="1" applyBorder="1" applyAlignment="1">
      <alignment horizontal="right" vertical="center" wrapText="1"/>
    </xf>
    <xf numFmtId="167" fontId="49" fillId="2" borderId="1" xfId="0" applyNumberFormat="1" applyFont="1" applyFill="1" applyBorder="1" applyAlignment="1">
      <alignment horizontal="right" vertical="center" wrapText="1"/>
    </xf>
    <xf numFmtId="164" fontId="50" fillId="2" borderId="1" xfId="0" applyNumberFormat="1" applyFont="1" applyFill="1" applyBorder="1" applyAlignment="1">
      <alignment horizontal="right" vertical="center" wrapText="1"/>
    </xf>
    <xf numFmtId="164" fontId="49" fillId="2" borderId="1" xfId="0" applyNumberFormat="1" applyFont="1" applyFill="1" applyBorder="1" applyAlignment="1">
      <alignment horizontal="left" vertical="center" wrapText="1"/>
    </xf>
    <xf numFmtId="164" fontId="49" fillId="2" borderId="1" xfId="0" applyNumberFormat="1" applyFont="1" applyFill="1" applyBorder="1" applyAlignment="1">
      <alignment horizontal="center" vertical="center" wrapText="1"/>
    </xf>
    <xf numFmtId="167" fontId="49" fillId="2" borderId="1" xfId="0" applyNumberFormat="1" applyFont="1" applyFill="1" applyBorder="1" applyAlignment="1">
      <alignment horizontal="center" vertical="center" wrapText="1"/>
    </xf>
    <xf numFmtId="164" fontId="49" fillId="2" borderId="1" xfId="0" applyNumberFormat="1" applyFont="1" applyFill="1" applyBorder="1" applyAlignment="1">
      <alignment horizontal="center" vertical="center" wrapText="1"/>
    </xf>
    <xf numFmtId="164" fontId="49" fillId="2" borderId="6" xfId="0" applyNumberFormat="1" applyFont="1" applyFill="1" applyBorder="1" applyAlignment="1">
      <alignment horizontal="center" vertical="center" wrapText="1"/>
    </xf>
    <xf numFmtId="164" fontId="33" fillId="2" borderId="1" xfId="0" applyNumberFormat="1" applyFont="1" applyFill="1" applyBorder="1" applyAlignment="1">
      <alignment horizontal="left" vertical="center" wrapText="1"/>
    </xf>
    <xf numFmtId="164" fontId="49" fillId="2" borderId="4" xfId="0" applyNumberFormat="1" applyFont="1" applyFill="1" applyBorder="1" applyAlignment="1">
      <alignment horizontal="center" vertical="center" wrapText="1"/>
    </xf>
    <xf numFmtId="164" fontId="49" fillId="2" borderId="7" xfId="0" applyNumberFormat="1" applyFont="1" applyFill="1" applyBorder="1" applyAlignment="1">
      <alignment horizontal="center" vertical="center" wrapText="1"/>
    </xf>
    <xf numFmtId="164" fontId="49" fillId="2" borderId="8" xfId="0" applyNumberFormat="1" applyFont="1" applyFill="1" applyBorder="1" applyAlignment="1">
      <alignment horizontal="center" vertical="center" wrapText="1"/>
    </xf>
    <xf numFmtId="164" fontId="49" fillId="2" borderId="9" xfId="0" applyNumberFormat="1" applyFont="1" applyFill="1" applyBorder="1" applyAlignment="1">
      <alignment horizontal="center" vertical="center" wrapText="1"/>
    </xf>
    <xf numFmtId="164" fontId="33" fillId="2" borderId="1" xfId="0" applyNumberFormat="1" applyFont="1" applyFill="1" applyBorder="1" applyAlignment="1">
      <alignment horizontal="center" vertical="center" wrapText="1"/>
    </xf>
  </cellXfs>
  <cellStyles count="23">
    <cellStyle name="Normal" xfId="0" builtinId="0"/>
    <cellStyle name="Normal 10" xfId="3"/>
    <cellStyle name="Normal 11 2" xfId="4"/>
    <cellStyle name="Normal 15 5" xfId="5"/>
    <cellStyle name="Normal 2" xfId="6"/>
    <cellStyle name="Normal 2 13" xfId="7"/>
    <cellStyle name="Normal 2 2" xfId="8"/>
    <cellStyle name="Normal 2 2 2" xfId="9"/>
    <cellStyle name="Normal 2 3" xfId="10"/>
    <cellStyle name="Normal 3" xfId="11"/>
    <cellStyle name="Normal 3 2" xfId="12"/>
    <cellStyle name="Normal 3 2 2" xfId="13"/>
    <cellStyle name="Normal 3 2 2 2 4" xfId="14"/>
    <cellStyle name="Normal 3 4" xfId="15"/>
    <cellStyle name="Normal 4" xfId="16"/>
    <cellStyle name="Normal 5" xfId="17"/>
    <cellStyle name="Normal 7 2" xfId="18"/>
    <cellStyle name="Normal 8 2" xfId="19"/>
    <cellStyle name="Normal_Phase XI QS" xfId="20"/>
    <cellStyle name="Normal_Phase XI QS 2" xfId="2"/>
    <cellStyle name="Normal_Phase XI QS 2 2" xfId="21"/>
    <cellStyle name="Normal_Phase XI QS 3" xfId="22"/>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1552575</xdr:colOff>
      <xdr:row>963</xdr:row>
      <xdr:rowOff>0</xdr:rowOff>
    </xdr:from>
    <xdr:to>
      <xdr:col>1</xdr:col>
      <xdr:colOff>1552575</xdr:colOff>
      <xdr:row>963</xdr:row>
      <xdr:rowOff>28575</xdr:rowOff>
    </xdr:to>
    <xdr:sp macro="" textlink="">
      <xdr:nvSpPr>
        <xdr:cNvPr id="2" name="Text Box 1"/>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8" name="Text Box 1"/>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9"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0"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1"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2"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3"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4"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5"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6"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7"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8"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19"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0"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1"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2" name="Text Box 1"/>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3"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4"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5"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6"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7"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8" name="Text Box 1"/>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29"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0"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1"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2"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3"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4"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5"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6"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7"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8"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39"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0"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1"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2" name="Text Box 1"/>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3"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4"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5"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6"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7"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8" name="Text Box 1"/>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49"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0"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1"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2"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3"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4"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5"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6"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7"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8"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59"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0"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1"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2" name="Text Box 1"/>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3"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4"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5"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6"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7"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8" name="Text Box 1"/>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69"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0"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1"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2"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3"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4"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5"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6"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7" name="Text Box 7"/>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8" name="Text Box 8"/>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79" name="Text Box 4"/>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80" name="Text Box 5"/>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twoCellAnchor editAs="oneCell">
    <xdr:from>
      <xdr:col>1</xdr:col>
      <xdr:colOff>1552575</xdr:colOff>
      <xdr:row>963</xdr:row>
      <xdr:rowOff>0</xdr:rowOff>
    </xdr:from>
    <xdr:to>
      <xdr:col>1</xdr:col>
      <xdr:colOff>1552575</xdr:colOff>
      <xdr:row>963</xdr:row>
      <xdr:rowOff>28575</xdr:rowOff>
    </xdr:to>
    <xdr:sp macro="" textlink="">
      <xdr:nvSpPr>
        <xdr:cNvPr id="81" name="Text Box 6"/>
        <xdr:cNvSpPr txBox="1">
          <a:spLocks noChangeArrowheads="1"/>
        </xdr:cNvSpPr>
      </xdr:nvSpPr>
      <xdr:spPr bwMode="auto">
        <a:xfrm>
          <a:off x="1524000" y="572042925"/>
          <a:ext cx="0" cy="2857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n-DB-11\Share%20DB-11\share%2012\Chennai%20Division-II\Estimate%202021-2022\Planning%20estimate\Kilpauk%20450%20barrack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HN-DB-12\Share%20313\Chennai%20Division-II\Estimate%202019-20\Main%20Estimate\JambunathaPuram%20RPS\EST%20Jembunathapuram\Jambunatha%20Puram%20RPS%20-%20Fin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Users\tnphc\Downloads\Documents%20and%20Settings\y6hgb\My%20Documents\TRICHY\Karu.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HN-DB-12\Share%20313\Chennai%20Division-II\Estimate%202019-20\DEVELOPMENT%20WORKS\ALL%20Bore%20well%20&amp;%20Pumpset%20EST\PUMP%20SET\Vaiyampatti%20Pump%20Set\ALANGUDI%20PUMP%20S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HN-DB-12\Share%20313\Users\CEDB2\AppData\Local\Packages\Microsoft.MicrosoftEdge_8wekyb3d8bbwe\TempState\Downloads\DEVELOPMENT%20WORKS\ALL%20Bore%20well%20&amp;%20Pumpset%20EST\PUMP%20SET\Vaiyampatti%20Pump%20Set\ALANGUDI%20PUMP%20SE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Chennai%20Dn-I\Data%202015-16\Documents%20and%20Settings\y6hgb\My%20Documents\TRICHY\Karu.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HN-DB-12\Share%20313\Chennai%20Division-II\Estimate%202019-20\Users\OFFICE\Downloads\Documents%20and%20Settings\y6hgb\My%20Documents\TRICHY\Karu.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HN-DB-12\Share%20313\Users\CEDB2\AppData\Local\Packages\Microsoft.MicrosoftEdge_8wekyb3d8bbwe\TempState\Downloads\Users\OFFICE\Downloads\Documents%20and%20Settings\y6hgb\My%20Documents\TRICHY\Karu.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Documents%20and%20Settings\y6hgb\My%20Documents\TRICHY\Karu.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HN-DB-12\Share%20313\Chennai%20Division-II\Estimate%202019-20\Documents%20and%20Settings\y6hgb\My%20Documents\TRICHY\Karu.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HN-DB-12\Share%20%20DB-12\CS%20TOTAL\Sabith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esktop\15.09.2017\destop\Steel%20Arriv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n-310-pc\share\Users\cedb\AppData\Local\Temp\Documents%20and%20Settings\y6hgb\My%20Documents\TRICHY\Kar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ocuments%20and%20Settings\y6hgb\My%20Documents\TRICHY\Karu.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tnphc%20department\2016\FLOOD%20ESTIMATE%20FINAL%20%20jan%202016\FLOOD%20ESTIMATE%20FINAL%20%2022.01.2016\Mamallapuram\mamallapuram%20police%20stat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n-318\share\Documents%20and%20Settings\y6hgb\My%20Documents\TRICHY\Karu.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Users\KALIGA\Downloads\Documents%20and%20Settings\y6hgb\My%20Documents\TRICHY\Karu.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mailam%20PRS%2022.06.2013\estimate\Documents%20and%20Settings\y6hgb\My%20Documents\TRICHY\Kar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HN-DB-12\Share%20313\Users\CEDB2\AppData\Local\Packages\Microsoft.MicrosoftEdge_8wekyb3d8bbwe\TempState\Downloads\Main%20Estimate\JambunathaPuram%20RPS\EST%20Jembunathapuram\Jambunatha%20Puram%20RPS%20-%20Fin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e data ( M30 grade) (2)"/>
      <sheetName val="abs"/>
      <sheetName val="Main work detail"/>
      <sheetName val="Abstract "/>
      <sheetName val=" abs 1"/>
      <sheetName val="pile data "/>
      <sheetName val="  Coastal  Elec.Data "/>
      <sheetName val="Chart1"/>
      <sheetName val="lead  charge"/>
      <sheetName val="Elec.Data"/>
      <sheetName val="Data"/>
      <sheetName val="Sliding and french window"/>
      <sheetName val="Main work detaile"/>
      <sheetName val="building- DN"/>
      <sheetName val="building (3)"/>
      <sheetName val="building (2)"/>
      <sheetName val="BORE"/>
      <sheetName val="sump"/>
      <sheetName val="D-Plinth Prot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Borewell &amp; External water Supply</v>
          </cell>
          <cell r="L2" t="str">
            <v>Genset</v>
          </cell>
          <cell r="N2" t="str">
            <v>Plinth Protection</v>
          </cell>
        </row>
      </sheetData>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lead  charge"/>
      <sheetName val="IIB"/>
      <sheetName val="Main Road Approach Drainage Det"/>
      <sheetName val="Main Road Approach Drainage ABS"/>
      <sheetName val="Main Road Approach Drainage Dat"/>
      <sheetName val="Drain Data"/>
      <sheetName val="UG cableDetail"/>
      <sheetName val="UG cable Abtarct"/>
      <sheetName val="UG Cable DATA"/>
      <sheetName val="3 in1 Firemen (UP)"/>
      <sheetName val="3in1 PC-HC (AB)"/>
      <sheetName val="Septic Tank"/>
      <sheetName val="C.C Road"/>
      <sheetName val="P.P Wall"/>
      <sheetName val="Periphery wall (2)"/>
      <sheetName val="OHT "/>
      <sheetName val="SL Drain"/>
      <sheetName val="Sump"/>
      <sheetName val="Culvert.."/>
      <sheetName val="Elec.abs"/>
      <sheetName val="Sheet13"/>
      <sheetName val="G.Abstract"/>
      <sheetName val="Up to Basement"/>
      <sheetName val="Above basement"/>
      <sheetName val="OHT"/>
      <sheetName val="S.Tank"/>
      <sheetName val="G. Abstract"/>
      <sheetName val="C.C.Road"/>
      <sheetName val="P.Protection"/>
      <sheetName val="S.Drain"/>
      <sheetName val="Building"/>
      <sheetName val=" ABSTRACT"/>
      <sheetName val="Data.."/>
      <sheetName val="Elec.Data"/>
      <sheetName val="Data"/>
      <sheetName val="Lead"/>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Detailed"/>
      <sheetName val="Abstract"/>
      <sheetName val="Abstract (2)"/>
      <sheetName val="Sheet3"/>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Detailed"/>
      <sheetName val="Abstract"/>
      <sheetName val="Abstract (2)"/>
      <sheetName val="Sheet3"/>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v.h road"/>
      <sheetName val="Mylapore"/>
      <sheetName val="PTC Ashok nagar"/>
      <sheetName val="Puzhal"/>
      <sheetName val="Vepery"/>
      <sheetName val="ashok nagar food canteen"/>
      <sheetName val="Egmore"/>
      <sheetName val="03.07.2021"/>
      <sheetName val="central"/>
      <sheetName val="old cop Egmore"/>
      <sheetName val="TNPA"/>
      <sheetName val="Kilpauk DC quarters"/>
      <sheetName val="Wallajah Road"/>
      <sheetName val="Oonamancherry"/>
      <sheetName val="DGP Mylapore"/>
      <sheetName val="IGP Egmore"/>
      <sheetName val="EB Vepery"/>
      <sheetName val="MINT TENDER"/>
      <sheetName val="THIRUPATHUR"/>
      <sheetName val="excess qty"/>
      <sheetName val="TNPA Oonamancherry "/>
      <sheetName val="CBCID Egmore"/>
      <sheetName val="SP Repair Kilpauk"/>
      <sheetName val="Sheet1"/>
      <sheetName val="NUP Chengalpattu"/>
      <sheetName val="Oonamanchery"/>
      <sheetName val="Porta Huts TNPA"/>
      <sheetName val="RC Paramakudi"/>
      <sheetName val="PTC Main Ashok Nagar"/>
      <sheetName val="SR Work Wallajah"/>
      <sheetName val="Police Museum Egmore"/>
      <sheetName val="puzhal prison"/>
      <sheetName val="puzhal ex"/>
      <sheetName val="SR DGP Mylapore"/>
      <sheetName val="Old Commissinoer Egmore"/>
      <sheetName val="POlce Museum Egmore"/>
      <sheetName val="Old Cop camp Egmore"/>
      <sheetName val="Fire external Egmore"/>
      <sheetName val="Integrat-Vandalur"/>
      <sheetName val="Lakshmi"/>
      <sheetName val="ambiligai"/>
      <sheetName val="RA puram"/>
      <sheetName val="1000light rc"/>
      <sheetName val="teynampet rc"/>
      <sheetName val="redhills rc"/>
      <sheetName val="Sheet2"/>
      <sheetName val="NERS"/>
      <sheetName val="Mlktr"/>
      <sheetName val="TNPA Oonamanchery"/>
      <sheetName val="SM NAGAR EX"/>
      <sheetName val="Fire fighting Melakottaiyur"/>
      <sheetName val="Special Repair DGP Mylapore"/>
      <sheetName val="Bituminous PTC Ashok Nagar"/>
      <sheetName val="E.V.K Sampath Maaligai"/>
      <sheetName val="Godown in CO-operative Saligram"/>
      <sheetName val="Social Welfare Adyar"/>
      <sheetName val="vadapalani pro"/>
      <sheetName val="Museum"/>
      <sheetName val="Viji"/>
      <sheetName val="Tender Tiruppur"/>
      <sheetName val="spl rpr"/>
      <sheetName val="forensic mylapore"/>
      <sheetName val="spl rpr Kilpauk"/>
      <sheetName val="TNPHCL"/>
      <sheetName val="PCCC  RA Puram"/>
      <sheetName val="SP Technical Oonamancherry"/>
      <sheetName val="egmoree"/>
      <sheetName val="teynampet tender"/>
      <sheetName val="Excess PTC ASHOK Nagar"/>
      <sheetName val="Excess Kondithope"/>
      <sheetName val="Tender Puzhal"/>
      <sheetName val="SRP Kilpauk"/>
      <sheetName val="Chairman OFF Chennai"/>
      <sheetName val="M,N,P 48Ins Kondithope"/>
      <sheetName val="Sheet 1"/>
      <sheetName val="PRV"/>
      <sheetName val="Estimate Barracks Kipauk"/>
      <sheetName val="Flat-7 N Blck Kilpau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ow r="231">
          <cell r="C231">
            <v>535000</v>
          </cell>
        </row>
      </sheetData>
      <sheetData sheetId="7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teel"/>
      <sheetName val="Sheet2"/>
      <sheetName val="Sheet3"/>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detail estimate main (2)"/>
      <sheetName val="print data (2)"/>
      <sheetName val="General Abstract"/>
      <sheetName val="ABS"/>
      <sheetName val="detail estimate main"/>
      <sheetName val="lead  charge"/>
      <sheetName val="A Old"/>
      <sheetName val="A"/>
      <sheetName val="Detailed Estimate"/>
      <sheetName val="Estimate (G+2)"/>
      <sheetName val="Sump"/>
      <sheetName val="Road"/>
      <sheetName val="Plinth"/>
      <sheetName val="Pump"/>
      <sheetName val="Elec.Data (2)"/>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REF"/>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ead  charge"/>
      <sheetName val="IIB"/>
      <sheetName val="Main Road Approach Drainage Det"/>
      <sheetName val="Main Road Approach Drainage ABS"/>
      <sheetName val="Main Road Approach Drainage Dat"/>
      <sheetName val="Drain Data"/>
      <sheetName val="UG cableDetail"/>
      <sheetName val="UG cable Abtarct"/>
      <sheetName val="UG Cable DATA"/>
      <sheetName val="3 in1 Firemen (UP)"/>
      <sheetName val="3in1 PC-HC (AB)"/>
      <sheetName val="Septic Tank"/>
      <sheetName val="C.C Road"/>
      <sheetName val="P.P Wall"/>
      <sheetName val="Periphery wall (2)"/>
      <sheetName val="OHT "/>
      <sheetName val="SL Drain"/>
      <sheetName val="Sump"/>
      <sheetName val="Culvert.."/>
      <sheetName val="Elec.abs"/>
      <sheetName val="Sheet13"/>
      <sheetName val="G.Abstract"/>
      <sheetName val="Up to Basement"/>
      <sheetName val="Above basement"/>
      <sheetName val="OHT"/>
      <sheetName val="S.Tank"/>
      <sheetName val="G. Abstract"/>
      <sheetName val="C.C.Road"/>
      <sheetName val="P.Protection"/>
      <sheetName val="S.Drain"/>
      <sheetName val="Building"/>
      <sheetName val=" ABSTRACT"/>
      <sheetName val="Data.."/>
      <sheetName val="Elec.Data"/>
      <sheetName val="Data"/>
      <sheetName val="Lead"/>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00B050"/>
  </sheetPr>
  <dimension ref="A1:J30"/>
  <sheetViews>
    <sheetView tabSelected="1" view="pageBreakPreview" topLeftCell="A22" zoomScale="90" zoomScaleNormal="75" workbookViewId="0">
      <selection activeCell="F10" sqref="F10"/>
    </sheetView>
  </sheetViews>
  <sheetFormatPr defaultColWidth="9.21875" defaultRowHeight="35.1" customHeight="1"/>
  <cols>
    <col min="1" max="1" width="8" style="1" customWidth="1"/>
    <col min="2" max="2" width="6.6640625" style="1" customWidth="1"/>
    <col min="3" max="3" width="43" style="1" customWidth="1"/>
    <col min="4" max="4" width="15.6640625" style="1" customWidth="1"/>
    <col min="5" max="5" width="6.44140625" style="1" customWidth="1"/>
    <col min="6" max="6" width="18.5546875" style="1" customWidth="1"/>
    <col min="7" max="7" width="19.109375" style="1" customWidth="1"/>
    <col min="8" max="8" width="19" style="1" customWidth="1"/>
    <col min="9" max="9" width="10" style="1" bestFit="1" customWidth="1"/>
    <col min="10" max="10" width="34.109375" style="1" customWidth="1"/>
    <col min="11" max="16384" width="9.21875" style="1"/>
  </cols>
  <sheetData>
    <row r="1" spans="1:10" ht="36" customHeight="1">
      <c r="A1" s="25" t="s">
        <v>35</v>
      </c>
      <c r="B1" s="25"/>
      <c r="C1" s="25"/>
      <c r="D1" s="25"/>
      <c r="E1" s="25"/>
      <c r="F1" s="25"/>
    </row>
    <row r="2" spans="1:10" ht="70.5" customHeight="1">
      <c r="A2" s="24" t="s">
        <v>34</v>
      </c>
      <c r="B2" s="24"/>
      <c r="C2" s="24"/>
      <c r="D2" s="24"/>
      <c r="E2" s="24"/>
      <c r="F2" s="24"/>
    </row>
    <row r="3" spans="1:10" s="2" customFormat="1" ht="35.1" customHeight="1">
      <c r="A3" s="23" t="s">
        <v>33</v>
      </c>
      <c r="B3" s="23" t="s">
        <v>32</v>
      </c>
      <c r="C3" s="23" t="s">
        <v>31</v>
      </c>
      <c r="D3" s="23" t="s">
        <v>30</v>
      </c>
      <c r="E3" s="23" t="s">
        <v>29</v>
      </c>
      <c r="F3" s="23" t="s">
        <v>28</v>
      </c>
    </row>
    <row r="4" spans="1:10" s="2" customFormat="1" ht="35.1" customHeight="1">
      <c r="A4" s="23"/>
      <c r="B4" s="23"/>
      <c r="C4" s="23" t="s">
        <v>27</v>
      </c>
      <c r="D4" s="8" t="s">
        <v>26</v>
      </c>
      <c r="E4" s="8"/>
      <c r="F4" s="8"/>
    </row>
    <row r="5" spans="1:10" s="2" customFormat="1" ht="48.75" customHeight="1">
      <c r="A5" s="6">
        <v>1</v>
      </c>
      <c r="B5" s="10">
        <v>1</v>
      </c>
      <c r="C5" s="10" t="s">
        <v>25</v>
      </c>
      <c r="D5" s="10">
        <f>'Final Blgs'!F1114</f>
        <v>109265715.90535</v>
      </c>
      <c r="E5" s="10"/>
      <c r="F5" s="10">
        <f>D5*B5</f>
        <v>109265715.90535</v>
      </c>
    </row>
    <row r="6" spans="1:10" s="2" customFormat="1" ht="42.75" customHeight="1">
      <c r="A6" s="6">
        <v>2</v>
      </c>
      <c r="B6" s="10"/>
      <c r="C6" s="8" t="s">
        <v>24</v>
      </c>
      <c r="D6" s="8"/>
      <c r="E6" s="8"/>
      <c r="F6" s="7">
        <f>SUM(F5:F5)</f>
        <v>109265715.90535</v>
      </c>
      <c r="G6" s="21">
        <f>'Final Blgs'!F1114</f>
        <v>109265715.90535</v>
      </c>
      <c r="H6" s="2">
        <f>G6-F6</f>
        <v>0</v>
      </c>
    </row>
    <row r="7" spans="1:10" s="2" customFormat="1" ht="42.75" customHeight="1">
      <c r="A7" s="6">
        <v>3</v>
      </c>
      <c r="B7" s="10"/>
      <c r="C7" s="23" t="s">
        <v>23</v>
      </c>
      <c r="D7" s="23"/>
      <c r="E7" s="23"/>
      <c r="F7" s="7"/>
    </row>
    <row r="8" spans="1:10" s="2" customFormat="1" ht="42.75" customHeight="1">
      <c r="A8" s="6">
        <v>4</v>
      </c>
      <c r="B8" s="10">
        <v>1</v>
      </c>
      <c r="C8" s="10" t="str">
        <f>'[1]building- DN'!G2</f>
        <v>Borewell &amp; External water Supply</v>
      </c>
      <c r="D8" s="10">
        <f>'Final Blgs'!H1114</f>
        <v>718183.76799999992</v>
      </c>
      <c r="E8" s="10"/>
      <c r="F8" s="10">
        <f>B8*D8</f>
        <v>718183.76799999992</v>
      </c>
    </row>
    <row r="9" spans="1:10" s="2" customFormat="1" ht="42.75" customHeight="1">
      <c r="A9" s="6">
        <v>5</v>
      </c>
      <c r="B9" s="10">
        <v>1</v>
      </c>
      <c r="C9" s="10" t="s">
        <v>22</v>
      </c>
      <c r="D9" s="10">
        <f>'Final Blgs'!K1114</f>
        <v>742274.02799999993</v>
      </c>
      <c r="E9" s="10"/>
      <c r="F9" s="10">
        <f>B9*D9</f>
        <v>742274.02799999993</v>
      </c>
    </row>
    <row r="10" spans="1:10" s="2" customFormat="1" ht="42.75" customHeight="1">
      <c r="A10" s="6">
        <v>6</v>
      </c>
      <c r="B10" s="10">
        <v>1</v>
      </c>
      <c r="C10" s="10" t="str">
        <f>'[1]building- DN'!L2</f>
        <v>Genset</v>
      </c>
      <c r="D10" s="10">
        <f>'Final Blgs'!M1114</f>
        <v>1183920.2</v>
      </c>
      <c r="E10" s="10"/>
      <c r="F10" s="10">
        <f>B10*D10</f>
        <v>1183920.2</v>
      </c>
    </row>
    <row r="11" spans="1:10" s="2" customFormat="1" ht="42.75" customHeight="1">
      <c r="A11" s="6">
        <v>7</v>
      </c>
      <c r="B11" s="10">
        <v>1</v>
      </c>
      <c r="C11" s="10" t="str">
        <f>'[1]building- DN'!N2</f>
        <v>Plinth Protection</v>
      </c>
      <c r="D11" s="10">
        <f>'Final Blgs'!O1114</f>
        <v>645696.20499999996</v>
      </c>
      <c r="E11" s="10"/>
      <c r="F11" s="10">
        <f>B11*D11</f>
        <v>645696.20499999996</v>
      </c>
    </row>
    <row r="12" spans="1:10" s="2" customFormat="1" ht="42.75" customHeight="1">
      <c r="A12" s="6">
        <v>8</v>
      </c>
      <c r="B12" s="22"/>
      <c r="C12" s="8" t="s">
        <v>21</v>
      </c>
      <c r="D12" s="8"/>
      <c r="E12" s="8"/>
      <c r="F12" s="7">
        <f>SUM(F6:F11)</f>
        <v>112555790.10635</v>
      </c>
      <c r="G12" s="21">
        <f>'Final Blgs'!S1114</f>
        <v>112555790.09635001</v>
      </c>
      <c r="H12" s="2">
        <f>G12-111534071.82</f>
        <v>1021718.2763500214</v>
      </c>
    </row>
    <row r="13" spans="1:10" s="2" customFormat="1" ht="42.75" customHeight="1">
      <c r="A13" s="6">
        <v>9</v>
      </c>
      <c r="B13" s="9"/>
      <c r="C13" s="20" t="s">
        <v>20</v>
      </c>
      <c r="D13" s="8"/>
      <c r="E13" s="8"/>
      <c r="F13" s="10">
        <f>F12*12%</f>
        <v>13506694.812762</v>
      </c>
      <c r="J13" s="19"/>
    </row>
    <row r="14" spans="1:10" s="2" customFormat="1" ht="42.75" customHeight="1">
      <c r="A14" s="6">
        <v>10</v>
      </c>
      <c r="B14" s="9"/>
      <c r="C14" s="8" t="s">
        <v>19</v>
      </c>
      <c r="D14" s="8"/>
      <c r="E14" s="8"/>
      <c r="F14" s="7">
        <f>SUM(F12:F13)</f>
        <v>126062484.919112</v>
      </c>
      <c r="G14" s="2">
        <f>F14-10964595</f>
        <v>115097889.919112</v>
      </c>
      <c r="J14" s="19"/>
    </row>
    <row r="15" spans="1:10" s="2" customFormat="1" ht="42.75" customHeight="1">
      <c r="A15" s="6">
        <v>11</v>
      </c>
      <c r="B15" s="9"/>
      <c r="C15" s="12" t="s">
        <v>18</v>
      </c>
      <c r="D15" s="11" t="s">
        <v>3</v>
      </c>
      <c r="E15" s="11"/>
      <c r="F15" s="10">
        <v>50000</v>
      </c>
      <c r="J15" s="19"/>
    </row>
    <row r="16" spans="1:10" s="2" customFormat="1" ht="42.75" customHeight="1">
      <c r="A16" s="6">
        <v>12</v>
      </c>
      <c r="B16" s="9"/>
      <c r="C16" s="12" t="s">
        <v>17</v>
      </c>
      <c r="D16" s="11" t="s">
        <v>3</v>
      </c>
      <c r="E16" s="11"/>
      <c r="F16" s="10">
        <v>400000</v>
      </c>
      <c r="J16" s="19"/>
    </row>
    <row r="17" spans="1:10" s="2" customFormat="1" ht="50.25" customHeight="1">
      <c r="A17" s="6">
        <v>13</v>
      </c>
      <c r="B17" s="9"/>
      <c r="C17" s="12" t="s">
        <v>16</v>
      </c>
      <c r="D17" s="11" t="s">
        <v>3</v>
      </c>
      <c r="E17" s="11"/>
      <c r="F17" s="10">
        <v>700000</v>
      </c>
      <c r="J17" s="19"/>
    </row>
    <row r="18" spans="1:10" s="2" customFormat="1" ht="42.75" customHeight="1">
      <c r="A18" s="6">
        <v>14</v>
      </c>
      <c r="B18" s="9"/>
      <c r="C18" s="12" t="s">
        <v>15</v>
      </c>
      <c r="D18" s="11" t="s">
        <v>3</v>
      </c>
      <c r="E18" s="11"/>
      <c r="F18" s="10">
        <v>400000</v>
      </c>
      <c r="J18" s="19"/>
    </row>
    <row r="19" spans="1:10" s="2" customFormat="1" ht="42.75" customHeight="1">
      <c r="A19" s="6"/>
      <c r="B19" s="9"/>
      <c r="C19" s="8" t="s">
        <v>14</v>
      </c>
      <c r="D19" s="8"/>
      <c r="E19" s="8"/>
      <c r="F19" s="7">
        <f>SUM(F14:F18)</f>
        <v>127612484.919112</v>
      </c>
      <c r="G19" s="14"/>
      <c r="J19" s="19"/>
    </row>
    <row r="20" spans="1:10" s="2" customFormat="1" ht="42.75" customHeight="1">
      <c r="A20" s="6">
        <v>15</v>
      </c>
      <c r="B20" s="9"/>
      <c r="C20" s="18" t="s">
        <v>13</v>
      </c>
      <c r="D20" s="17" t="s">
        <v>9</v>
      </c>
      <c r="E20" s="17"/>
      <c r="F20" s="10">
        <f>F19*1%</f>
        <v>1276124.8491911199</v>
      </c>
      <c r="G20" s="16"/>
    </row>
    <row r="21" spans="1:10" s="2" customFormat="1" ht="50.25" customHeight="1">
      <c r="A21" s="6">
        <v>16</v>
      </c>
      <c r="B21" s="9"/>
      <c r="C21" s="18" t="s">
        <v>12</v>
      </c>
      <c r="D21" s="17" t="s">
        <v>9</v>
      </c>
      <c r="E21" s="17"/>
      <c r="F21" s="10">
        <f>F19*1%</f>
        <v>1276124.8491911199</v>
      </c>
      <c r="G21" s="16"/>
    </row>
    <row r="22" spans="1:10" s="2" customFormat="1" ht="42.75" customHeight="1">
      <c r="A22" s="6">
        <v>17</v>
      </c>
      <c r="B22" s="9"/>
      <c r="C22" s="18" t="s">
        <v>11</v>
      </c>
      <c r="D22" s="17"/>
      <c r="E22" s="17"/>
      <c r="F22" s="10">
        <f>F19*7.5%+704.78</f>
        <v>9571641.1489333995</v>
      </c>
      <c r="G22" s="16"/>
    </row>
    <row r="23" spans="1:10" s="2" customFormat="1" ht="42.75" customHeight="1">
      <c r="A23" s="6">
        <v>18</v>
      </c>
      <c r="B23" s="9"/>
      <c r="C23" s="18" t="s">
        <v>10</v>
      </c>
      <c r="D23" s="17" t="s">
        <v>9</v>
      </c>
      <c r="E23" s="17"/>
      <c r="F23" s="10">
        <f>F19*5%</f>
        <v>6380624.2459556004</v>
      </c>
      <c r="G23" s="16"/>
    </row>
    <row r="24" spans="1:10" s="2" customFormat="1" ht="42.75" customHeight="1">
      <c r="A24" s="6">
        <v>19</v>
      </c>
      <c r="B24" s="9"/>
      <c r="C24" s="8" t="s">
        <v>8</v>
      </c>
      <c r="D24" s="8"/>
      <c r="E24" s="8"/>
      <c r="F24" s="7">
        <f>SUM(F19:F23)</f>
        <v>146117000.01238322</v>
      </c>
      <c r="G24" s="16"/>
    </row>
    <row r="25" spans="1:10" s="2" customFormat="1" ht="42.75" customHeight="1">
      <c r="A25" s="6">
        <v>20</v>
      </c>
      <c r="B25" s="9"/>
      <c r="C25" s="12" t="s">
        <v>7</v>
      </c>
      <c r="D25" s="11" t="s">
        <v>3</v>
      </c>
      <c r="E25" s="11"/>
      <c r="F25" s="10">
        <v>83000</v>
      </c>
      <c r="G25" s="15"/>
    </row>
    <row r="26" spans="1:10" s="2" customFormat="1" ht="42.75" customHeight="1">
      <c r="A26" s="6">
        <v>21</v>
      </c>
      <c r="B26" s="9"/>
      <c r="C26" s="12" t="s">
        <v>6</v>
      </c>
      <c r="D26" s="13" t="s">
        <v>3</v>
      </c>
      <c r="E26" s="13"/>
      <c r="F26" s="10">
        <v>500000</v>
      </c>
      <c r="G26" s="14"/>
    </row>
    <row r="27" spans="1:10" s="2" customFormat="1" ht="53.25" customHeight="1">
      <c r="A27" s="6">
        <v>22</v>
      </c>
      <c r="B27" s="9"/>
      <c r="C27" s="12" t="s">
        <v>5</v>
      </c>
      <c r="D27" s="13" t="s">
        <v>3</v>
      </c>
      <c r="E27" s="13"/>
      <c r="F27" s="10">
        <v>200000</v>
      </c>
    </row>
    <row r="28" spans="1:10" s="2" customFormat="1" ht="42.75" customHeight="1">
      <c r="A28" s="6">
        <v>23</v>
      </c>
      <c r="B28" s="9"/>
      <c r="C28" s="12" t="s">
        <v>4</v>
      </c>
      <c r="D28" s="11" t="s">
        <v>3</v>
      </c>
      <c r="E28" s="11"/>
      <c r="F28" s="10">
        <v>100000</v>
      </c>
    </row>
    <row r="29" spans="1:10" s="2" customFormat="1" ht="42.75" customHeight="1">
      <c r="A29" s="6"/>
      <c r="B29" s="9"/>
      <c r="C29" s="8" t="s">
        <v>2</v>
      </c>
      <c r="D29" s="8"/>
      <c r="E29" s="8"/>
      <c r="F29" s="7">
        <f>SUM(F24:F28)</f>
        <v>147000000.01238322</v>
      </c>
      <c r="G29" s="2">
        <f>147000000-F29</f>
        <v>-1.2383222579956055E-2</v>
      </c>
    </row>
    <row r="30" spans="1:10" s="2" customFormat="1" ht="42.75" customHeight="1">
      <c r="A30" s="6"/>
      <c r="B30" s="5"/>
      <c r="C30" s="5"/>
      <c r="D30" s="4" t="s">
        <v>1</v>
      </c>
      <c r="E30" s="4"/>
      <c r="F30" s="3" t="s">
        <v>0</v>
      </c>
      <c r="G30" s="2">
        <f>1470-1469.99</f>
        <v>9.9999999999909051E-3</v>
      </c>
    </row>
  </sheetData>
  <mergeCells count="23">
    <mergeCell ref="D27:E27"/>
    <mergeCell ref="D28:E28"/>
    <mergeCell ref="C29:E29"/>
    <mergeCell ref="D30:E30"/>
    <mergeCell ref="D21:E21"/>
    <mergeCell ref="D22:E22"/>
    <mergeCell ref="D23:E23"/>
    <mergeCell ref="C24:E24"/>
    <mergeCell ref="D25:E25"/>
    <mergeCell ref="D26:E26"/>
    <mergeCell ref="C14:E14"/>
    <mergeCell ref="D15:E15"/>
    <mergeCell ref="D16:E16"/>
    <mergeCell ref="D17:E17"/>
    <mergeCell ref="C19:E19"/>
    <mergeCell ref="D20:E20"/>
    <mergeCell ref="D18:E18"/>
    <mergeCell ref="A1:F1"/>
    <mergeCell ref="A2:F2"/>
    <mergeCell ref="D4:F4"/>
    <mergeCell ref="C6:E6"/>
    <mergeCell ref="C12:E12"/>
    <mergeCell ref="D13:E13"/>
  </mergeCells>
  <printOptions horizontalCentered="1"/>
  <pageMargins left="0.74803149606299213" right="0.47244094488188981" top="1.1100000000000001" bottom="0.74" header="0.43307086614173229" footer="0.27559055118110237"/>
  <pageSetup paperSize="9" scale="75" orientation="portrait" r:id="rId1"/>
  <headerFooter alignWithMargins="0">
    <oddHeader>&amp;R&amp;P</oddHeader>
  </headerFooter>
</worksheet>
</file>

<file path=xl/worksheets/sheet2.xml><?xml version="1.0" encoding="utf-8"?>
<worksheet xmlns="http://schemas.openxmlformats.org/spreadsheetml/2006/main" xmlns:r="http://schemas.openxmlformats.org/officeDocument/2006/relationships">
  <sheetPr>
    <tabColor rgb="FF00B050"/>
  </sheetPr>
  <dimension ref="A1:AC1251"/>
  <sheetViews>
    <sheetView showZeros="0" view="pageBreakPreview" zoomScale="70" zoomScaleNormal="40" zoomScaleSheetLayoutView="70" workbookViewId="0">
      <pane xSplit="4" ySplit="4" topLeftCell="E1114" activePane="bottomRight" state="frozen"/>
      <selection activeCell="F10" sqref="F10"/>
      <selection pane="topRight" activeCell="F10" sqref="F10"/>
      <selection pane="bottomLeft" activeCell="F10" sqref="F10"/>
      <selection pane="bottomRight" activeCell="F10" sqref="F10"/>
    </sheetView>
  </sheetViews>
  <sheetFormatPr defaultRowHeight="25.5"/>
  <cols>
    <col min="1" max="1" width="10" style="26" customWidth="1"/>
    <col min="2" max="2" width="86.88671875" style="26" customWidth="1"/>
    <col min="3" max="3" width="17.6640625" style="29" customWidth="1"/>
    <col min="4" max="4" width="8.33203125" style="32" customWidth="1"/>
    <col min="5" max="5" width="16.33203125" style="29" customWidth="1"/>
    <col min="6" max="6" width="22.88671875" style="29" customWidth="1"/>
    <col min="7" max="7" width="12.6640625" style="29" customWidth="1"/>
    <col min="8" max="8" width="18.6640625" style="29" customWidth="1"/>
    <col min="9" max="9" width="14.21875" style="31" customWidth="1"/>
    <col min="10" max="10" width="17.33203125" style="31" customWidth="1"/>
    <col min="11" max="11" width="22.6640625" style="29" customWidth="1"/>
    <col min="12" max="12" width="13.6640625" style="29" customWidth="1"/>
    <col min="13" max="13" width="20" style="29" customWidth="1"/>
    <col min="14" max="14" width="14.44140625" style="29" customWidth="1"/>
    <col min="15" max="15" width="20.77734375" style="29" customWidth="1"/>
    <col min="16" max="16" width="16.77734375" style="30" customWidth="1"/>
    <col min="17" max="17" width="22.88671875" style="29" customWidth="1"/>
    <col min="18" max="18" width="17.6640625" style="28" customWidth="1"/>
    <col min="19" max="19" width="21.44140625" style="28" customWidth="1"/>
    <col min="20" max="20" width="22.77734375" style="27" bestFit="1" customWidth="1"/>
    <col min="21" max="21" width="21.109375" style="27" bestFit="1" customWidth="1"/>
    <col min="22" max="22" width="15.88671875" style="26" bestFit="1" customWidth="1"/>
    <col min="23" max="23" width="17.88671875" style="26" bestFit="1" customWidth="1"/>
    <col min="24" max="24" width="13.44140625" style="26" bestFit="1" customWidth="1"/>
    <col min="25" max="25" width="8.88671875" style="26" bestFit="1" customWidth="1"/>
    <col min="26" max="26" width="11.77734375" style="26" bestFit="1" customWidth="1"/>
    <col min="27" max="27" width="9.6640625" style="26" bestFit="1" customWidth="1"/>
    <col min="28" max="28" width="9.44140625" style="26" bestFit="1" customWidth="1"/>
    <col min="29" max="29" width="12.109375" style="26" bestFit="1" customWidth="1"/>
    <col min="30" max="16384" width="8.88671875" style="26"/>
  </cols>
  <sheetData>
    <row r="1" spans="1:21" ht="72.75" customHeight="1">
      <c r="A1" s="281" t="s">
        <v>966</v>
      </c>
      <c r="B1" s="281"/>
      <c r="C1" s="274"/>
      <c r="D1" s="274"/>
      <c r="E1" s="274"/>
      <c r="F1" s="274"/>
      <c r="G1" s="274"/>
      <c r="H1" s="274"/>
      <c r="I1" s="274"/>
      <c r="J1" s="274"/>
      <c r="K1" s="274"/>
      <c r="L1" s="274"/>
      <c r="M1" s="274"/>
      <c r="N1" s="274"/>
      <c r="O1" s="274"/>
      <c r="P1" s="274"/>
      <c r="Q1" s="274"/>
      <c r="R1" s="274"/>
      <c r="S1" s="274"/>
    </row>
    <row r="2" spans="1:21" s="53" customFormat="1" ht="96" customHeight="1">
      <c r="A2" s="276" t="s">
        <v>965</v>
      </c>
      <c r="B2" s="276" t="s">
        <v>31</v>
      </c>
      <c r="C2" s="280" t="s">
        <v>30</v>
      </c>
      <c r="D2" s="274" t="s">
        <v>29</v>
      </c>
      <c r="E2" s="274" t="s">
        <v>964</v>
      </c>
      <c r="F2" s="274"/>
      <c r="G2" s="274" t="s">
        <v>963</v>
      </c>
      <c r="H2" s="274"/>
      <c r="I2" s="279" t="s">
        <v>962</v>
      </c>
      <c r="J2" s="278"/>
      <c r="K2" s="277"/>
      <c r="L2" s="274" t="s">
        <v>961</v>
      </c>
      <c r="M2" s="274"/>
      <c r="N2" s="274" t="s">
        <v>960</v>
      </c>
      <c r="O2" s="274"/>
      <c r="P2" s="274" t="s">
        <v>959</v>
      </c>
      <c r="Q2" s="274"/>
      <c r="R2" s="274" t="s">
        <v>958</v>
      </c>
      <c r="S2" s="274"/>
      <c r="U2" s="267"/>
    </row>
    <row r="3" spans="1:21" s="53" customFormat="1" ht="31.9" customHeight="1">
      <c r="A3" s="276"/>
      <c r="B3" s="276"/>
      <c r="C3" s="275"/>
      <c r="D3" s="274"/>
      <c r="E3" s="273" t="s">
        <v>32</v>
      </c>
      <c r="F3" s="272" t="s">
        <v>28</v>
      </c>
      <c r="G3" s="273" t="s">
        <v>32</v>
      </c>
      <c r="H3" s="272" t="s">
        <v>28</v>
      </c>
      <c r="I3" s="273" t="s">
        <v>32</v>
      </c>
      <c r="J3" s="273" t="s">
        <v>957</v>
      </c>
      <c r="K3" s="272" t="s">
        <v>28</v>
      </c>
      <c r="L3" s="273" t="s">
        <v>32</v>
      </c>
      <c r="M3" s="272" t="s">
        <v>28</v>
      </c>
      <c r="N3" s="273" t="s">
        <v>32</v>
      </c>
      <c r="O3" s="272" t="s">
        <v>28</v>
      </c>
      <c r="P3" s="273" t="s">
        <v>32</v>
      </c>
      <c r="Q3" s="272" t="s">
        <v>28</v>
      </c>
      <c r="R3" s="272" t="s">
        <v>32</v>
      </c>
      <c r="S3" s="272" t="s">
        <v>28</v>
      </c>
      <c r="T3" s="267"/>
      <c r="U3" s="267"/>
    </row>
    <row r="4" spans="1:21" s="53" customFormat="1" ht="39.75" customHeight="1">
      <c r="A4" s="245"/>
      <c r="B4" s="245"/>
      <c r="C4" s="268"/>
      <c r="D4" s="271"/>
      <c r="E4" s="268"/>
      <c r="F4" s="268"/>
      <c r="G4" s="268"/>
      <c r="H4" s="268"/>
      <c r="I4" s="270"/>
      <c r="J4" s="270"/>
      <c r="K4" s="268"/>
      <c r="L4" s="268"/>
      <c r="M4" s="268"/>
      <c r="N4" s="268"/>
      <c r="O4" s="268"/>
      <c r="P4" s="269"/>
      <c r="Q4" s="268"/>
      <c r="R4" s="268"/>
      <c r="S4" s="268"/>
      <c r="T4" s="267"/>
      <c r="U4" s="267"/>
    </row>
    <row r="5" spans="1:21" ht="50.25" customHeight="1">
      <c r="A5" s="159">
        <v>1.1000000000000001</v>
      </c>
      <c r="B5" s="116" t="s">
        <v>956</v>
      </c>
      <c r="C5" s="266"/>
      <c r="D5" s="82" t="s">
        <v>183</v>
      </c>
      <c r="E5" s="151"/>
      <c r="F5" s="151"/>
      <c r="G5" s="83"/>
      <c r="H5" s="83"/>
      <c r="I5" s="265"/>
      <c r="J5" s="265"/>
      <c r="K5" s="83"/>
      <c r="L5" s="83"/>
      <c r="M5" s="83"/>
      <c r="N5" s="83"/>
      <c r="O5" s="83"/>
      <c r="P5" s="264"/>
      <c r="Q5" s="83"/>
      <c r="R5" s="80" t="s">
        <v>136</v>
      </c>
      <c r="S5" s="80"/>
    </row>
    <row r="6" spans="1:21" ht="36" customHeight="1">
      <c r="A6" s="159"/>
      <c r="B6" s="116" t="s">
        <v>946</v>
      </c>
      <c r="C6" s="83">
        <v>224.84</v>
      </c>
      <c r="D6" s="82" t="s">
        <v>669</v>
      </c>
      <c r="E6" s="62">
        <v>274</v>
      </c>
      <c r="F6" s="81">
        <f>E6*C6</f>
        <v>61606.16</v>
      </c>
      <c r="G6" s="62"/>
      <c r="H6" s="62">
        <f>G6*C6</f>
        <v>0</v>
      </c>
      <c r="I6" s="62"/>
      <c r="J6" s="62">
        <f>I6*2</f>
        <v>0</v>
      </c>
      <c r="K6" s="62">
        <f>J6*C6</f>
        <v>0</v>
      </c>
      <c r="L6" s="62"/>
      <c r="M6" s="62">
        <f>L6*C6</f>
        <v>0</v>
      </c>
      <c r="N6" s="62">
        <v>12.2</v>
      </c>
      <c r="O6" s="62">
        <f>N6*C6</f>
        <v>2743.0479999999998</v>
      </c>
      <c r="P6" s="88">
        <f>G6+J6+L6+N6</f>
        <v>12.2</v>
      </c>
      <c r="Q6" s="62">
        <f>P6*C6</f>
        <v>2743.0479999999998</v>
      </c>
      <c r="R6" s="88">
        <f>P6+E6</f>
        <v>286.2</v>
      </c>
      <c r="S6" s="62">
        <f>R6*C6</f>
        <v>64349.207999999999</v>
      </c>
      <c r="T6" s="42"/>
      <c r="U6" s="42"/>
    </row>
    <row r="7" spans="1:21" s="160" customFormat="1" ht="51">
      <c r="A7" s="157"/>
      <c r="B7" s="152" t="s">
        <v>945</v>
      </c>
      <c r="C7" s="155">
        <v>235.07</v>
      </c>
      <c r="D7" s="152" t="s">
        <v>669</v>
      </c>
      <c r="E7" s="56"/>
      <c r="F7" s="101">
        <f>E7*C7</f>
        <v>0</v>
      </c>
      <c r="G7" s="125"/>
      <c r="H7" s="56">
        <f>G7*C7</f>
        <v>0</v>
      </c>
      <c r="I7" s="125"/>
      <c r="J7" s="56">
        <f>I7*2</f>
        <v>0</v>
      </c>
      <c r="K7" s="56">
        <f>J7*C7</f>
        <v>0</v>
      </c>
      <c r="L7" s="56"/>
      <c r="M7" s="56">
        <f>L7*C7</f>
        <v>0</v>
      </c>
      <c r="N7" s="125"/>
      <c r="O7" s="56">
        <f>N7*C7</f>
        <v>0</v>
      </c>
      <c r="P7" s="98">
        <f>G7+J7+L7+N7</f>
        <v>0</v>
      </c>
      <c r="Q7" s="56">
        <f>P7*C7</f>
        <v>0</v>
      </c>
      <c r="R7" s="98">
        <f>P7+E7</f>
        <v>0</v>
      </c>
      <c r="S7" s="56">
        <f>R7*C7</f>
        <v>0</v>
      </c>
      <c r="T7" s="47"/>
      <c r="U7" s="47"/>
    </row>
    <row r="8" spans="1:21" s="46" customFormat="1" ht="26.25">
      <c r="A8" s="159">
        <v>1.2</v>
      </c>
      <c r="B8" s="116" t="s">
        <v>955</v>
      </c>
      <c r="C8" s="126"/>
      <c r="D8" s="116"/>
      <c r="E8" s="56"/>
      <c r="F8" s="101">
        <f>E8*C8</f>
        <v>0</v>
      </c>
      <c r="G8" s="125"/>
      <c r="H8" s="56">
        <f>G8*C8</f>
        <v>0</v>
      </c>
      <c r="I8" s="125"/>
      <c r="J8" s="56">
        <f>I8*2</f>
        <v>0</v>
      </c>
      <c r="K8" s="56">
        <f>J8*C8</f>
        <v>0</v>
      </c>
      <c r="L8" s="56"/>
      <c r="M8" s="56">
        <f>L8*C8</f>
        <v>0</v>
      </c>
      <c r="N8" s="125"/>
      <c r="O8" s="56">
        <f>N8*C8</f>
        <v>0</v>
      </c>
      <c r="P8" s="98">
        <f>G8+J8+L8+N8</f>
        <v>0</v>
      </c>
      <c r="Q8" s="56">
        <f>P8*C8</f>
        <v>0</v>
      </c>
      <c r="R8" s="98">
        <f>P8+E8</f>
        <v>0</v>
      </c>
      <c r="S8" s="56">
        <f>R8*C8</f>
        <v>0</v>
      </c>
      <c r="T8" s="48"/>
      <c r="U8" s="47"/>
    </row>
    <row r="9" spans="1:21" s="46" customFormat="1" ht="51">
      <c r="A9" s="159"/>
      <c r="B9" s="116" t="s">
        <v>946</v>
      </c>
      <c r="C9" s="126">
        <v>212.52</v>
      </c>
      <c r="D9" s="116" t="s">
        <v>669</v>
      </c>
      <c r="E9" s="56"/>
      <c r="F9" s="101">
        <f>E9*C9</f>
        <v>0</v>
      </c>
      <c r="G9" s="125"/>
      <c r="H9" s="56">
        <f>G9*C9</f>
        <v>0</v>
      </c>
      <c r="I9" s="125"/>
      <c r="J9" s="56">
        <f>I9*2</f>
        <v>0</v>
      </c>
      <c r="K9" s="56">
        <f>J9*C9</f>
        <v>0</v>
      </c>
      <c r="L9" s="56"/>
      <c r="M9" s="56">
        <f>L9*C9</f>
        <v>0</v>
      </c>
      <c r="N9" s="125"/>
      <c r="O9" s="56">
        <f>N9*C9</f>
        <v>0</v>
      </c>
      <c r="P9" s="98">
        <f>G9+J9+L9+N9</f>
        <v>0</v>
      </c>
      <c r="Q9" s="56">
        <f>P9*C9</f>
        <v>0</v>
      </c>
      <c r="R9" s="98">
        <f>P9+E9</f>
        <v>0</v>
      </c>
      <c r="S9" s="56">
        <f>R9*C9</f>
        <v>0</v>
      </c>
      <c r="T9" s="48"/>
      <c r="U9" s="47"/>
    </row>
    <row r="10" spans="1:21" s="46" customFormat="1" ht="51">
      <c r="A10" s="159"/>
      <c r="B10" s="116" t="s">
        <v>945</v>
      </c>
      <c r="C10" s="126">
        <v>222.75</v>
      </c>
      <c r="D10" s="116" t="s">
        <v>669</v>
      </c>
      <c r="E10" s="56"/>
      <c r="F10" s="101">
        <f>E10*C10</f>
        <v>0</v>
      </c>
      <c r="G10" s="125"/>
      <c r="H10" s="56">
        <f>G10*C10</f>
        <v>0</v>
      </c>
      <c r="I10" s="125"/>
      <c r="J10" s="56">
        <f>I10*2</f>
        <v>0</v>
      </c>
      <c r="K10" s="56">
        <f>J10*C10</f>
        <v>0</v>
      </c>
      <c r="L10" s="56"/>
      <c r="M10" s="56">
        <f>L10*C10</f>
        <v>0</v>
      </c>
      <c r="N10" s="125"/>
      <c r="O10" s="56">
        <f>N10*C10</f>
        <v>0</v>
      </c>
      <c r="P10" s="98">
        <f>G10+J10+L10+N10</f>
        <v>0</v>
      </c>
      <c r="Q10" s="56">
        <f>P10*C10</f>
        <v>0</v>
      </c>
      <c r="R10" s="98">
        <f>P10+E10</f>
        <v>0</v>
      </c>
      <c r="S10" s="56">
        <f>R10*C10</f>
        <v>0</v>
      </c>
      <c r="T10" s="48"/>
      <c r="U10" s="47"/>
    </row>
    <row r="11" spans="1:21" s="160" customFormat="1" ht="52.5">
      <c r="A11" s="157">
        <v>1.3</v>
      </c>
      <c r="B11" s="152" t="s">
        <v>954</v>
      </c>
      <c r="C11" s="155"/>
      <c r="D11" s="152" t="s">
        <v>183</v>
      </c>
      <c r="E11" s="56"/>
      <c r="F11" s="101">
        <f>E11*C11</f>
        <v>0</v>
      </c>
      <c r="G11" s="125"/>
      <c r="H11" s="56">
        <f>G11*C11</f>
        <v>0</v>
      </c>
      <c r="I11" s="125"/>
      <c r="J11" s="56">
        <f>I11*2</f>
        <v>0</v>
      </c>
      <c r="K11" s="56">
        <f>J11*C11</f>
        <v>0</v>
      </c>
      <c r="L11" s="56"/>
      <c r="M11" s="56">
        <f>L11*C11</f>
        <v>0</v>
      </c>
      <c r="N11" s="125"/>
      <c r="O11" s="56">
        <f>N11*C11</f>
        <v>0</v>
      </c>
      <c r="P11" s="98">
        <f>G11+J11+L11+N11</f>
        <v>0</v>
      </c>
      <c r="Q11" s="56">
        <f>P11*C11</f>
        <v>0</v>
      </c>
      <c r="R11" s="98">
        <f>P11+E11</f>
        <v>0</v>
      </c>
      <c r="S11" s="56">
        <f>R11*C11</f>
        <v>0</v>
      </c>
      <c r="T11" s="47"/>
      <c r="U11" s="47"/>
    </row>
    <row r="12" spans="1:21" s="160" customFormat="1" ht="51">
      <c r="A12" s="157"/>
      <c r="B12" s="152" t="s">
        <v>946</v>
      </c>
      <c r="C12" s="155">
        <v>328.9</v>
      </c>
      <c r="D12" s="152" t="s">
        <v>669</v>
      </c>
      <c r="E12" s="56"/>
      <c r="F12" s="101">
        <f>E12*C12</f>
        <v>0</v>
      </c>
      <c r="G12" s="125"/>
      <c r="H12" s="56">
        <f>G12*C12</f>
        <v>0</v>
      </c>
      <c r="I12" s="125"/>
      <c r="J12" s="56">
        <f>I12*2</f>
        <v>0</v>
      </c>
      <c r="K12" s="56">
        <f>J12*C12</f>
        <v>0</v>
      </c>
      <c r="L12" s="56"/>
      <c r="M12" s="56">
        <f>L12*C12</f>
        <v>0</v>
      </c>
      <c r="N12" s="125"/>
      <c r="O12" s="56">
        <f>N12*C12</f>
        <v>0</v>
      </c>
      <c r="P12" s="98">
        <f>G12+J12+L12+N12</f>
        <v>0</v>
      </c>
      <c r="Q12" s="56">
        <f>P12*C12</f>
        <v>0</v>
      </c>
      <c r="R12" s="98">
        <f>P12+E12</f>
        <v>0</v>
      </c>
      <c r="S12" s="56">
        <f>R12*C12</f>
        <v>0</v>
      </c>
      <c r="T12" s="47"/>
      <c r="U12" s="47"/>
    </row>
    <row r="13" spans="1:21" s="46" customFormat="1" ht="51">
      <c r="A13" s="159"/>
      <c r="B13" s="116" t="s">
        <v>945</v>
      </c>
      <c r="C13" s="126">
        <v>339.13</v>
      </c>
      <c r="D13" s="116" t="s">
        <v>669</v>
      </c>
      <c r="E13" s="56"/>
      <c r="F13" s="101">
        <f>E13*C13</f>
        <v>0</v>
      </c>
      <c r="G13" s="125"/>
      <c r="H13" s="56">
        <f>G13*C13</f>
        <v>0</v>
      </c>
      <c r="I13" s="125"/>
      <c r="J13" s="56">
        <f>I13*2</f>
        <v>0</v>
      </c>
      <c r="K13" s="56">
        <f>J13*C13</f>
        <v>0</v>
      </c>
      <c r="L13" s="56"/>
      <c r="M13" s="56">
        <f>L13*C13</f>
        <v>0</v>
      </c>
      <c r="N13" s="125"/>
      <c r="O13" s="56">
        <f>N13*C13</f>
        <v>0</v>
      </c>
      <c r="P13" s="98">
        <f>G13+J13+L13+N13</f>
        <v>0</v>
      </c>
      <c r="Q13" s="56">
        <f>P13*C13</f>
        <v>0</v>
      </c>
      <c r="R13" s="98">
        <f>P13+E13</f>
        <v>0</v>
      </c>
      <c r="S13" s="56">
        <f>R13*C13</f>
        <v>0</v>
      </c>
      <c r="T13" s="48"/>
      <c r="U13" s="47"/>
    </row>
    <row r="14" spans="1:21" s="46" customFormat="1" ht="52.5">
      <c r="A14" s="159">
        <v>1.4</v>
      </c>
      <c r="B14" s="116" t="s">
        <v>953</v>
      </c>
      <c r="C14" s="126"/>
      <c r="D14" s="116"/>
      <c r="E14" s="56"/>
      <c r="F14" s="101">
        <f>E14*C14</f>
        <v>0</v>
      </c>
      <c r="G14" s="125"/>
      <c r="H14" s="56">
        <f>G14*C14</f>
        <v>0</v>
      </c>
      <c r="I14" s="125"/>
      <c r="J14" s="56">
        <f>I14*2</f>
        <v>0</v>
      </c>
      <c r="K14" s="56">
        <f>J14*C14</f>
        <v>0</v>
      </c>
      <c r="L14" s="56"/>
      <c r="M14" s="56">
        <f>L14*C14</f>
        <v>0</v>
      </c>
      <c r="N14" s="125"/>
      <c r="O14" s="56">
        <f>N14*C14</f>
        <v>0</v>
      </c>
      <c r="P14" s="98">
        <f>G14+J14+L14+N14</f>
        <v>0</v>
      </c>
      <c r="Q14" s="56">
        <f>P14*C14</f>
        <v>0</v>
      </c>
      <c r="R14" s="98">
        <f>P14+E14</f>
        <v>0</v>
      </c>
      <c r="S14" s="56">
        <f>R14*C14</f>
        <v>0</v>
      </c>
      <c r="T14" s="48"/>
      <c r="U14" s="47"/>
    </row>
    <row r="15" spans="1:21" s="46" customFormat="1" ht="51">
      <c r="A15" s="159"/>
      <c r="B15" s="116" t="s">
        <v>946</v>
      </c>
      <c r="C15" s="126">
        <v>118.58</v>
      </c>
      <c r="D15" s="116" t="s">
        <v>669</v>
      </c>
      <c r="E15" s="56"/>
      <c r="F15" s="101">
        <f>E15*C15</f>
        <v>0</v>
      </c>
      <c r="G15" s="125"/>
      <c r="H15" s="56">
        <f>G15*C15</f>
        <v>0</v>
      </c>
      <c r="I15" s="125"/>
      <c r="J15" s="56">
        <f>I15*2</f>
        <v>0</v>
      </c>
      <c r="K15" s="56">
        <f>J15*C15</f>
        <v>0</v>
      </c>
      <c r="L15" s="56"/>
      <c r="M15" s="56">
        <f>L15*C15</f>
        <v>0</v>
      </c>
      <c r="N15" s="125"/>
      <c r="O15" s="56">
        <f>N15*C15</f>
        <v>0</v>
      </c>
      <c r="P15" s="98">
        <f>G15+J15+L15+N15</f>
        <v>0</v>
      </c>
      <c r="Q15" s="56">
        <f>P15*C15</f>
        <v>0</v>
      </c>
      <c r="R15" s="98">
        <f>P15+E15</f>
        <v>0</v>
      </c>
      <c r="S15" s="56">
        <f>R15*C15</f>
        <v>0</v>
      </c>
      <c r="T15" s="48"/>
      <c r="U15" s="47"/>
    </row>
    <row r="16" spans="1:21" s="46" customFormat="1" ht="51">
      <c r="A16" s="159"/>
      <c r="B16" s="116" t="s">
        <v>945</v>
      </c>
      <c r="C16" s="126">
        <v>128.81</v>
      </c>
      <c r="D16" s="116" t="s">
        <v>669</v>
      </c>
      <c r="E16" s="56"/>
      <c r="F16" s="101">
        <f>E16*C16</f>
        <v>0</v>
      </c>
      <c r="G16" s="125"/>
      <c r="H16" s="56">
        <f>G16*C16</f>
        <v>0</v>
      </c>
      <c r="I16" s="125"/>
      <c r="J16" s="56">
        <f>I16*2</f>
        <v>0</v>
      </c>
      <c r="K16" s="56">
        <f>J16*C16</f>
        <v>0</v>
      </c>
      <c r="L16" s="56"/>
      <c r="M16" s="56">
        <f>L16*C16</f>
        <v>0</v>
      </c>
      <c r="N16" s="125"/>
      <c r="O16" s="56">
        <f>N16*C16</f>
        <v>0</v>
      </c>
      <c r="P16" s="98">
        <f>G16+J16+L16+N16</f>
        <v>0</v>
      </c>
      <c r="Q16" s="56">
        <f>P16*C16</f>
        <v>0</v>
      </c>
      <c r="R16" s="98">
        <f>P16+E16</f>
        <v>0</v>
      </c>
      <c r="S16" s="56">
        <f>R16*C16</f>
        <v>0</v>
      </c>
      <c r="T16" s="48"/>
      <c r="U16" s="47"/>
    </row>
    <row r="17" spans="1:22" ht="51" customHeight="1">
      <c r="A17" s="159">
        <v>1.5</v>
      </c>
      <c r="B17" s="116" t="s">
        <v>952</v>
      </c>
      <c r="C17" s="83"/>
      <c r="D17" s="82" t="s">
        <v>183</v>
      </c>
      <c r="E17" s="62"/>
      <c r="F17" s="81">
        <f>E17*C17</f>
        <v>0</v>
      </c>
      <c r="G17" s="62"/>
      <c r="H17" s="62">
        <f>G17*C17</f>
        <v>0</v>
      </c>
      <c r="I17" s="62"/>
      <c r="J17" s="62">
        <f>I17*2</f>
        <v>0</v>
      </c>
      <c r="K17" s="62">
        <f>J17*C17</f>
        <v>0</v>
      </c>
      <c r="L17" s="62"/>
      <c r="M17" s="62">
        <f>L17*C17</f>
        <v>0</v>
      </c>
      <c r="N17" s="62"/>
      <c r="O17" s="62">
        <f>N17*C17</f>
        <v>0</v>
      </c>
      <c r="P17" s="88">
        <f>G17+J17+L17+N17</f>
        <v>0</v>
      </c>
      <c r="Q17" s="62">
        <f>P17*C17</f>
        <v>0</v>
      </c>
      <c r="R17" s="80" t="s">
        <v>136</v>
      </c>
      <c r="S17" s="62"/>
      <c r="T17" s="217"/>
      <c r="U17" s="42"/>
      <c r="V17" s="216"/>
    </row>
    <row r="18" spans="1:22">
      <c r="A18" s="159"/>
      <c r="B18" s="116" t="s">
        <v>946</v>
      </c>
      <c r="C18" s="83">
        <v>106.26</v>
      </c>
      <c r="D18" s="82" t="s">
        <v>669</v>
      </c>
      <c r="E18" s="62">
        <v>1927</v>
      </c>
      <c r="F18" s="81">
        <f>E18*C18</f>
        <v>204763.02000000002</v>
      </c>
      <c r="G18" s="62"/>
      <c r="H18" s="62">
        <f>G18*C18</f>
        <v>0</v>
      </c>
      <c r="I18" s="62">
        <v>34.200000000000003</v>
      </c>
      <c r="J18" s="62">
        <f>I18*2</f>
        <v>68.400000000000006</v>
      </c>
      <c r="K18" s="62">
        <f>J18*C18</f>
        <v>7268.1840000000011</v>
      </c>
      <c r="L18" s="62"/>
      <c r="M18" s="62">
        <f>L18*C18</f>
        <v>0</v>
      </c>
      <c r="N18" s="62"/>
      <c r="O18" s="62">
        <f>N18*C18</f>
        <v>0</v>
      </c>
      <c r="P18" s="88">
        <f>G18+J18+L18+N18</f>
        <v>68.400000000000006</v>
      </c>
      <c r="Q18" s="62">
        <f>P18*C18</f>
        <v>7268.1840000000011</v>
      </c>
      <c r="R18" s="88">
        <f>P18+E18</f>
        <v>1995.4</v>
      </c>
      <c r="S18" s="62">
        <f>R18*C18</f>
        <v>212031.20400000003</v>
      </c>
      <c r="T18" s="42"/>
      <c r="U18" s="42"/>
    </row>
    <row r="19" spans="1:22" ht="33" customHeight="1">
      <c r="A19" s="159"/>
      <c r="B19" s="116" t="s">
        <v>945</v>
      </c>
      <c r="C19" s="126">
        <v>116.49</v>
      </c>
      <c r="D19" s="116" t="s">
        <v>669</v>
      </c>
      <c r="E19" s="56"/>
      <c r="F19" s="101">
        <f>E19*C19</f>
        <v>0</v>
      </c>
      <c r="G19" s="56"/>
      <c r="H19" s="56">
        <f>G19*C19</f>
        <v>0</v>
      </c>
      <c r="I19" s="56"/>
      <c r="J19" s="56">
        <f>I19*2</f>
        <v>0</v>
      </c>
      <c r="K19" s="56">
        <f>J19*C19</f>
        <v>0</v>
      </c>
      <c r="L19" s="56"/>
      <c r="M19" s="56">
        <f>L19*C19</f>
        <v>0</v>
      </c>
      <c r="N19" s="56"/>
      <c r="O19" s="56">
        <f>N19*C19</f>
        <v>0</v>
      </c>
      <c r="P19" s="98">
        <f>G19+J19+L19+N19</f>
        <v>0</v>
      </c>
      <c r="Q19" s="56">
        <f>P19*C19</f>
        <v>0</v>
      </c>
      <c r="R19" s="98">
        <f>P19+E19</f>
        <v>0</v>
      </c>
      <c r="S19" s="56">
        <f>R19*C19</f>
        <v>0</v>
      </c>
      <c r="T19" s="42"/>
      <c r="U19" s="42"/>
    </row>
    <row r="20" spans="1:22" s="46" customFormat="1" ht="25.5" customHeight="1">
      <c r="A20" s="159"/>
      <c r="B20" s="116" t="s">
        <v>951</v>
      </c>
      <c r="C20" s="126">
        <v>126.72</v>
      </c>
      <c r="D20" s="116" t="s">
        <v>669</v>
      </c>
      <c r="E20" s="56"/>
      <c r="F20" s="101">
        <f>E20*C20</f>
        <v>0</v>
      </c>
      <c r="G20" s="125"/>
      <c r="H20" s="56">
        <f>G20*C20</f>
        <v>0</v>
      </c>
      <c r="I20" s="125"/>
      <c r="J20" s="56">
        <f>I20*2</f>
        <v>0</v>
      </c>
      <c r="K20" s="56">
        <f>J20*C20</f>
        <v>0</v>
      </c>
      <c r="L20" s="56"/>
      <c r="M20" s="56">
        <f>L20*C20</f>
        <v>0</v>
      </c>
      <c r="N20" s="125"/>
      <c r="O20" s="56">
        <f>N20*C20</f>
        <v>0</v>
      </c>
      <c r="P20" s="98">
        <f>G20+J20+L20+N20</f>
        <v>0</v>
      </c>
      <c r="Q20" s="56">
        <f>P20*C20</f>
        <v>0</v>
      </c>
      <c r="R20" s="98">
        <f>P20+E20</f>
        <v>0</v>
      </c>
      <c r="S20" s="56">
        <f>R20*C20</f>
        <v>0</v>
      </c>
      <c r="T20" s="48"/>
      <c r="U20" s="47"/>
    </row>
    <row r="21" spans="1:22" s="46" customFormat="1" ht="25.5" customHeight="1">
      <c r="A21" s="159"/>
      <c r="B21" s="116" t="s">
        <v>950</v>
      </c>
      <c r="C21" s="126">
        <v>136.94999999999999</v>
      </c>
      <c r="D21" s="116" t="s">
        <v>669</v>
      </c>
      <c r="E21" s="56"/>
      <c r="F21" s="101">
        <f>E21*C21</f>
        <v>0</v>
      </c>
      <c r="G21" s="125"/>
      <c r="H21" s="56">
        <f>G21*C21</f>
        <v>0</v>
      </c>
      <c r="I21" s="125"/>
      <c r="J21" s="56">
        <f>I21*2</f>
        <v>0</v>
      </c>
      <c r="K21" s="56">
        <f>J21*C21</f>
        <v>0</v>
      </c>
      <c r="L21" s="56"/>
      <c r="M21" s="56">
        <f>L21*C21</f>
        <v>0</v>
      </c>
      <c r="N21" s="125"/>
      <c r="O21" s="56">
        <f>N21*C21</f>
        <v>0</v>
      </c>
      <c r="P21" s="98">
        <f>G21+J21+L21+N21</f>
        <v>0</v>
      </c>
      <c r="Q21" s="56">
        <f>P21*C21</f>
        <v>0</v>
      </c>
      <c r="R21" s="98">
        <f>P21+E21</f>
        <v>0</v>
      </c>
      <c r="S21" s="56">
        <f>R21*C21</f>
        <v>0</v>
      </c>
      <c r="T21" s="48"/>
      <c r="U21" s="47"/>
    </row>
    <row r="22" spans="1:22" s="46" customFormat="1" ht="51" customHeight="1">
      <c r="A22" s="159">
        <v>1.6</v>
      </c>
      <c r="B22" s="116" t="s">
        <v>949</v>
      </c>
      <c r="C22" s="126"/>
      <c r="D22" s="116"/>
      <c r="E22" s="56"/>
      <c r="F22" s="101">
        <f>E22*C22</f>
        <v>0</v>
      </c>
      <c r="G22" s="125"/>
      <c r="H22" s="56">
        <f>G22*C22</f>
        <v>0</v>
      </c>
      <c r="I22" s="125"/>
      <c r="J22" s="56">
        <f>I22*2</f>
        <v>0</v>
      </c>
      <c r="K22" s="56">
        <f>J22*C22</f>
        <v>0</v>
      </c>
      <c r="L22" s="56"/>
      <c r="M22" s="56">
        <f>L22*C22</f>
        <v>0</v>
      </c>
      <c r="N22" s="125"/>
      <c r="O22" s="56">
        <f>N22*C22</f>
        <v>0</v>
      </c>
      <c r="P22" s="98">
        <f>G22+J22+L22+N22</f>
        <v>0</v>
      </c>
      <c r="Q22" s="56">
        <f>P22*C22</f>
        <v>0</v>
      </c>
      <c r="R22" s="98">
        <f>P22+E22</f>
        <v>0</v>
      </c>
      <c r="S22" s="56">
        <f>R22*C22</f>
        <v>0</v>
      </c>
      <c r="T22" s="48"/>
      <c r="U22" s="47"/>
    </row>
    <row r="23" spans="1:22" s="46" customFormat="1" ht="43.5" customHeight="1">
      <c r="A23" s="159"/>
      <c r="B23" s="116" t="s">
        <v>946</v>
      </c>
      <c r="C23" s="126">
        <v>159.38999999999999</v>
      </c>
      <c r="D23" s="116" t="s">
        <v>669</v>
      </c>
      <c r="E23" s="56"/>
      <c r="F23" s="101">
        <f>E23*C23</f>
        <v>0</v>
      </c>
      <c r="G23" s="125"/>
      <c r="H23" s="56">
        <f>G23*C23</f>
        <v>0</v>
      </c>
      <c r="I23" s="125"/>
      <c r="J23" s="56">
        <f>I23*2</f>
        <v>0</v>
      </c>
      <c r="K23" s="56">
        <f>J23*C23</f>
        <v>0</v>
      </c>
      <c r="L23" s="56"/>
      <c r="M23" s="56">
        <f>L23*C23</f>
        <v>0</v>
      </c>
      <c r="N23" s="125"/>
      <c r="O23" s="56">
        <f>N23*C23</f>
        <v>0</v>
      </c>
      <c r="P23" s="98">
        <f>G23+J23+L23+N23</f>
        <v>0</v>
      </c>
      <c r="Q23" s="56">
        <f>P23*C23</f>
        <v>0</v>
      </c>
      <c r="R23" s="98">
        <f>P23+E23</f>
        <v>0</v>
      </c>
      <c r="S23" s="56">
        <f>R23*C23</f>
        <v>0</v>
      </c>
      <c r="T23" s="48"/>
      <c r="U23" s="47"/>
    </row>
    <row r="24" spans="1:22" s="46" customFormat="1" ht="25.5" customHeight="1">
      <c r="A24" s="159"/>
      <c r="B24" s="116" t="s">
        <v>945</v>
      </c>
      <c r="C24" s="126">
        <v>169.62</v>
      </c>
      <c r="D24" s="116" t="s">
        <v>669</v>
      </c>
      <c r="E24" s="56"/>
      <c r="F24" s="101">
        <f>E24*C24</f>
        <v>0</v>
      </c>
      <c r="G24" s="125"/>
      <c r="H24" s="56">
        <f>G24*C24</f>
        <v>0</v>
      </c>
      <c r="I24" s="125"/>
      <c r="J24" s="56">
        <f>I24*2</f>
        <v>0</v>
      </c>
      <c r="K24" s="56">
        <f>J24*C24</f>
        <v>0</v>
      </c>
      <c r="L24" s="56"/>
      <c r="M24" s="56">
        <f>L24*C24</f>
        <v>0</v>
      </c>
      <c r="N24" s="125"/>
      <c r="O24" s="56">
        <f>N24*C24</f>
        <v>0</v>
      </c>
      <c r="P24" s="98">
        <f>G24+J24+L24+N24</f>
        <v>0</v>
      </c>
      <c r="Q24" s="56">
        <f>P24*C24</f>
        <v>0</v>
      </c>
      <c r="R24" s="98">
        <f>P24+E24</f>
        <v>0</v>
      </c>
      <c r="S24" s="56">
        <f>R24*C24</f>
        <v>0</v>
      </c>
      <c r="T24" s="48"/>
      <c r="U24" s="47"/>
    </row>
    <row r="25" spans="1:22" s="46" customFormat="1" ht="46.5" customHeight="1">
      <c r="A25" s="159">
        <v>1.7</v>
      </c>
      <c r="B25" s="116" t="s">
        <v>948</v>
      </c>
      <c r="C25" s="126"/>
      <c r="D25" s="116" t="s">
        <v>183</v>
      </c>
      <c r="E25" s="56"/>
      <c r="F25" s="101">
        <f>E25*C25</f>
        <v>0</v>
      </c>
      <c r="G25" s="125"/>
      <c r="H25" s="56">
        <f>G25*C25</f>
        <v>0</v>
      </c>
      <c r="I25" s="125"/>
      <c r="J25" s="56">
        <f>I25*2</f>
        <v>0</v>
      </c>
      <c r="K25" s="56">
        <f>J25*C25</f>
        <v>0</v>
      </c>
      <c r="L25" s="56"/>
      <c r="M25" s="56">
        <f>L25*C25</f>
        <v>0</v>
      </c>
      <c r="N25" s="125"/>
      <c r="O25" s="56">
        <f>N25*C25</f>
        <v>0</v>
      </c>
      <c r="P25" s="98">
        <f>G25+J25+L25+N25</f>
        <v>0</v>
      </c>
      <c r="Q25" s="56">
        <f>P25*C25</f>
        <v>0</v>
      </c>
      <c r="R25" s="98">
        <f>P25+E25</f>
        <v>0</v>
      </c>
      <c r="S25" s="56">
        <f>R25*C25</f>
        <v>0</v>
      </c>
      <c r="T25" s="48"/>
      <c r="U25" s="47"/>
    </row>
    <row r="26" spans="1:22" s="46" customFormat="1" ht="25.5" customHeight="1">
      <c r="A26" s="159"/>
      <c r="B26" s="116" t="s">
        <v>946</v>
      </c>
      <c r="C26" s="126">
        <v>316.58</v>
      </c>
      <c r="D26" s="116" t="s">
        <v>669</v>
      </c>
      <c r="E26" s="56"/>
      <c r="F26" s="101">
        <f>E26*C26</f>
        <v>0</v>
      </c>
      <c r="G26" s="125"/>
      <c r="H26" s="56">
        <f>G26*C26</f>
        <v>0</v>
      </c>
      <c r="I26" s="125"/>
      <c r="J26" s="56">
        <f>I26*2</f>
        <v>0</v>
      </c>
      <c r="K26" s="56">
        <f>J26*C26</f>
        <v>0</v>
      </c>
      <c r="L26" s="56"/>
      <c r="M26" s="56">
        <f>L26*C26</f>
        <v>0</v>
      </c>
      <c r="N26" s="125"/>
      <c r="O26" s="56">
        <f>N26*C26</f>
        <v>0</v>
      </c>
      <c r="P26" s="98">
        <f>G26+J26+L26+N26</f>
        <v>0</v>
      </c>
      <c r="Q26" s="56">
        <f>P26*C26</f>
        <v>0</v>
      </c>
      <c r="R26" s="98">
        <f>P26+E26</f>
        <v>0</v>
      </c>
      <c r="S26" s="56">
        <f>R26*C26</f>
        <v>0</v>
      </c>
      <c r="T26" s="48"/>
      <c r="U26" s="47"/>
    </row>
    <row r="27" spans="1:22" s="46" customFormat="1" ht="25.5" customHeight="1">
      <c r="A27" s="159"/>
      <c r="B27" s="116" t="s">
        <v>945</v>
      </c>
      <c r="C27" s="126">
        <v>326.81</v>
      </c>
      <c r="D27" s="116" t="s">
        <v>669</v>
      </c>
      <c r="E27" s="56"/>
      <c r="F27" s="101">
        <f>E27*C27</f>
        <v>0</v>
      </c>
      <c r="G27" s="125"/>
      <c r="H27" s="56">
        <f>G27*C27</f>
        <v>0</v>
      </c>
      <c r="I27" s="125"/>
      <c r="J27" s="56">
        <f>I27*2</f>
        <v>0</v>
      </c>
      <c r="K27" s="56">
        <f>J27*C27</f>
        <v>0</v>
      </c>
      <c r="L27" s="56"/>
      <c r="M27" s="56">
        <f>L27*C27</f>
        <v>0</v>
      </c>
      <c r="N27" s="125"/>
      <c r="O27" s="56">
        <f>N27*C27</f>
        <v>0</v>
      </c>
      <c r="P27" s="98">
        <f>G27+J27+L27+N27</f>
        <v>0</v>
      </c>
      <c r="Q27" s="56">
        <f>P27*C27</f>
        <v>0</v>
      </c>
      <c r="R27" s="98">
        <f>P27+E27</f>
        <v>0</v>
      </c>
      <c r="S27" s="56">
        <f>R27*C27</f>
        <v>0</v>
      </c>
      <c r="T27" s="48"/>
      <c r="U27" s="47"/>
    </row>
    <row r="28" spans="1:22" s="46" customFormat="1" ht="59.45" customHeight="1">
      <c r="A28" s="159">
        <v>1.8</v>
      </c>
      <c r="B28" s="116" t="s">
        <v>947</v>
      </c>
      <c r="C28" s="126"/>
      <c r="D28" s="116" t="s">
        <v>183</v>
      </c>
      <c r="E28" s="56"/>
      <c r="F28" s="101">
        <f>E28*C28</f>
        <v>0</v>
      </c>
      <c r="G28" s="125"/>
      <c r="H28" s="56">
        <f>G28*C28</f>
        <v>0</v>
      </c>
      <c r="I28" s="125"/>
      <c r="J28" s="56">
        <f>I28*2</f>
        <v>0</v>
      </c>
      <c r="K28" s="56">
        <f>J28*C28</f>
        <v>0</v>
      </c>
      <c r="L28" s="56"/>
      <c r="M28" s="56">
        <f>L28*C28</f>
        <v>0</v>
      </c>
      <c r="N28" s="125"/>
      <c r="O28" s="56">
        <f>N28*C28</f>
        <v>0</v>
      </c>
      <c r="P28" s="98">
        <f>G28+J28+L28+N28</f>
        <v>0</v>
      </c>
      <c r="Q28" s="56">
        <f>P28*C28</f>
        <v>0</v>
      </c>
      <c r="R28" s="98">
        <f>P28+E28</f>
        <v>0</v>
      </c>
      <c r="S28" s="56">
        <f>R28*C28</f>
        <v>0</v>
      </c>
      <c r="T28" s="48"/>
      <c r="U28" s="47"/>
    </row>
    <row r="29" spans="1:22" s="252" customFormat="1" ht="43.15" customHeight="1">
      <c r="A29" s="159"/>
      <c r="B29" s="116" t="s">
        <v>946</v>
      </c>
      <c r="C29" s="126">
        <v>158.29</v>
      </c>
      <c r="D29" s="116" t="s">
        <v>669</v>
      </c>
      <c r="E29" s="56"/>
      <c r="F29" s="101">
        <f>E29*C29</f>
        <v>0</v>
      </c>
      <c r="G29" s="125"/>
      <c r="H29" s="56">
        <f>G29*C29</f>
        <v>0</v>
      </c>
      <c r="I29" s="125"/>
      <c r="J29" s="56">
        <f>I29*2</f>
        <v>0</v>
      </c>
      <c r="K29" s="56">
        <f>J29*C29</f>
        <v>0</v>
      </c>
      <c r="L29" s="56"/>
      <c r="M29" s="56">
        <f>L29*C29</f>
        <v>0</v>
      </c>
      <c r="N29" s="125"/>
      <c r="O29" s="56">
        <f>N29*C29</f>
        <v>0</v>
      </c>
      <c r="P29" s="98">
        <f>G29+J29+L29+N29</f>
        <v>0</v>
      </c>
      <c r="Q29" s="56">
        <f>P29*C29</f>
        <v>0</v>
      </c>
      <c r="R29" s="98">
        <f>P29+E29</f>
        <v>0</v>
      </c>
      <c r="S29" s="56">
        <f>R29*C29</f>
        <v>0</v>
      </c>
      <c r="T29" s="253"/>
      <c r="U29" s="47"/>
    </row>
    <row r="30" spans="1:22" s="46" customFormat="1" ht="43.15" customHeight="1">
      <c r="A30" s="159"/>
      <c r="B30" s="116" t="s">
        <v>945</v>
      </c>
      <c r="C30" s="126">
        <v>168.52</v>
      </c>
      <c r="D30" s="116" t="s">
        <v>669</v>
      </c>
      <c r="E30" s="56"/>
      <c r="F30" s="101">
        <f>E30*C30</f>
        <v>0</v>
      </c>
      <c r="G30" s="125"/>
      <c r="H30" s="56">
        <f>G30*C30</f>
        <v>0</v>
      </c>
      <c r="I30" s="125"/>
      <c r="J30" s="56">
        <f>I30*2</f>
        <v>0</v>
      </c>
      <c r="K30" s="56">
        <f>J30*C30</f>
        <v>0</v>
      </c>
      <c r="L30" s="56"/>
      <c r="M30" s="56">
        <f>L30*C30</f>
        <v>0</v>
      </c>
      <c r="N30" s="125"/>
      <c r="O30" s="56">
        <f>N30*C30</f>
        <v>0</v>
      </c>
      <c r="P30" s="98">
        <f>G30+J30+L30+N30</f>
        <v>0</v>
      </c>
      <c r="Q30" s="56">
        <f>P30*C30</f>
        <v>0</v>
      </c>
      <c r="R30" s="98">
        <f>P30+E30</f>
        <v>0</v>
      </c>
      <c r="S30" s="56">
        <f>R30*C30</f>
        <v>0</v>
      </c>
      <c r="T30" s="48"/>
      <c r="U30" s="47"/>
    </row>
    <row r="31" spans="1:22" s="191" customFormat="1" ht="25.5" customHeight="1">
      <c r="A31" s="196">
        <v>1.9</v>
      </c>
      <c r="B31" s="174" t="s">
        <v>944</v>
      </c>
      <c r="C31" s="199"/>
      <c r="D31" s="174"/>
      <c r="E31" s="56"/>
      <c r="F31" s="101">
        <f>E31*C31</f>
        <v>0</v>
      </c>
      <c r="G31" s="194"/>
      <c r="H31" s="56">
        <f>G31*C31</f>
        <v>0</v>
      </c>
      <c r="I31" s="194"/>
      <c r="J31" s="56">
        <f>I31*2</f>
        <v>0</v>
      </c>
      <c r="K31" s="56">
        <f>J31*C31</f>
        <v>0</v>
      </c>
      <c r="L31" s="194"/>
      <c r="M31" s="56">
        <f>L31*C31</f>
        <v>0</v>
      </c>
      <c r="N31" s="194"/>
      <c r="O31" s="56">
        <f>N31*C31</f>
        <v>0</v>
      </c>
      <c r="P31" s="98">
        <f>G31+J31+L31+N31</f>
        <v>0</v>
      </c>
      <c r="Q31" s="56">
        <f>P31*C31</f>
        <v>0</v>
      </c>
      <c r="R31" s="98">
        <f>P31+E31</f>
        <v>0</v>
      </c>
      <c r="S31" s="56">
        <f>R31*C31</f>
        <v>0</v>
      </c>
      <c r="T31" s="193"/>
      <c r="U31" s="192"/>
    </row>
    <row r="32" spans="1:22" s="191" customFormat="1" ht="26.25" customHeight="1">
      <c r="A32" s="196"/>
      <c r="B32" s="174" t="s">
        <v>943</v>
      </c>
      <c r="C32" s="199"/>
      <c r="D32" s="174" t="s">
        <v>106</v>
      </c>
      <c r="E32" s="56"/>
      <c r="F32" s="101">
        <f>E32*C32</f>
        <v>0</v>
      </c>
      <c r="G32" s="194"/>
      <c r="H32" s="56">
        <f>G32*C32</f>
        <v>0</v>
      </c>
      <c r="I32" s="194"/>
      <c r="J32" s="56">
        <f>I32*2</f>
        <v>0</v>
      </c>
      <c r="K32" s="56">
        <f>J32*C32</f>
        <v>0</v>
      </c>
      <c r="L32" s="194"/>
      <c r="M32" s="56">
        <f>L32*C32</f>
        <v>0</v>
      </c>
      <c r="N32" s="194"/>
      <c r="O32" s="56">
        <f>N32*C32</f>
        <v>0</v>
      </c>
      <c r="P32" s="98">
        <f>G32+J32+L32+N32</f>
        <v>0</v>
      </c>
      <c r="Q32" s="56">
        <f>P32*C32</f>
        <v>0</v>
      </c>
      <c r="R32" s="98">
        <f>P32+E32</f>
        <v>0</v>
      </c>
      <c r="S32" s="56">
        <f>R32*C32</f>
        <v>0</v>
      </c>
      <c r="T32" s="193"/>
      <c r="U32" s="192"/>
    </row>
    <row r="33" spans="1:21" s="191" customFormat="1" ht="25.5" customHeight="1">
      <c r="A33" s="196"/>
      <c r="B33" s="174" t="s">
        <v>942</v>
      </c>
      <c r="C33" s="199"/>
      <c r="D33" s="174" t="s">
        <v>106</v>
      </c>
      <c r="E33" s="56"/>
      <c r="F33" s="101">
        <f>E33*C33</f>
        <v>0</v>
      </c>
      <c r="G33" s="194"/>
      <c r="H33" s="56">
        <f>G33*C33</f>
        <v>0</v>
      </c>
      <c r="I33" s="194"/>
      <c r="J33" s="56">
        <f>I33*2</f>
        <v>0</v>
      </c>
      <c r="K33" s="56">
        <f>J33*C33</f>
        <v>0</v>
      </c>
      <c r="L33" s="194"/>
      <c r="M33" s="56">
        <f>L33*C33</f>
        <v>0</v>
      </c>
      <c r="N33" s="194"/>
      <c r="O33" s="56">
        <f>N33*C33</f>
        <v>0</v>
      </c>
      <c r="P33" s="98">
        <f>G33+J33+L33+N33</f>
        <v>0</v>
      </c>
      <c r="Q33" s="56">
        <f>P33*C33</f>
        <v>0</v>
      </c>
      <c r="R33" s="98">
        <f>P33+E33</f>
        <v>0</v>
      </c>
      <c r="S33" s="56">
        <f>R33*C33</f>
        <v>0</v>
      </c>
      <c r="T33" s="193"/>
      <c r="U33" s="192"/>
    </row>
    <row r="34" spans="1:21" s="191" customFormat="1" ht="25.5" customHeight="1">
      <c r="A34" s="196"/>
      <c r="B34" s="174" t="s">
        <v>941</v>
      </c>
      <c r="C34" s="199"/>
      <c r="D34" s="174" t="s">
        <v>106</v>
      </c>
      <c r="E34" s="56"/>
      <c r="F34" s="101">
        <f>E34*C34</f>
        <v>0</v>
      </c>
      <c r="G34" s="194"/>
      <c r="H34" s="56">
        <f>G34*C34</f>
        <v>0</v>
      </c>
      <c r="I34" s="194"/>
      <c r="J34" s="56">
        <f>I34*2</f>
        <v>0</v>
      </c>
      <c r="K34" s="56">
        <f>J34*C34</f>
        <v>0</v>
      </c>
      <c r="L34" s="194"/>
      <c r="M34" s="56">
        <f>L34*C34</f>
        <v>0</v>
      </c>
      <c r="N34" s="194"/>
      <c r="O34" s="56">
        <f>N34*C34</f>
        <v>0</v>
      </c>
      <c r="P34" s="98">
        <f>G34+J34+L34+N34</f>
        <v>0</v>
      </c>
      <c r="Q34" s="56">
        <f>P34*C34</f>
        <v>0</v>
      </c>
      <c r="R34" s="98">
        <f>P34+E34</f>
        <v>0</v>
      </c>
      <c r="S34" s="56">
        <f>R34*C34</f>
        <v>0</v>
      </c>
      <c r="T34" s="193"/>
      <c r="U34" s="192"/>
    </row>
    <row r="35" spans="1:21" s="191" customFormat="1" ht="25.5" customHeight="1">
      <c r="A35" s="196"/>
      <c r="B35" s="174" t="s">
        <v>940</v>
      </c>
      <c r="C35" s="199"/>
      <c r="D35" s="174" t="s">
        <v>106</v>
      </c>
      <c r="E35" s="56"/>
      <c r="F35" s="101">
        <f>E35*C35</f>
        <v>0</v>
      </c>
      <c r="G35" s="194"/>
      <c r="H35" s="56">
        <f>G35*C35</f>
        <v>0</v>
      </c>
      <c r="I35" s="194"/>
      <c r="J35" s="56">
        <f>I35*2</f>
        <v>0</v>
      </c>
      <c r="K35" s="56">
        <f>J35*C35</f>
        <v>0</v>
      </c>
      <c r="L35" s="194"/>
      <c r="M35" s="56">
        <f>L35*C35</f>
        <v>0</v>
      </c>
      <c r="N35" s="194"/>
      <c r="O35" s="56">
        <f>N35*C35</f>
        <v>0</v>
      </c>
      <c r="P35" s="98">
        <f>G35+J35+L35+N35</f>
        <v>0</v>
      </c>
      <c r="Q35" s="56">
        <f>P35*C35</f>
        <v>0</v>
      </c>
      <c r="R35" s="98">
        <f>P35+E35</f>
        <v>0</v>
      </c>
      <c r="S35" s="56">
        <f>R35*C35</f>
        <v>0</v>
      </c>
      <c r="T35" s="193"/>
      <c r="U35" s="192"/>
    </row>
    <row r="36" spans="1:21" s="191" customFormat="1" ht="25.5" customHeight="1">
      <c r="A36" s="196"/>
      <c r="B36" s="174" t="s">
        <v>939</v>
      </c>
      <c r="C36" s="199"/>
      <c r="D36" s="174" t="s">
        <v>106</v>
      </c>
      <c r="E36" s="56"/>
      <c r="F36" s="101">
        <f>E36*C36</f>
        <v>0</v>
      </c>
      <c r="G36" s="194"/>
      <c r="H36" s="56">
        <f>G36*C36</f>
        <v>0</v>
      </c>
      <c r="I36" s="194"/>
      <c r="J36" s="56">
        <f>I36*2</f>
        <v>0</v>
      </c>
      <c r="K36" s="56">
        <f>J36*C36</f>
        <v>0</v>
      </c>
      <c r="L36" s="194"/>
      <c r="M36" s="56">
        <f>L36*C36</f>
        <v>0</v>
      </c>
      <c r="N36" s="194"/>
      <c r="O36" s="56">
        <f>N36*C36</f>
        <v>0</v>
      </c>
      <c r="P36" s="98">
        <f>G36+J36+L36+N36</f>
        <v>0</v>
      </c>
      <c r="Q36" s="56">
        <f>P36*C36</f>
        <v>0</v>
      </c>
      <c r="R36" s="98">
        <f>P36+E36</f>
        <v>0</v>
      </c>
      <c r="S36" s="56">
        <f>R36*C36</f>
        <v>0</v>
      </c>
      <c r="T36" s="193"/>
      <c r="U36" s="192"/>
    </row>
    <row r="37" spans="1:21" s="191" customFormat="1" ht="36" customHeight="1">
      <c r="A37" s="196"/>
      <c r="B37" s="174" t="s">
        <v>938</v>
      </c>
      <c r="C37" s="199"/>
      <c r="D37" s="174" t="s">
        <v>106</v>
      </c>
      <c r="E37" s="56"/>
      <c r="F37" s="101">
        <f>E37*C37</f>
        <v>0</v>
      </c>
      <c r="G37" s="194"/>
      <c r="H37" s="56">
        <f>G37*C37</f>
        <v>0</v>
      </c>
      <c r="I37" s="194"/>
      <c r="J37" s="56">
        <f>I37*2</f>
        <v>0</v>
      </c>
      <c r="K37" s="56">
        <f>J37*C37</f>
        <v>0</v>
      </c>
      <c r="L37" s="194"/>
      <c r="M37" s="56">
        <f>L37*C37</f>
        <v>0</v>
      </c>
      <c r="N37" s="194"/>
      <c r="O37" s="56">
        <f>N37*C37</f>
        <v>0</v>
      </c>
      <c r="P37" s="98">
        <f>G37+J37+L37+N37</f>
        <v>0</v>
      </c>
      <c r="Q37" s="56">
        <f>P37*C37</f>
        <v>0</v>
      </c>
      <c r="R37" s="98">
        <f>P37+E37</f>
        <v>0</v>
      </c>
      <c r="S37" s="56">
        <f>R37*C37</f>
        <v>0</v>
      </c>
      <c r="T37" s="193"/>
      <c r="U37" s="192"/>
    </row>
    <row r="38" spans="1:21" s="250" customFormat="1" ht="43.15" customHeight="1">
      <c r="A38" s="159">
        <v>2.1</v>
      </c>
      <c r="B38" s="116" t="s">
        <v>937</v>
      </c>
      <c r="C38" s="126">
        <v>857.64</v>
      </c>
      <c r="D38" s="116" t="s">
        <v>669</v>
      </c>
      <c r="E38" s="56"/>
      <c r="F38" s="101">
        <f>E38*C38</f>
        <v>0</v>
      </c>
      <c r="G38" s="56"/>
      <c r="H38" s="56">
        <f>G38*C38</f>
        <v>0</v>
      </c>
      <c r="I38" s="56"/>
      <c r="J38" s="56">
        <f>I38*2</f>
        <v>0</v>
      </c>
      <c r="K38" s="56">
        <f>J38*C38</f>
        <v>0</v>
      </c>
      <c r="L38" s="56"/>
      <c r="M38" s="56">
        <f>L38*C38</f>
        <v>0</v>
      </c>
      <c r="N38" s="56"/>
      <c r="O38" s="56">
        <f>N38*C38</f>
        <v>0</v>
      </c>
      <c r="P38" s="98">
        <f>G38+J38+L38+N38</f>
        <v>0</v>
      </c>
      <c r="Q38" s="56">
        <f>P38*C38</f>
        <v>0</v>
      </c>
      <c r="R38" s="98">
        <f>P38+E38</f>
        <v>0</v>
      </c>
      <c r="S38" s="56">
        <f>R38*C38</f>
        <v>0</v>
      </c>
      <c r="T38" s="42"/>
      <c r="U38" s="42"/>
    </row>
    <row r="39" spans="1:21" s="46" customFormat="1" ht="45" customHeight="1">
      <c r="A39" s="159">
        <v>2.2000000000000002</v>
      </c>
      <c r="B39" s="116" t="s">
        <v>936</v>
      </c>
      <c r="C39" s="83">
        <v>3242.5</v>
      </c>
      <c r="D39" s="82" t="s">
        <v>635</v>
      </c>
      <c r="E39" s="62">
        <v>289</v>
      </c>
      <c r="F39" s="81">
        <f>E39*C39</f>
        <v>937082.5</v>
      </c>
      <c r="G39" s="131"/>
      <c r="H39" s="62">
        <f>G39*C39</f>
        <v>0</v>
      </c>
      <c r="I39" s="131">
        <v>4.5999999999999996</v>
      </c>
      <c r="J39" s="62">
        <f>I39*2</f>
        <v>9.1999999999999993</v>
      </c>
      <c r="K39" s="62">
        <f>J39*C39</f>
        <v>29830.999999999996</v>
      </c>
      <c r="L39" s="62"/>
      <c r="M39" s="62">
        <f>L39*C39</f>
        <v>0</v>
      </c>
      <c r="N39" s="131"/>
      <c r="O39" s="62">
        <f>N39*C39</f>
        <v>0</v>
      </c>
      <c r="P39" s="88">
        <f>G39+J39+L39+N39</f>
        <v>9.1999999999999993</v>
      </c>
      <c r="Q39" s="62">
        <f>P39*C39</f>
        <v>29830.999999999996</v>
      </c>
      <c r="R39" s="88">
        <f>P39+E39</f>
        <v>298.2</v>
      </c>
      <c r="S39" s="62">
        <f>R39*C39</f>
        <v>966913.5</v>
      </c>
      <c r="T39" s="48"/>
      <c r="U39" s="47"/>
    </row>
    <row r="40" spans="1:21" s="46" customFormat="1" ht="51.75" customHeight="1">
      <c r="A40" s="159" t="s">
        <v>935</v>
      </c>
      <c r="B40" s="85" t="s">
        <v>934</v>
      </c>
      <c r="C40" s="83">
        <v>323.92</v>
      </c>
      <c r="D40" s="82" t="s">
        <v>669</v>
      </c>
      <c r="E40" s="62">
        <v>322</v>
      </c>
      <c r="F40" s="81">
        <f>E40*C40</f>
        <v>104302.24</v>
      </c>
      <c r="G40" s="62"/>
      <c r="H40" s="62">
        <f>G40*C40</f>
        <v>0</v>
      </c>
      <c r="I40" s="62"/>
      <c r="J40" s="62">
        <f>I40*2</f>
        <v>0</v>
      </c>
      <c r="K40" s="62">
        <f>J40*C40</f>
        <v>0</v>
      </c>
      <c r="L40" s="62"/>
      <c r="M40" s="62">
        <f>L40*C40</f>
        <v>0</v>
      </c>
      <c r="N40" s="62">
        <v>80.599999999999994</v>
      </c>
      <c r="O40" s="62">
        <f>N40*C40</f>
        <v>26107.952000000001</v>
      </c>
      <c r="P40" s="88">
        <f>G40+J40+L40+N40</f>
        <v>80.599999999999994</v>
      </c>
      <c r="Q40" s="62">
        <f>P40*C40</f>
        <v>26107.952000000001</v>
      </c>
      <c r="R40" s="88">
        <f>P40+E40</f>
        <v>402.6</v>
      </c>
      <c r="S40" s="62">
        <f>R40*C40</f>
        <v>130410.19200000001</v>
      </c>
      <c r="T40" s="48"/>
      <c r="U40" s="42"/>
    </row>
    <row r="41" spans="1:21" s="46" customFormat="1" ht="24" customHeight="1">
      <c r="A41" s="159">
        <v>2.2000000000000002</v>
      </c>
      <c r="B41" s="116" t="s">
        <v>933</v>
      </c>
      <c r="C41" s="126">
        <v>957.19</v>
      </c>
      <c r="D41" s="116" t="s">
        <v>669</v>
      </c>
      <c r="E41" s="56"/>
      <c r="F41" s="101">
        <f>E41*C41</f>
        <v>0</v>
      </c>
      <c r="G41" s="125"/>
      <c r="H41" s="56">
        <f>G41*C41</f>
        <v>0</v>
      </c>
      <c r="I41" s="125"/>
      <c r="J41" s="56">
        <f>I41*2</f>
        <v>0</v>
      </c>
      <c r="K41" s="56">
        <f>J41*C41</f>
        <v>0</v>
      </c>
      <c r="L41" s="56"/>
      <c r="M41" s="56">
        <f>L41*C41</f>
        <v>0</v>
      </c>
      <c r="N41" s="125"/>
      <c r="O41" s="56">
        <f>N41*C41</f>
        <v>0</v>
      </c>
      <c r="P41" s="98">
        <f>G41+J41+L41+N41</f>
        <v>0</v>
      </c>
      <c r="Q41" s="56">
        <f>P41*C41</f>
        <v>0</v>
      </c>
      <c r="R41" s="98">
        <f>P41+E41</f>
        <v>0</v>
      </c>
      <c r="S41" s="56">
        <f>R41*C41</f>
        <v>0</v>
      </c>
      <c r="T41" s="48"/>
      <c r="U41" s="47"/>
    </row>
    <row r="42" spans="1:21" s="160" customFormat="1" ht="46.5" customHeight="1">
      <c r="A42" s="157">
        <v>2.2999999999999998</v>
      </c>
      <c r="B42" s="152" t="s">
        <v>932</v>
      </c>
      <c r="C42" s="155">
        <v>786.08</v>
      </c>
      <c r="D42" s="152" t="s">
        <v>669</v>
      </c>
      <c r="E42" s="56"/>
      <c r="F42" s="101">
        <f>E42*C42</f>
        <v>0</v>
      </c>
      <c r="G42" s="125"/>
      <c r="H42" s="56">
        <f>G42*C42</f>
        <v>0</v>
      </c>
      <c r="I42" s="125"/>
      <c r="J42" s="56">
        <f>I42*2</f>
        <v>0</v>
      </c>
      <c r="K42" s="56">
        <f>J42*C42</f>
        <v>0</v>
      </c>
      <c r="L42" s="56"/>
      <c r="M42" s="56">
        <f>L42*C42</f>
        <v>0</v>
      </c>
      <c r="N42" s="125"/>
      <c r="O42" s="56">
        <f>N42*C42</f>
        <v>0</v>
      </c>
      <c r="P42" s="98">
        <f>G42+J42+L42+N42</f>
        <v>0</v>
      </c>
      <c r="Q42" s="56">
        <f>P42*C42</f>
        <v>0</v>
      </c>
      <c r="R42" s="98">
        <f>P42+E42</f>
        <v>0</v>
      </c>
      <c r="S42" s="56">
        <f>R42*C42</f>
        <v>0</v>
      </c>
      <c r="T42" s="47"/>
      <c r="U42" s="47"/>
    </row>
    <row r="43" spans="1:21" s="160" customFormat="1" ht="46.5" customHeight="1">
      <c r="A43" s="157">
        <v>2.4</v>
      </c>
      <c r="B43" s="152" t="s">
        <v>931</v>
      </c>
      <c r="C43" s="155">
        <v>865.08</v>
      </c>
      <c r="D43" s="152" t="s">
        <v>669</v>
      </c>
      <c r="E43" s="56"/>
      <c r="F43" s="101">
        <f>E43*C43</f>
        <v>0</v>
      </c>
      <c r="G43" s="125"/>
      <c r="H43" s="56">
        <f>G43*C43</f>
        <v>0</v>
      </c>
      <c r="I43" s="125"/>
      <c r="J43" s="56">
        <f>I43*2</f>
        <v>0</v>
      </c>
      <c r="K43" s="56">
        <f>J43*C43</f>
        <v>0</v>
      </c>
      <c r="L43" s="56"/>
      <c r="M43" s="56">
        <f>L43*C43</f>
        <v>0</v>
      </c>
      <c r="N43" s="125"/>
      <c r="O43" s="56">
        <f>N43*C43</f>
        <v>0</v>
      </c>
      <c r="P43" s="98">
        <f>G43+J43+L43+N43</f>
        <v>0</v>
      </c>
      <c r="Q43" s="56">
        <f>P43*C43</f>
        <v>0</v>
      </c>
      <c r="R43" s="98">
        <f>P43+E43</f>
        <v>0</v>
      </c>
      <c r="S43" s="56">
        <f>R43*C43</f>
        <v>0</v>
      </c>
      <c r="T43" s="47"/>
      <c r="U43" s="47"/>
    </row>
    <row r="44" spans="1:21" s="46" customFormat="1" ht="22.5" customHeight="1">
      <c r="A44" s="159">
        <v>2.5</v>
      </c>
      <c r="B44" s="116" t="s">
        <v>930</v>
      </c>
      <c r="C44" s="126">
        <v>365.29</v>
      </c>
      <c r="D44" s="116" t="s">
        <v>669</v>
      </c>
      <c r="E44" s="56"/>
      <c r="F44" s="101">
        <f>E44*C44</f>
        <v>0</v>
      </c>
      <c r="G44" s="125"/>
      <c r="H44" s="56">
        <f>G44*C44</f>
        <v>0</v>
      </c>
      <c r="I44" s="125"/>
      <c r="J44" s="56">
        <f>I44*2</f>
        <v>0</v>
      </c>
      <c r="K44" s="56">
        <f>J44*C44</f>
        <v>0</v>
      </c>
      <c r="L44" s="56"/>
      <c r="M44" s="56">
        <f>L44*C44</f>
        <v>0</v>
      </c>
      <c r="N44" s="125"/>
      <c r="O44" s="56">
        <f>N44*C44</f>
        <v>0</v>
      </c>
      <c r="P44" s="98">
        <f>G44+J44+L44+N44</f>
        <v>0</v>
      </c>
      <c r="Q44" s="56">
        <f>P44*C44</f>
        <v>0</v>
      </c>
      <c r="R44" s="98">
        <f>P44+E44</f>
        <v>0</v>
      </c>
      <c r="S44" s="56">
        <f>R44*C44</f>
        <v>0</v>
      </c>
      <c r="T44" s="48"/>
      <c r="U44" s="47"/>
    </row>
    <row r="45" spans="1:21" s="46" customFormat="1" ht="48" customHeight="1">
      <c r="A45" s="159">
        <v>2.6</v>
      </c>
      <c r="B45" s="116" t="s">
        <v>929</v>
      </c>
      <c r="C45" s="126">
        <v>1305.26</v>
      </c>
      <c r="D45" s="116" t="s">
        <v>669</v>
      </c>
      <c r="E45" s="56"/>
      <c r="F45" s="101">
        <f>E45*C45</f>
        <v>0</v>
      </c>
      <c r="G45" s="125"/>
      <c r="H45" s="56">
        <f>G45*C45</f>
        <v>0</v>
      </c>
      <c r="I45" s="125"/>
      <c r="J45" s="56">
        <f>I45*2</f>
        <v>0</v>
      </c>
      <c r="K45" s="56">
        <f>J45*C45</f>
        <v>0</v>
      </c>
      <c r="L45" s="56"/>
      <c r="M45" s="56">
        <f>L45*C45</f>
        <v>0</v>
      </c>
      <c r="N45" s="125"/>
      <c r="O45" s="56">
        <f>N45*C45</f>
        <v>0</v>
      </c>
      <c r="P45" s="98">
        <f>G45+J45+L45+N45</f>
        <v>0</v>
      </c>
      <c r="Q45" s="56">
        <f>P45*C45</f>
        <v>0</v>
      </c>
      <c r="R45" s="98">
        <f>P45+E45</f>
        <v>0</v>
      </c>
      <c r="S45" s="56">
        <f>R45*C45</f>
        <v>0</v>
      </c>
      <c r="T45" s="48"/>
      <c r="U45" s="47"/>
    </row>
    <row r="46" spans="1:21" s="46" customFormat="1" ht="48" customHeight="1">
      <c r="A46" s="159">
        <v>2.7</v>
      </c>
      <c r="B46" s="116" t="s">
        <v>928</v>
      </c>
      <c r="C46" s="126">
        <v>1708.26</v>
      </c>
      <c r="D46" s="116" t="s">
        <v>669</v>
      </c>
      <c r="E46" s="56"/>
      <c r="F46" s="101">
        <f>E46*C46</f>
        <v>0</v>
      </c>
      <c r="G46" s="125"/>
      <c r="H46" s="56">
        <f>G46*C46</f>
        <v>0</v>
      </c>
      <c r="I46" s="125"/>
      <c r="J46" s="56">
        <f>I46*2</f>
        <v>0</v>
      </c>
      <c r="K46" s="56">
        <f>J46*C46</f>
        <v>0</v>
      </c>
      <c r="L46" s="56"/>
      <c r="M46" s="56">
        <f>L46*C46</f>
        <v>0</v>
      </c>
      <c r="N46" s="125"/>
      <c r="O46" s="56">
        <f>N46*C46</f>
        <v>0</v>
      </c>
      <c r="P46" s="98">
        <f>G46+J46+L46+N46</f>
        <v>0</v>
      </c>
      <c r="Q46" s="56">
        <f>P46*C46</f>
        <v>0</v>
      </c>
      <c r="R46" s="98">
        <f>P46+E46</f>
        <v>0</v>
      </c>
      <c r="S46" s="56">
        <f>R46*C46</f>
        <v>0</v>
      </c>
      <c r="T46" s="48"/>
      <c r="U46" s="47"/>
    </row>
    <row r="47" spans="1:21" s="250" customFormat="1" ht="48" customHeight="1">
      <c r="A47" s="159">
        <v>3.1</v>
      </c>
      <c r="B47" s="116" t="s">
        <v>927</v>
      </c>
      <c r="C47" s="83">
        <v>4303.1400000000003</v>
      </c>
      <c r="D47" s="82" t="s">
        <v>669</v>
      </c>
      <c r="E47" s="62">
        <v>98.3</v>
      </c>
      <c r="F47" s="81">
        <f>E47*C47</f>
        <v>422998.66200000001</v>
      </c>
      <c r="G47" s="62"/>
      <c r="H47" s="62">
        <f>G47*C47</f>
        <v>0</v>
      </c>
      <c r="I47" s="62">
        <v>3.5</v>
      </c>
      <c r="J47" s="62">
        <f>I47*2</f>
        <v>7</v>
      </c>
      <c r="K47" s="62">
        <f>J47*C47</f>
        <v>30121.980000000003</v>
      </c>
      <c r="L47" s="62"/>
      <c r="M47" s="62">
        <f>L47*C47</f>
        <v>0</v>
      </c>
      <c r="N47" s="62">
        <v>6.1</v>
      </c>
      <c r="O47" s="62">
        <f>N47*C47</f>
        <v>26249.154000000002</v>
      </c>
      <c r="P47" s="88">
        <f>G47+J47+L47+N47</f>
        <v>13.1</v>
      </c>
      <c r="Q47" s="62">
        <f>P47*C47</f>
        <v>56371.134000000005</v>
      </c>
      <c r="R47" s="88">
        <f>P47+E47</f>
        <v>111.39999999999999</v>
      </c>
      <c r="S47" s="62">
        <f>R47*C47</f>
        <v>479369.79599999997</v>
      </c>
      <c r="T47" s="42"/>
      <c r="U47" s="42"/>
    </row>
    <row r="48" spans="1:21" ht="60" customHeight="1">
      <c r="A48" s="159">
        <v>3.2</v>
      </c>
      <c r="B48" s="116" t="s">
        <v>926</v>
      </c>
      <c r="C48" s="126">
        <v>5824.46</v>
      </c>
      <c r="D48" s="116" t="s">
        <v>669</v>
      </c>
      <c r="E48" s="62"/>
      <c r="F48" s="81">
        <f>E48*C48</f>
        <v>0</v>
      </c>
      <c r="G48" s="62"/>
      <c r="H48" s="62">
        <f>G48*C48</f>
        <v>0</v>
      </c>
      <c r="I48" s="62"/>
      <c r="J48" s="62">
        <f>I48*2</f>
        <v>0</v>
      </c>
      <c r="K48" s="62">
        <f>J48*C48</f>
        <v>0</v>
      </c>
      <c r="L48" s="62"/>
      <c r="M48" s="62">
        <f>L48*C48</f>
        <v>0</v>
      </c>
      <c r="N48" s="62"/>
      <c r="O48" s="62">
        <f>N48*C48</f>
        <v>0</v>
      </c>
      <c r="P48" s="88">
        <f>G48+J48+L48+N48</f>
        <v>0</v>
      </c>
      <c r="Q48" s="62">
        <f>P48*C48</f>
        <v>0</v>
      </c>
      <c r="R48" s="88">
        <f>P48+E48</f>
        <v>0</v>
      </c>
      <c r="S48" s="62">
        <f>R48*C48</f>
        <v>0</v>
      </c>
      <c r="T48" s="42"/>
      <c r="U48" s="42"/>
    </row>
    <row r="49" spans="1:21" s="46" customFormat="1" ht="56.25" customHeight="1">
      <c r="A49" s="159">
        <v>3.3</v>
      </c>
      <c r="B49" s="116" t="s">
        <v>925</v>
      </c>
      <c r="C49" s="126">
        <v>3617.32</v>
      </c>
      <c r="D49" s="116" t="s">
        <v>669</v>
      </c>
      <c r="E49" s="56"/>
      <c r="F49" s="101">
        <f>E49*C49</f>
        <v>0</v>
      </c>
      <c r="G49" s="125"/>
      <c r="H49" s="56">
        <f>G49*C49</f>
        <v>0</v>
      </c>
      <c r="I49" s="125"/>
      <c r="J49" s="56">
        <f>I49*2</f>
        <v>0</v>
      </c>
      <c r="K49" s="56">
        <f>J49*C49</f>
        <v>0</v>
      </c>
      <c r="L49" s="56"/>
      <c r="M49" s="56">
        <f>L49*C49</f>
        <v>0</v>
      </c>
      <c r="N49" s="125"/>
      <c r="O49" s="56">
        <f>N49*C49</f>
        <v>0</v>
      </c>
      <c r="P49" s="98">
        <f>G49+J49+L49+N49</f>
        <v>0</v>
      </c>
      <c r="Q49" s="56">
        <f>P49*C49</f>
        <v>0</v>
      </c>
      <c r="R49" s="98">
        <f>P49+E49</f>
        <v>0</v>
      </c>
      <c r="S49" s="56">
        <f>R49*C49</f>
        <v>0</v>
      </c>
      <c r="T49" s="48"/>
      <c r="U49" s="47"/>
    </row>
    <row r="50" spans="1:21" s="46" customFormat="1" ht="46.5" customHeight="1">
      <c r="A50" s="159">
        <v>3.4</v>
      </c>
      <c r="B50" s="116" t="s">
        <v>924</v>
      </c>
      <c r="C50" s="126"/>
      <c r="D50" s="116" t="s">
        <v>399</v>
      </c>
      <c r="E50" s="56"/>
      <c r="F50" s="101">
        <f>E50*C50</f>
        <v>0</v>
      </c>
      <c r="G50" s="125"/>
      <c r="H50" s="56">
        <f>G50*C50</f>
        <v>0</v>
      </c>
      <c r="I50" s="125"/>
      <c r="J50" s="56">
        <f>I50*2</f>
        <v>0</v>
      </c>
      <c r="K50" s="56">
        <f>J50*C50</f>
        <v>0</v>
      </c>
      <c r="L50" s="56"/>
      <c r="M50" s="56">
        <f>L50*C50</f>
        <v>0</v>
      </c>
      <c r="N50" s="125"/>
      <c r="O50" s="56">
        <f>N50*C50</f>
        <v>0</v>
      </c>
      <c r="P50" s="98">
        <f>G50+J50+L50+N50</f>
        <v>0</v>
      </c>
      <c r="Q50" s="56">
        <f>P50*C50</f>
        <v>0</v>
      </c>
      <c r="R50" s="98">
        <f>P50+E50</f>
        <v>0</v>
      </c>
      <c r="S50" s="56">
        <f>R50*C50</f>
        <v>0</v>
      </c>
      <c r="T50" s="48"/>
      <c r="U50" s="47"/>
    </row>
    <row r="51" spans="1:21" s="46" customFormat="1" ht="25.5" customHeight="1">
      <c r="A51" s="159">
        <v>3.5</v>
      </c>
      <c r="B51" s="116" t="s">
        <v>923</v>
      </c>
      <c r="C51" s="126"/>
      <c r="D51" s="116" t="s">
        <v>399</v>
      </c>
      <c r="E51" s="56"/>
      <c r="F51" s="101">
        <f>E51*C51</f>
        <v>0</v>
      </c>
      <c r="G51" s="125"/>
      <c r="H51" s="56">
        <f>G51*C51</f>
        <v>0</v>
      </c>
      <c r="I51" s="125"/>
      <c r="J51" s="56">
        <f>I51*2</f>
        <v>0</v>
      </c>
      <c r="K51" s="56">
        <f>J51*C51</f>
        <v>0</v>
      </c>
      <c r="L51" s="56"/>
      <c r="M51" s="56">
        <f>L51*C51</f>
        <v>0</v>
      </c>
      <c r="N51" s="125"/>
      <c r="O51" s="56">
        <f>N51*C51</f>
        <v>0</v>
      </c>
      <c r="P51" s="98">
        <f>G51+J51+L51+N51</f>
        <v>0</v>
      </c>
      <c r="Q51" s="56">
        <f>P51*C51</f>
        <v>0</v>
      </c>
      <c r="R51" s="98">
        <f>P51+E51</f>
        <v>0</v>
      </c>
      <c r="S51" s="56">
        <f>R51*C51</f>
        <v>0</v>
      </c>
      <c r="T51" s="48"/>
      <c r="U51" s="47"/>
    </row>
    <row r="52" spans="1:21" s="46" customFormat="1" ht="93" customHeight="1">
      <c r="A52" s="159">
        <v>3.6</v>
      </c>
      <c r="B52" s="116" t="s">
        <v>922</v>
      </c>
      <c r="C52" s="126">
        <v>181.82</v>
      </c>
      <c r="D52" s="116" t="s">
        <v>399</v>
      </c>
      <c r="E52" s="56"/>
      <c r="F52" s="101">
        <f>E52*C52</f>
        <v>0</v>
      </c>
      <c r="G52" s="125"/>
      <c r="H52" s="56">
        <f>G52*C52</f>
        <v>0</v>
      </c>
      <c r="I52" s="125"/>
      <c r="J52" s="56">
        <f>I52*2</f>
        <v>0</v>
      </c>
      <c r="K52" s="56">
        <f>J52*C52</f>
        <v>0</v>
      </c>
      <c r="L52" s="56"/>
      <c r="M52" s="56">
        <f>L52*C52</f>
        <v>0</v>
      </c>
      <c r="N52" s="125"/>
      <c r="O52" s="56">
        <f>N52*C52</f>
        <v>0</v>
      </c>
      <c r="P52" s="98">
        <f>G52+J52+L52+N52</f>
        <v>0</v>
      </c>
      <c r="Q52" s="56">
        <f>P52*C52</f>
        <v>0</v>
      </c>
      <c r="R52" s="98">
        <f>P52+E52</f>
        <v>0</v>
      </c>
      <c r="S52" s="56">
        <f>R52*C52</f>
        <v>0</v>
      </c>
      <c r="T52" s="48"/>
      <c r="U52" s="47"/>
    </row>
    <row r="53" spans="1:21" s="46" customFormat="1" ht="46.5" customHeight="1">
      <c r="A53" s="159">
        <v>3.7</v>
      </c>
      <c r="B53" s="116" t="s">
        <v>921</v>
      </c>
      <c r="C53" s="126">
        <v>142.22</v>
      </c>
      <c r="D53" s="116" t="s">
        <v>399</v>
      </c>
      <c r="E53" s="56"/>
      <c r="F53" s="101">
        <f>E53*C53</f>
        <v>0</v>
      </c>
      <c r="G53" s="125"/>
      <c r="H53" s="56">
        <f>G53*C53</f>
        <v>0</v>
      </c>
      <c r="I53" s="125"/>
      <c r="J53" s="56">
        <f>I53*2</f>
        <v>0</v>
      </c>
      <c r="K53" s="56">
        <f>J53*C53</f>
        <v>0</v>
      </c>
      <c r="L53" s="56"/>
      <c r="M53" s="56">
        <f>L53*C53</f>
        <v>0</v>
      </c>
      <c r="N53" s="125"/>
      <c r="O53" s="56">
        <f>N53*C53</f>
        <v>0</v>
      </c>
      <c r="P53" s="98">
        <f>G53+J53+L53+N53</f>
        <v>0</v>
      </c>
      <c r="Q53" s="56">
        <f>P53*C53</f>
        <v>0</v>
      </c>
      <c r="R53" s="98">
        <f>P53+E53</f>
        <v>0</v>
      </c>
      <c r="S53" s="56">
        <f>R53*C53</f>
        <v>0</v>
      </c>
      <c r="T53" s="48"/>
      <c r="U53" s="47"/>
    </row>
    <row r="54" spans="1:21" s="46" customFormat="1" ht="25.5" customHeight="1">
      <c r="A54" s="159">
        <v>4.0999999999999996</v>
      </c>
      <c r="B54" s="84" t="s">
        <v>920</v>
      </c>
      <c r="C54" s="126">
        <v>7300.8</v>
      </c>
      <c r="D54" s="116" t="s">
        <v>669</v>
      </c>
      <c r="E54" s="56"/>
      <c r="F54" s="101">
        <f>E54*C54</f>
        <v>0</v>
      </c>
      <c r="G54" s="125"/>
      <c r="H54" s="56">
        <f>G54*C54</f>
        <v>0</v>
      </c>
      <c r="I54" s="125"/>
      <c r="J54" s="56">
        <f>I54*2</f>
        <v>0</v>
      </c>
      <c r="K54" s="56">
        <f>J54*C54</f>
        <v>0</v>
      </c>
      <c r="L54" s="56"/>
      <c r="M54" s="56">
        <f>L54*C54</f>
        <v>0</v>
      </c>
      <c r="N54" s="125"/>
      <c r="O54" s="56">
        <f>N54*C54</f>
        <v>0</v>
      </c>
      <c r="P54" s="98">
        <f>G54+J54+L54+N54</f>
        <v>0</v>
      </c>
      <c r="Q54" s="56">
        <f>P54*C54</f>
        <v>0</v>
      </c>
      <c r="R54" s="98">
        <f>P54+E54</f>
        <v>0</v>
      </c>
      <c r="S54" s="56">
        <f>R54*C54</f>
        <v>0</v>
      </c>
      <c r="T54" s="48"/>
      <c r="U54" s="47"/>
    </row>
    <row r="55" spans="1:21" s="46" customFormat="1" ht="38.25" customHeight="1">
      <c r="A55" s="159">
        <v>4.2</v>
      </c>
      <c r="B55" s="84" t="s">
        <v>919</v>
      </c>
      <c r="C55" s="126">
        <v>7942.69</v>
      </c>
      <c r="D55" s="116" t="s">
        <v>669</v>
      </c>
      <c r="E55" s="56"/>
      <c r="F55" s="101">
        <f>E55*C55</f>
        <v>0</v>
      </c>
      <c r="G55" s="125"/>
      <c r="H55" s="56">
        <f>G55*C55</f>
        <v>0</v>
      </c>
      <c r="I55" s="125"/>
      <c r="J55" s="56">
        <f>I55*2</f>
        <v>0</v>
      </c>
      <c r="K55" s="56">
        <f>J55*C55</f>
        <v>0</v>
      </c>
      <c r="L55" s="56"/>
      <c r="M55" s="56">
        <f>L55*C55</f>
        <v>0</v>
      </c>
      <c r="N55" s="125"/>
      <c r="O55" s="56">
        <f>N55*C55</f>
        <v>0</v>
      </c>
      <c r="P55" s="98">
        <f>G55+J55+L55+N55</f>
        <v>0</v>
      </c>
      <c r="Q55" s="56">
        <f>P55*C55</f>
        <v>0</v>
      </c>
      <c r="R55" s="98">
        <f>P55+E55</f>
        <v>0</v>
      </c>
      <c r="S55" s="56">
        <f>R55*C55</f>
        <v>0</v>
      </c>
      <c r="T55" s="48"/>
      <c r="U55" s="47"/>
    </row>
    <row r="56" spans="1:21" s="160" customFormat="1" ht="71.25" customHeight="1">
      <c r="A56" s="157">
        <v>5</v>
      </c>
      <c r="B56" s="152" t="s">
        <v>918</v>
      </c>
      <c r="C56" s="155">
        <v>4607.3500000000004</v>
      </c>
      <c r="D56" s="152" t="s">
        <v>669</v>
      </c>
      <c r="E56" s="56"/>
      <c r="F56" s="101">
        <f>E56*C56</f>
        <v>0</v>
      </c>
      <c r="G56" s="125"/>
      <c r="H56" s="56">
        <f>G56*C56</f>
        <v>0</v>
      </c>
      <c r="I56" s="125"/>
      <c r="J56" s="56">
        <f>I56*2</f>
        <v>0</v>
      </c>
      <c r="K56" s="56">
        <f>J56*C56</f>
        <v>0</v>
      </c>
      <c r="L56" s="56"/>
      <c r="M56" s="56">
        <f>L56*C56</f>
        <v>0</v>
      </c>
      <c r="N56" s="125"/>
      <c r="O56" s="56">
        <f>N56*C56</f>
        <v>0</v>
      </c>
      <c r="P56" s="98">
        <f>G56+J56+L56+N56</f>
        <v>0</v>
      </c>
      <c r="Q56" s="56">
        <f>P56*C56</f>
        <v>0</v>
      </c>
      <c r="R56" s="98">
        <f>P56+E56</f>
        <v>0</v>
      </c>
      <c r="S56" s="56">
        <f>R56*C56</f>
        <v>0</v>
      </c>
      <c r="T56" s="47"/>
      <c r="U56" s="47"/>
    </row>
    <row r="57" spans="1:21" s="46" customFormat="1" ht="69.75" customHeight="1">
      <c r="A57" s="159">
        <v>6.1</v>
      </c>
      <c r="B57" s="84" t="s">
        <v>917</v>
      </c>
      <c r="C57" s="126">
        <v>6463.5</v>
      </c>
      <c r="D57" s="116" t="s">
        <v>669</v>
      </c>
      <c r="E57" s="56"/>
      <c r="F57" s="101">
        <f>E57*C57</f>
        <v>0</v>
      </c>
      <c r="G57" s="125"/>
      <c r="H57" s="56">
        <f>G57*C57</f>
        <v>0</v>
      </c>
      <c r="I57" s="125"/>
      <c r="J57" s="56">
        <f>I57*2</f>
        <v>0</v>
      </c>
      <c r="K57" s="56">
        <f>J57*C57</f>
        <v>0</v>
      </c>
      <c r="L57" s="56"/>
      <c r="M57" s="56">
        <f>L57*C57</f>
        <v>0</v>
      </c>
      <c r="N57" s="125"/>
      <c r="O57" s="56">
        <f>N57*C57</f>
        <v>0</v>
      </c>
      <c r="P57" s="98">
        <f>G57+J57+L57+N57</f>
        <v>0</v>
      </c>
      <c r="Q57" s="56">
        <f>P57*C57</f>
        <v>0</v>
      </c>
      <c r="R57" s="98">
        <f>P57+E57</f>
        <v>0</v>
      </c>
      <c r="S57" s="56">
        <f>R57*C57</f>
        <v>0</v>
      </c>
      <c r="T57" s="48"/>
      <c r="U57" s="47"/>
    </row>
    <row r="58" spans="1:21" s="46" customFormat="1" ht="69" customHeight="1">
      <c r="A58" s="159">
        <v>6.2</v>
      </c>
      <c r="B58" s="84" t="s">
        <v>916</v>
      </c>
      <c r="C58" s="83">
        <v>6177.43</v>
      </c>
      <c r="D58" s="82" t="s">
        <v>669</v>
      </c>
      <c r="E58" s="62">
        <v>201</v>
      </c>
      <c r="F58" s="81">
        <f>E58*C58</f>
        <v>1241663.4300000002</v>
      </c>
      <c r="G58" s="62"/>
      <c r="H58" s="62">
        <f>G58*C58</f>
        <v>0</v>
      </c>
      <c r="I58" s="62"/>
      <c r="J58" s="62">
        <f>I58*2</f>
        <v>0</v>
      </c>
      <c r="K58" s="62">
        <f>J58*C58</f>
        <v>0</v>
      </c>
      <c r="L58" s="62"/>
      <c r="M58" s="62">
        <f>L58*C58</f>
        <v>0</v>
      </c>
      <c r="N58" s="62"/>
      <c r="O58" s="62">
        <f>N58*C58</f>
        <v>0</v>
      </c>
      <c r="P58" s="88">
        <f>G58+J58+L58+N58</f>
        <v>0</v>
      </c>
      <c r="Q58" s="62">
        <f>P58*C58</f>
        <v>0</v>
      </c>
      <c r="R58" s="88">
        <f>P58+E58</f>
        <v>201</v>
      </c>
      <c r="S58" s="62">
        <f>R58*C58</f>
        <v>1241663.4300000002</v>
      </c>
      <c r="T58" s="48"/>
      <c r="U58" s="42"/>
    </row>
    <row r="59" spans="1:21" s="46" customFormat="1" ht="69.75" customHeight="1">
      <c r="A59" s="159">
        <v>6.3</v>
      </c>
      <c r="B59" s="84" t="s">
        <v>915</v>
      </c>
      <c r="C59" s="126"/>
      <c r="D59" s="116" t="s">
        <v>669</v>
      </c>
      <c r="E59" s="56"/>
      <c r="F59" s="101">
        <f>E59*C59</f>
        <v>0</v>
      </c>
      <c r="G59" s="125"/>
      <c r="H59" s="56">
        <f>G59*C59</f>
        <v>0</v>
      </c>
      <c r="I59" s="125"/>
      <c r="J59" s="56">
        <f>I59*2</f>
        <v>0</v>
      </c>
      <c r="K59" s="56">
        <f>J59*C59</f>
        <v>0</v>
      </c>
      <c r="L59" s="56"/>
      <c r="M59" s="56">
        <f>L59*C59</f>
        <v>0</v>
      </c>
      <c r="N59" s="125"/>
      <c r="O59" s="56">
        <f>N59*C59</f>
        <v>0</v>
      </c>
      <c r="P59" s="98">
        <f>G59+J59+L59+N59</f>
        <v>0</v>
      </c>
      <c r="Q59" s="56">
        <f>P59*C59</f>
        <v>0</v>
      </c>
      <c r="R59" s="98">
        <f>P59+E59</f>
        <v>0</v>
      </c>
      <c r="S59" s="56">
        <f>R59*C59</f>
        <v>0</v>
      </c>
      <c r="T59" s="48"/>
      <c r="U59" s="47"/>
    </row>
    <row r="60" spans="1:21" s="46" customFormat="1" ht="71.25" customHeight="1">
      <c r="A60" s="159">
        <v>6.4</v>
      </c>
      <c r="B60" s="84" t="s">
        <v>914</v>
      </c>
      <c r="C60" s="126"/>
      <c r="D60" s="116" t="s">
        <v>669</v>
      </c>
      <c r="E60" s="56"/>
      <c r="F60" s="101">
        <f>E60*C60</f>
        <v>0</v>
      </c>
      <c r="G60" s="125"/>
      <c r="H60" s="56">
        <f>G60*C60</f>
        <v>0</v>
      </c>
      <c r="I60" s="125"/>
      <c r="J60" s="56">
        <f>I60*2</f>
        <v>0</v>
      </c>
      <c r="K60" s="56">
        <f>J60*C60</f>
        <v>0</v>
      </c>
      <c r="L60" s="56"/>
      <c r="M60" s="56">
        <f>L60*C60</f>
        <v>0</v>
      </c>
      <c r="N60" s="125"/>
      <c r="O60" s="56">
        <f>N60*C60</f>
        <v>0</v>
      </c>
      <c r="P60" s="98">
        <f>G60+J60+L60+N60</f>
        <v>0</v>
      </c>
      <c r="Q60" s="56">
        <f>P60*C60</f>
        <v>0</v>
      </c>
      <c r="R60" s="98">
        <f>P60+E60</f>
        <v>0</v>
      </c>
      <c r="S60" s="56">
        <f>R60*C60</f>
        <v>0</v>
      </c>
      <c r="T60" s="48"/>
      <c r="U60" s="47"/>
    </row>
    <row r="61" spans="1:21" s="160" customFormat="1" ht="80.25" customHeight="1">
      <c r="A61" s="157">
        <v>6.5</v>
      </c>
      <c r="B61" s="154" t="s">
        <v>913</v>
      </c>
      <c r="C61" s="155">
        <v>6155.5</v>
      </c>
      <c r="D61" s="152" t="s">
        <v>669</v>
      </c>
      <c r="E61" s="56"/>
      <c r="F61" s="101">
        <f>E61*C61</f>
        <v>0</v>
      </c>
      <c r="G61" s="125"/>
      <c r="H61" s="56">
        <f>G61*C61</f>
        <v>0</v>
      </c>
      <c r="I61" s="125"/>
      <c r="J61" s="56">
        <f>I61*2</f>
        <v>0</v>
      </c>
      <c r="K61" s="56">
        <f>J61*C61</f>
        <v>0</v>
      </c>
      <c r="L61" s="56"/>
      <c r="M61" s="56">
        <f>L61*C61</f>
        <v>0</v>
      </c>
      <c r="N61" s="125"/>
      <c r="O61" s="56">
        <f>N61*C61</f>
        <v>0</v>
      </c>
      <c r="P61" s="98">
        <f>G61+J61+L61+N61</f>
        <v>0</v>
      </c>
      <c r="Q61" s="56">
        <f>P61*C61</f>
        <v>0</v>
      </c>
      <c r="R61" s="98">
        <f>P61+E61</f>
        <v>0</v>
      </c>
      <c r="S61" s="56">
        <f>R61*C61</f>
        <v>0</v>
      </c>
      <c r="T61" s="47"/>
      <c r="U61" s="47"/>
    </row>
    <row r="62" spans="1:21" s="46" customFormat="1" ht="69.75" customHeight="1">
      <c r="A62" s="159">
        <v>6.6</v>
      </c>
      <c r="B62" s="84" t="s">
        <v>912</v>
      </c>
      <c r="C62" s="126"/>
      <c r="D62" s="116" t="s">
        <v>669</v>
      </c>
      <c r="E62" s="56"/>
      <c r="F62" s="101">
        <f>E62*C62</f>
        <v>0</v>
      </c>
      <c r="G62" s="125"/>
      <c r="H62" s="56">
        <f>G62*C62</f>
        <v>0</v>
      </c>
      <c r="I62" s="125"/>
      <c r="J62" s="56">
        <f>I62*2</f>
        <v>0</v>
      </c>
      <c r="K62" s="56">
        <f>J62*C62</f>
        <v>0</v>
      </c>
      <c r="L62" s="56"/>
      <c r="M62" s="56">
        <f>L62*C62</f>
        <v>0</v>
      </c>
      <c r="N62" s="125"/>
      <c r="O62" s="56">
        <f>N62*C62</f>
        <v>0</v>
      </c>
      <c r="P62" s="98">
        <f>G62+J62+L62+N62</f>
        <v>0</v>
      </c>
      <c r="Q62" s="56">
        <f>P62*C62</f>
        <v>0</v>
      </c>
      <c r="R62" s="98">
        <f>P62+E62</f>
        <v>0</v>
      </c>
      <c r="S62" s="56">
        <f>R62*C62</f>
        <v>0</v>
      </c>
      <c r="T62" s="48"/>
      <c r="U62" s="47"/>
    </row>
    <row r="63" spans="1:21" s="46" customFormat="1" ht="46.5" customHeight="1">
      <c r="A63" s="159">
        <v>7.1</v>
      </c>
      <c r="B63" s="84" t="s">
        <v>911</v>
      </c>
      <c r="C63" s="126"/>
      <c r="D63" s="116" t="s">
        <v>399</v>
      </c>
      <c r="E63" s="56"/>
      <c r="F63" s="101">
        <f>E63*C63</f>
        <v>0</v>
      </c>
      <c r="G63" s="125"/>
      <c r="H63" s="56">
        <f>G63*C63</f>
        <v>0</v>
      </c>
      <c r="I63" s="125"/>
      <c r="J63" s="56">
        <f>I63*2</f>
        <v>0</v>
      </c>
      <c r="K63" s="56">
        <f>J63*C63</f>
        <v>0</v>
      </c>
      <c r="L63" s="56"/>
      <c r="M63" s="56">
        <f>L63*C63</f>
        <v>0</v>
      </c>
      <c r="N63" s="125"/>
      <c r="O63" s="56">
        <f>N63*C63</f>
        <v>0</v>
      </c>
      <c r="P63" s="98">
        <f>G63+J63+L63+N63</f>
        <v>0</v>
      </c>
      <c r="Q63" s="56">
        <f>P63*C63</f>
        <v>0</v>
      </c>
      <c r="R63" s="98">
        <f>P63+E63</f>
        <v>0</v>
      </c>
      <c r="S63" s="56">
        <f>R63*C63</f>
        <v>0</v>
      </c>
      <c r="T63" s="48"/>
      <c r="U63" s="47"/>
    </row>
    <row r="64" spans="1:21" s="46" customFormat="1" ht="72" customHeight="1">
      <c r="A64" s="159">
        <v>7.2</v>
      </c>
      <c r="B64" s="116" t="s">
        <v>910</v>
      </c>
      <c r="C64" s="126">
        <v>712</v>
      </c>
      <c r="D64" s="116" t="s">
        <v>399</v>
      </c>
      <c r="E64" s="56"/>
      <c r="F64" s="101">
        <f>E64*C64</f>
        <v>0</v>
      </c>
      <c r="G64" s="56"/>
      <c r="H64" s="56">
        <f>G64*C64</f>
        <v>0</v>
      </c>
      <c r="I64" s="56"/>
      <c r="J64" s="56">
        <f>I64*2</f>
        <v>0</v>
      </c>
      <c r="K64" s="56">
        <f>J64*C64</f>
        <v>0</v>
      </c>
      <c r="L64" s="56"/>
      <c r="M64" s="56">
        <f>L64*C64</f>
        <v>0</v>
      </c>
      <c r="N64" s="56"/>
      <c r="O64" s="56">
        <f>N64*C64</f>
        <v>0</v>
      </c>
      <c r="P64" s="98">
        <f>G64+J64+L64+N64</f>
        <v>0</v>
      </c>
      <c r="Q64" s="56">
        <f>P64*C64</f>
        <v>0</v>
      </c>
      <c r="R64" s="98">
        <f>P64+E64</f>
        <v>0</v>
      </c>
      <c r="S64" s="56">
        <f>R64*C64</f>
        <v>0</v>
      </c>
      <c r="T64" s="48"/>
      <c r="U64" s="42"/>
    </row>
    <row r="65" spans="1:21" s="46" customFormat="1" ht="46.5" customHeight="1">
      <c r="A65" s="159">
        <v>7.3</v>
      </c>
      <c r="B65" s="84" t="s">
        <v>909</v>
      </c>
      <c r="C65" s="126">
        <v>290.32</v>
      </c>
      <c r="D65" s="116" t="s">
        <v>399</v>
      </c>
      <c r="E65" s="56"/>
      <c r="F65" s="101">
        <f>E65*C65</f>
        <v>0</v>
      </c>
      <c r="G65" s="125"/>
      <c r="H65" s="56">
        <f>G65*C65</f>
        <v>0</v>
      </c>
      <c r="I65" s="125"/>
      <c r="J65" s="56">
        <f>I65*2</f>
        <v>0</v>
      </c>
      <c r="K65" s="56">
        <f>J65*C65</f>
        <v>0</v>
      </c>
      <c r="L65" s="56"/>
      <c r="M65" s="56">
        <f>L65*C65</f>
        <v>0</v>
      </c>
      <c r="N65" s="125"/>
      <c r="O65" s="56">
        <f>N65*C65</f>
        <v>0</v>
      </c>
      <c r="P65" s="98">
        <f>G65+J65+L65+N65</f>
        <v>0</v>
      </c>
      <c r="Q65" s="56">
        <f>P65*C65</f>
        <v>0</v>
      </c>
      <c r="R65" s="98">
        <f>P65+E65</f>
        <v>0</v>
      </c>
      <c r="S65" s="56">
        <f>R65*C65</f>
        <v>0</v>
      </c>
      <c r="T65" s="48"/>
      <c r="U65" s="47"/>
    </row>
    <row r="66" spans="1:21" s="252" customFormat="1" ht="25.5" customHeight="1">
      <c r="A66" s="159">
        <v>8.1</v>
      </c>
      <c r="B66" s="84" t="s">
        <v>908</v>
      </c>
      <c r="C66" s="126"/>
      <c r="D66" s="116"/>
      <c r="E66" s="56"/>
      <c r="F66" s="101">
        <f>E66*C66</f>
        <v>0</v>
      </c>
      <c r="G66" s="125"/>
      <c r="H66" s="56">
        <f>G66*C66</f>
        <v>0</v>
      </c>
      <c r="I66" s="125"/>
      <c r="J66" s="56">
        <f>I66*2</f>
        <v>0</v>
      </c>
      <c r="K66" s="56">
        <f>J66*C66</f>
        <v>0</v>
      </c>
      <c r="L66" s="56"/>
      <c r="M66" s="56">
        <f>L66*C66</f>
        <v>0</v>
      </c>
      <c r="N66" s="125"/>
      <c r="O66" s="56">
        <f>N66*C66</f>
        <v>0</v>
      </c>
      <c r="P66" s="98">
        <f>G66+J66+L66+N66</f>
        <v>0</v>
      </c>
      <c r="Q66" s="56">
        <f>P66*C66</f>
        <v>0</v>
      </c>
      <c r="R66" s="98">
        <f>P66+E66</f>
        <v>0</v>
      </c>
      <c r="S66" s="56">
        <f>R66*C66</f>
        <v>0</v>
      </c>
      <c r="T66" s="253"/>
      <c r="U66" s="47"/>
    </row>
    <row r="67" spans="1:21" s="252" customFormat="1" ht="25.5" customHeight="1">
      <c r="A67" s="159"/>
      <c r="B67" s="116" t="s">
        <v>423</v>
      </c>
      <c r="C67" s="126">
        <v>7414.43</v>
      </c>
      <c r="D67" s="116" t="s">
        <v>669</v>
      </c>
      <c r="E67" s="56"/>
      <c r="F67" s="101">
        <f>E67*C67</f>
        <v>0</v>
      </c>
      <c r="G67" s="125"/>
      <c r="H67" s="56">
        <f>G67*C67</f>
        <v>0</v>
      </c>
      <c r="I67" s="125"/>
      <c r="J67" s="56">
        <f>I67*2</f>
        <v>0</v>
      </c>
      <c r="K67" s="56">
        <f>J67*C67</f>
        <v>0</v>
      </c>
      <c r="L67" s="56"/>
      <c r="M67" s="56">
        <f>L67*C67</f>
        <v>0</v>
      </c>
      <c r="N67" s="125"/>
      <c r="O67" s="56">
        <f>N67*C67</f>
        <v>0</v>
      </c>
      <c r="P67" s="98">
        <f>G67+J67+L67+N67</f>
        <v>0</v>
      </c>
      <c r="Q67" s="56">
        <f>P67*C67</f>
        <v>0</v>
      </c>
      <c r="R67" s="98">
        <f>P67+E67</f>
        <v>0</v>
      </c>
      <c r="S67" s="56">
        <f>R67*C67</f>
        <v>0</v>
      </c>
      <c r="T67" s="253"/>
      <c r="U67" s="47"/>
    </row>
    <row r="68" spans="1:21" s="252" customFormat="1" ht="25.5" customHeight="1">
      <c r="A68" s="159"/>
      <c r="B68" s="116" t="s">
        <v>422</v>
      </c>
      <c r="C68" s="126">
        <v>7638.28</v>
      </c>
      <c r="D68" s="116" t="s">
        <v>669</v>
      </c>
      <c r="E68" s="56"/>
      <c r="F68" s="101">
        <f>E68*C68</f>
        <v>0</v>
      </c>
      <c r="G68" s="125"/>
      <c r="H68" s="56">
        <f>G68*C68</f>
        <v>0</v>
      </c>
      <c r="I68" s="125"/>
      <c r="J68" s="56">
        <f>I68*2</f>
        <v>0</v>
      </c>
      <c r="K68" s="56">
        <f>J68*C68</f>
        <v>0</v>
      </c>
      <c r="L68" s="56"/>
      <c r="M68" s="56">
        <f>L68*C68</f>
        <v>0</v>
      </c>
      <c r="N68" s="125"/>
      <c r="O68" s="56">
        <f>N68*C68</f>
        <v>0</v>
      </c>
      <c r="P68" s="98">
        <f>G68+J68+L68+N68</f>
        <v>0</v>
      </c>
      <c r="Q68" s="56">
        <f>P68*C68</f>
        <v>0</v>
      </c>
      <c r="R68" s="98">
        <f>P68+E68</f>
        <v>0</v>
      </c>
      <c r="S68" s="56">
        <f>R68*C68</f>
        <v>0</v>
      </c>
      <c r="T68" s="253"/>
      <c r="U68" s="47"/>
    </row>
    <row r="69" spans="1:21" s="252" customFormat="1" ht="25.5" customHeight="1">
      <c r="A69" s="159"/>
      <c r="B69" s="116" t="s">
        <v>421</v>
      </c>
      <c r="C69" s="126">
        <v>7862.13</v>
      </c>
      <c r="D69" s="116" t="s">
        <v>669</v>
      </c>
      <c r="E69" s="56"/>
      <c r="F69" s="101">
        <f>E69*C69</f>
        <v>0</v>
      </c>
      <c r="G69" s="125"/>
      <c r="H69" s="56">
        <f>G69*C69</f>
        <v>0</v>
      </c>
      <c r="I69" s="125"/>
      <c r="J69" s="56">
        <f>I69*2</f>
        <v>0</v>
      </c>
      <c r="K69" s="56">
        <f>J69*C69</f>
        <v>0</v>
      </c>
      <c r="L69" s="56"/>
      <c r="M69" s="56">
        <f>L69*C69</f>
        <v>0</v>
      </c>
      <c r="N69" s="125"/>
      <c r="O69" s="56">
        <f>N69*C69</f>
        <v>0</v>
      </c>
      <c r="P69" s="98">
        <f>G69+J69+L69+N69</f>
        <v>0</v>
      </c>
      <c r="Q69" s="56">
        <f>P69*C69</f>
        <v>0</v>
      </c>
      <c r="R69" s="98">
        <f>P69+E69</f>
        <v>0</v>
      </c>
      <c r="S69" s="56">
        <f>R69*C69</f>
        <v>0</v>
      </c>
      <c r="T69" s="253"/>
      <c r="U69" s="47"/>
    </row>
    <row r="70" spans="1:21" s="252" customFormat="1" ht="25.5" customHeight="1">
      <c r="A70" s="159"/>
      <c r="B70" s="116" t="s">
        <v>425</v>
      </c>
      <c r="C70" s="126">
        <v>8085.98</v>
      </c>
      <c r="D70" s="116" t="s">
        <v>669</v>
      </c>
      <c r="E70" s="56"/>
      <c r="F70" s="101">
        <f>E70*C70</f>
        <v>0</v>
      </c>
      <c r="G70" s="125"/>
      <c r="H70" s="56">
        <f>G70*C70</f>
        <v>0</v>
      </c>
      <c r="I70" s="125"/>
      <c r="J70" s="56">
        <f>I70*2</f>
        <v>0</v>
      </c>
      <c r="K70" s="56">
        <f>J70*C70</f>
        <v>0</v>
      </c>
      <c r="L70" s="56"/>
      <c r="M70" s="56">
        <f>L70*C70</f>
        <v>0</v>
      </c>
      <c r="N70" s="125"/>
      <c r="O70" s="56">
        <f>N70*C70</f>
        <v>0</v>
      </c>
      <c r="P70" s="98">
        <f>G70+J70+L70+N70</f>
        <v>0</v>
      </c>
      <c r="Q70" s="56">
        <f>P70*C70</f>
        <v>0</v>
      </c>
      <c r="R70" s="98">
        <f>P70+E70</f>
        <v>0</v>
      </c>
      <c r="S70" s="56">
        <f>R70*C70</f>
        <v>0</v>
      </c>
      <c r="T70" s="253"/>
      <c r="U70" s="47"/>
    </row>
    <row r="71" spans="1:21" s="252" customFormat="1" ht="25.5" customHeight="1">
      <c r="A71" s="251"/>
      <c r="B71" s="116" t="s">
        <v>582</v>
      </c>
      <c r="C71" s="126">
        <v>8309.83</v>
      </c>
      <c r="D71" s="116" t="s">
        <v>669</v>
      </c>
      <c r="E71" s="56"/>
      <c r="F71" s="101">
        <f>E71*C71</f>
        <v>0</v>
      </c>
      <c r="G71" s="125"/>
      <c r="H71" s="56">
        <f>G71*C71</f>
        <v>0</v>
      </c>
      <c r="I71" s="125"/>
      <c r="J71" s="56">
        <f>I71*2</f>
        <v>0</v>
      </c>
      <c r="K71" s="56">
        <f>J71*C71</f>
        <v>0</v>
      </c>
      <c r="L71" s="56"/>
      <c r="M71" s="56">
        <f>L71*C71</f>
        <v>0</v>
      </c>
      <c r="N71" s="125"/>
      <c r="O71" s="56">
        <f>N71*C71</f>
        <v>0</v>
      </c>
      <c r="P71" s="98">
        <f>G71+J71+L71+N71</f>
        <v>0</v>
      </c>
      <c r="Q71" s="56">
        <f>P71*C71</f>
        <v>0</v>
      </c>
      <c r="R71" s="98">
        <f>P71+E71</f>
        <v>0</v>
      </c>
      <c r="S71" s="56">
        <f>R71*C71</f>
        <v>0</v>
      </c>
      <c r="T71" s="253"/>
      <c r="U71" s="47"/>
    </row>
    <row r="72" spans="1:21" s="46" customFormat="1" ht="25.5" customHeight="1">
      <c r="A72" s="159">
        <v>8.1999999999999993</v>
      </c>
      <c r="B72" s="84" t="s">
        <v>907</v>
      </c>
      <c r="C72" s="126"/>
      <c r="D72" s="116"/>
      <c r="E72" s="56"/>
      <c r="F72" s="101">
        <f>E72*C72</f>
        <v>0</v>
      </c>
      <c r="G72" s="125"/>
      <c r="H72" s="56">
        <f>G72*C72</f>
        <v>0</v>
      </c>
      <c r="I72" s="125"/>
      <c r="J72" s="56">
        <f>I72*2</f>
        <v>0</v>
      </c>
      <c r="K72" s="56">
        <f>J72*C72</f>
        <v>0</v>
      </c>
      <c r="L72" s="56"/>
      <c r="M72" s="56">
        <f>L72*C72</f>
        <v>0</v>
      </c>
      <c r="N72" s="125"/>
      <c r="O72" s="56">
        <f>N72*C72</f>
        <v>0</v>
      </c>
      <c r="P72" s="98">
        <f>G72+J72+L72+N72</f>
        <v>0</v>
      </c>
      <c r="Q72" s="56">
        <f>P72*C72</f>
        <v>0</v>
      </c>
      <c r="R72" s="98">
        <f>P72+E72</f>
        <v>0</v>
      </c>
      <c r="S72" s="56">
        <f>R72*C72</f>
        <v>0</v>
      </c>
      <c r="T72" s="48"/>
      <c r="U72" s="47"/>
    </row>
    <row r="73" spans="1:21" s="46" customFormat="1" ht="25.5" customHeight="1">
      <c r="A73" s="116"/>
      <c r="B73" s="116" t="s">
        <v>423</v>
      </c>
      <c r="C73" s="126">
        <v>8056.32</v>
      </c>
      <c r="D73" s="116" t="s">
        <v>669</v>
      </c>
      <c r="E73" s="56"/>
      <c r="F73" s="101">
        <f>E73*C73</f>
        <v>0</v>
      </c>
      <c r="G73" s="125"/>
      <c r="H73" s="56">
        <f>G73*C73</f>
        <v>0</v>
      </c>
      <c r="I73" s="125"/>
      <c r="J73" s="56">
        <f>I73*2</f>
        <v>0</v>
      </c>
      <c r="K73" s="56">
        <f>J73*C73</f>
        <v>0</v>
      </c>
      <c r="L73" s="56"/>
      <c r="M73" s="56">
        <f>L73*C73</f>
        <v>0</v>
      </c>
      <c r="N73" s="125"/>
      <c r="O73" s="56">
        <f>N73*C73</f>
        <v>0</v>
      </c>
      <c r="P73" s="98">
        <f>G73+J73+L73+N73</f>
        <v>0</v>
      </c>
      <c r="Q73" s="56">
        <f>P73*C73</f>
        <v>0</v>
      </c>
      <c r="R73" s="98">
        <f>P73+E73</f>
        <v>0</v>
      </c>
      <c r="S73" s="56">
        <f>R73*C73</f>
        <v>0</v>
      </c>
      <c r="T73" s="48"/>
      <c r="U73" s="47"/>
    </row>
    <row r="74" spans="1:21" s="46" customFormat="1" ht="25.5" customHeight="1">
      <c r="A74" s="116"/>
      <c r="B74" s="116" t="s">
        <v>422</v>
      </c>
      <c r="C74" s="126">
        <v>8280.17</v>
      </c>
      <c r="D74" s="116" t="s">
        <v>669</v>
      </c>
      <c r="E74" s="56"/>
      <c r="F74" s="101">
        <f>E74*C74</f>
        <v>0</v>
      </c>
      <c r="G74" s="125"/>
      <c r="H74" s="56">
        <f>G74*C74</f>
        <v>0</v>
      </c>
      <c r="I74" s="125"/>
      <c r="J74" s="56">
        <f>I74*2</f>
        <v>0</v>
      </c>
      <c r="K74" s="56">
        <f>J74*C74</f>
        <v>0</v>
      </c>
      <c r="L74" s="56"/>
      <c r="M74" s="56">
        <f>L74*C74</f>
        <v>0</v>
      </c>
      <c r="N74" s="125"/>
      <c r="O74" s="56">
        <f>N74*C74</f>
        <v>0</v>
      </c>
      <c r="P74" s="98">
        <f>G74+J74+L74+N74</f>
        <v>0</v>
      </c>
      <c r="Q74" s="56">
        <f>P74*C74</f>
        <v>0</v>
      </c>
      <c r="R74" s="98">
        <f>P74+E74</f>
        <v>0</v>
      </c>
      <c r="S74" s="56">
        <f>R74*C74</f>
        <v>0</v>
      </c>
      <c r="T74" s="48"/>
      <c r="U74" s="47"/>
    </row>
    <row r="75" spans="1:21" s="46" customFormat="1" ht="25.5" customHeight="1">
      <c r="A75" s="116"/>
      <c r="B75" s="116" t="s">
        <v>421</v>
      </c>
      <c r="C75" s="126">
        <v>8504.02</v>
      </c>
      <c r="D75" s="116" t="s">
        <v>669</v>
      </c>
      <c r="E75" s="56"/>
      <c r="F75" s="101">
        <f>E75*C75</f>
        <v>0</v>
      </c>
      <c r="G75" s="125"/>
      <c r="H75" s="56">
        <f>G75*C75</f>
        <v>0</v>
      </c>
      <c r="I75" s="125"/>
      <c r="J75" s="56">
        <f>I75*2</f>
        <v>0</v>
      </c>
      <c r="K75" s="56">
        <f>J75*C75</f>
        <v>0</v>
      </c>
      <c r="L75" s="56"/>
      <c r="M75" s="56">
        <f>L75*C75</f>
        <v>0</v>
      </c>
      <c r="N75" s="125"/>
      <c r="O75" s="56">
        <f>N75*C75</f>
        <v>0</v>
      </c>
      <c r="P75" s="98">
        <f>G75+J75+L75+N75</f>
        <v>0</v>
      </c>
      <c r="Q75" s="56">
        <f>P75*C75</f>
        <v>0</v>
      </c>
      <c r="R75" s="98">
        <f>P75+E75</f>
        <v>0</v>
      </c>
      <c r="S75" s="56">
        <f>R75*C75</f>
        <v>0</v>
      </c>
      <c r="T75" s="48"/>
      <c r="U75" s="47"/>
    </row>
    <row r="76" spans="1:21" s="46" customFormat="1" ht="25.5" customHeight="1">
      <c r="A76" s="116"/>
      <c r="B76" s="116" t="s">
        <v>425</v>
      </c>
      <c r="C76" s="126">
        <v>8727.8700000000008</v>
      </c>
      <c r="D76" s="116" t="s">
        <v>669</v>
      </c>
      <c r="E76" s="56"/>
      <c r="F76" s="101">
        <f>E76*C76</f>
        <v>0</v>
      </c>
      <c r="G76" s="125"/>
      <c r="H76" s="56">
        <f>G76*C76</f>
        <v>0</v>
      </c>
      <c r="I76" s="125"/>
      <c r="J76" s="56">
        <f>I76*2</f>
        <v>0</v>
      </c>
      <c r="K76" s="56">
        <f>J76*C76</f>
        <v>0</v>
      </c>
      <c r="L76" s="56"/>
      <c r="M76" s="56">
        <f>L76*C76</f>
        <v>0</v>
      </c>
      <c r="N76" s="125"/>
      <c r="O76" s="56">
        <f>N76*C76</f>
        <v>0</v>
      </c>
      <c r="P76" s="98">
        <f>G76+J76+L76+N76</f>
        <v>0</v>
      </c>
      <c r="Q76" s="56">
        <f>P76*C76</f>
        <v>0</v>
      </c>
      <c r="R76" s="98">
        <f>P76+E76</f>
        <v>0</v>
      </c>
      <c r="S76" s="56">
        <f>R76*C76</f>
        <v>0</v>
      </c>
      <c r="T76" s="48"/>
      <c r="U76" s="47"/>
    </row>
    <row r="77" spans="1:21" s="46" customFormat="1" ht="25.5" customHeight="1">
      <c r="A77" s="159"/>
      <c r="B77" s="116" t="s">
        <v>582</v>
      </c>
      <c r="C77" s="126">
        <v>8951.7199999999993</v>
      </c>
      <c r="D77" s="116" t="s">
        <v>669</v>
      </c>
      <c r="E77" s="56"/>
      <c r="F77" s="101">
        <f>E77*C77</f>
        <v>0</v>
      </c>
      <c r="G77" s="125"/>
      <c r="H77" s="56">
        <f>G77*C77</f>
        <v>0</v>
      </c>
      <c r="I77" s="125"/>
      <c r="J77" s="56">
        <f>I77*2</f>
        <v>0</v>
      </c>
      <c r="K77" s="56">
        <f>J77*C77</f>
        <v>0</v>
      </c>
      <c r="L77" s="56"/>
      <c r="M77" s="56">
        <f>L77*C77</f>
        <v>0</v>
      </c>
      <c r="N77" s="125"/>
      <c r="O77" s="56">
        <f>N77*C77</f>
        <v>0</v>
      </c>
      <c r="P77" s="98">
        <f>G77+J77+L77+N77</f>
        <v>0</v>
      </c>
      <c r="Q77" s="56">
        <f>P77*C77</f>
        <v>0</v>
      </c>
      <c r="R77" s="98">
        <f>P77+E77</f>
        <v>0</v>
      </c>
      <c r="S77" s="56">
        <f>R77*C77</f>
        <v>0</v>
      </c>
      <c r="T77" s="48"/>
      <c r="U77" s="47"/>
    </row>
    <row r="78" spans="1:21" s="46" customFormat="1" ht="25.5" customHeight="1">
      <c r="A78" s="159"/>
      <c r="B78" s="116" t="s">
        <v>692</v>
      </c>
      <c r="C78" s="126">
        <v>9175.57</v>
      </c>
      <c r="D78" s="116" t="s">
        <v>669</v>
      </c>
      <c r="E78" s="56"/>
      <c r="F78" s="101">
        <f>E78*C78</f>
        <v>0</v>
      </c>
      <c r="G78" s="125"/>
      <c r="H78" s="56">
        <f>G78*C78</f>
        <v>0</v>
      </c>
      <c r="I78" s="125"/>
      <c r="J78" s="56">
        <f>I78*2</f>
        <v>0</v>
      </c>
      <c r="K78" s="56">
        <f>J78*C78</f>
        <v>0</v>
      </c>
      <c r="L78" s="56"/>
      <c r="M78" s="56">
        <f>L78*C78</f>
        <v>0</v>
      </c>
      <c r="N78" s="125"/>
      <c r="O78" s="56">
        <f>N78*C78</f>
        <v>0</v>
      </c>
      <c r="P78" s="98">
        <f>G78+J78+L78+N78</f>
        <v>0</v>
      </c>
      <c r="Q78" s="56">
        <f>P78*C78</f>
        <v>0</v>
      </c>
      <c r="R78" s="98">
        <f>P78+E78</f>
        <v>0</v>
      </c>
      <c r="S78" s="56">
        <f>R78*C78</f>
        <v>0</v>
      </c>
      <c r="T78" s="48"/>
      <c r="U78" s="47"/>
    </row>
    <row r="79" spans="1:21" s="46" customFormat="1" ht="25.5" customHeight="1">
      <c r="A79" s="159"/>
      <c r="B79" s="116" t="s">
        <v>882</v>
      </c>
      <c r="C79" s="126">
        <v>9399.42</v>
      </c>
      <c r="D79" s="116" t="s">
        <v>669</v>
      </c>
      <c r="E79" s="56"/>
      <c r="F79" s="101">
        <f>E79*C79</f>
        <v>0</v>
      </c>
      <c r="G79" s="125"/>
      <c r="H79" s="56">
        <f>G79*C79</f>
        <v>0</v>
      </c>
      <c r="I79" s="125"/>
      <c r="J79" s="56">
        <f>I79*2</f>
        <v>0</v>
      </c>
      <c r="K79" s="56">
        <f>J79*C79</f>
        <v>0</v>
      </c>
      <c r="L79" s="56"/>
      <c r="M79" s="56">
        <f>L79*C79</f>
        <v>0</v>
      </c>
      <c r="N79" s="125"/>
      <c r="O79" s="56">
        <f>N79*C79</f>
        <v>0</v>
      </c>
      <c r="P79" s="98">
        <f>G79+J79+L79+N79</f>
        <v>0</v>
      </c>
      <c r="Q79" s="56">
        <f>P79*C79</f>
        <v>0</v>
      </c>
      <c r="R79" s="98">
        <f>P79+E79</f>
        <v>0</v>
      </c>
      <c r="S79" s="56">
        <f>R79*C79</f>
        <v>0</v>
      </c>
      <c r="T79" s="48"/>
      <c r="U79" s="47"/>
    </row>
    <row r="80" spans="1:21" s="46" customFormat="1" ht="25.5" customHeight="1">
      <c r="A80" s="159"/>
      <c r="B80" s="116" t="s">
        <v>881</v>
      </c>
      <c r="C80" s="126">
        <v>9623.27</v>
      </c>
      <c r="D80" s="116" t="s">
        <v>669</v>
      </c>
      <c r="E80" s="56"/>
      <c r="F80" s="101">
        <f>E80*C80</f>
        <v>0</v>
      </c>
      <c r="G80" s="125"/>
      <c r="H80" s="56">
        <f>G80*C80</f>
        <v>0</v>
      </c>
      <c r="I80" s="125"/>
      <c r="J80" s="56">
        <f>I80*2</f>
        <v>0</v>
      </c>
      <c r="K80" s="56">
        <f>J80*C80</f>
        <v>0</v>
      </c>
      <c r="L80" s="56"/>
      <c r="M80" s="56">
        <f>L80*C80</f>
        <v>0</v>
      </c>
      <c r="N80" s="125"/>
      <c r="O80" s="56">
        <f>N80*C80</f>
        <v>0</v>
      </c>
      <c r="P80" s="98">
        <f>G80+J80+L80+N80</f>
        <v>0</v>
      </c>
      <c r="Q80" s="56">
        <f>P80*C80</f>
        <v>0</v>
      </c>
      <c r="R80" s="98">
        <f>P80+E80</f>
        <v>0</v>
      </c>
      <c r="S80" s="56">
        <f>R80*C80</f>
        <v>0</v>
      </c>
      <c r="T80" s="48"/>
      <c r="U80" s="47"/>
    </row>
    <row r="81" spans="1:21" s="46" customFormat="1" ht="25.5" customHeight="1">
      <c r="A81" s="159"/>
      <c r="B81" s="116" t="s">
        <v>880</v>
      </c>
      <c r="C81" s="126">
        <v>9847.1200000000008</v>
      </c>
      <c r="D81" s="116" t="s">
        <v>669</v>
      </c>
      <c r="E81" s="56"/>
      <c r="F81" s="101">
        <f>E81*C81</f>
        <v>0</v>
      </c>
      <c r="G81" s="125"/>
      <c r="H81" s="56">
        <f>G81*C81</f>
        <v>0</v>
      </c>
      <c r="I81" s="125"/>
      <c r="J81" s="56">
        <f>I81*2</f>
        <v>0</v>
      </c>
      <c r="K81" s="56">
        <f>J81*C81</f>
        <v>0</v>
      </c>
      <c r="L81" s="56"/>
      <c r="M81" s="56">
        <f>L81*C81</f>
        <v>0</v>
      </c>
      <c r="N81" s="125"/>
      <c r="O81" s="56">
        <f>N81*C81</f>
        <v>0</v>
      </c>
      <c r="P81" s="98">
        <f>G81+J81+L81+N81</f>
        <v>0</v>
      </c>
      <c r="Q81" s="56">
        <f>P81*C81</f>
        <v>0</v>
      </c>
      <c r="R81" s="98">
        <f>P81+E81</f>
        <v>0</v>
      </c>
      <c r="S81" s="56">
        <f>R81*C81</f>
        <v>0</v>
      </c>
      <c r="T81" s="48"/>
      <c r="U81" s="47"/>
    </row>
    <row r="82" spans="1:21" s="46" customFormat="1" ht="25.5" customHeight="1">
      <c r="A82" s="159"/>
      <c r="B82" s="116" t="s">
        <v>879</v>
      </c>
      <c r="C82" s="126">
        <v>10070.969999999999</v>
      </c>
      <c r="D82" s="116" t="s">
        <v>669</v>
      </c>
      <c r="E82" s="56"/>
      <c r="F82" s="101">
        <f>E82*C82</f>
        <v>0</v>
      </c>
      <c r="G82" s="125"/>
      <c r="H82" s="56">
        <f>G82*C82</f>
        <v>0</v>
      </c>
      <c r="I82" s="125"/>
      <c r="J82" s="56">
        <f>I82*2</f>
        <v>0</v>
      </c>
      <c r="K82" s="56">
        <f>J82*C82</f>
        <v>0</v>
      </c>
      <c r="L82" s="56"/>
      <c r="M82" s="56">
        <f>L82*C82</f>
        <v>0</v>
      </c>
      <c r="N82" s="125"/>
      <c r="O82" s="56">
        <f>N82*C82</f>
        <v>0</v>
      </c>
      <c r="P82" s="98">
        <f>G82+J82+L82+N82</f>
        <v>0</v>
      </c>
      <c r="Q82" s="56">
        <f>P82*C82</f>
        <v>0</v>
      </c>
      <c r="R82" s="98">
        <f>P82+E82</f>
        <v>0</v>
      </c>
      <c r="S82" s="56">
        <f>R82*C82</f>
        <v>0</v>
      </c>
      <c r="T82" s="48"/>
      <c r="U82" s="47"/>
    </row>
    <row r="83" spans="1:21" s="46" customFormat="1" ht="37.5" customHeight="1">
      <c r="A83" s="159"/>
      <c r="B83" s="116" t="s">
        <v>878</v>
      </c>
      <c r="C83" s="126">
        <v>10294.82</v>
      </c>
      <c r="D83" s="116" t="s">
        <v>669</v>
      </c>
      <c r="E83" s="56"/>
      <c r="F83" s="101">
        <f>E83*C83</f>
        <v>0</v>
      </c>
      <c r="G83" s="125"/>
      <c r="H83" s="56">
        <f>G83*C83</f>
        <v>0</v>
      </c>
      <c r="I83" s="125"/>
      <c r="J83" s="56">
        <f>I83*2</f>
        <v>0</v>
      </c>
      <c r="K83" s="56">
        <f>J83*C83</f>
        <v>0</v>
      </c>
      <c r="L83" s="56"/>
      <c r="M83" s="56">
        <f>L83*C83</f>
        <v>0</v>
      </c>
      <c r="N83" s="125"/>
      <c r="O83" s="56">
        <f>N83*C83</f>
        <v>0</v>
      </c>
      <c r="P83" s="98">
        <f>G83+J83+L83+N83</f>
        <v>0</v>
      </c>
      <c r="Q83" s="56">
        <f>P83*C83</f>
        <v>0</v>
      </c>
      <c r="R83" s="98">
        <f>P83+E83</f>
        <v>0</v>
      </c>
      <c r="S83" s="56">
        <f>R83*C83</f>
        <v>0</v>
      </c>
      <c r="T83" s="48"/>
      <c r="U83" s="47"/>
    </row>
    <row r="84" spans="1:21" s="46" customFormat="1" ht="36" customHeight="1">
      <c r="A84" s="159"/>
      <c r="B84" s="116" t="s">
        <v>676</v>
      </c>
      <c r="C84" s="126">
        <v>10518.67</v>
      </c>
      <c r="D84" s="116" t="s">
        <v>669</v>
      </c>
      <c r="E84" s="56"/>
      <c r="F84" s="101">
        <f>E84*C84</f>
        <v>0</v>
      </c>
      <c r="G84" s="125"/>
      <c r="H84" s="56">
        <f>G84*C84</f>
        <v>0</v>
      </c>
      <c r="I84" s="125"/>
      <c r="J84" s="56">
        <f>I84*2</f>
        <v>0</v>
      </c>
      <c r="K84" s="56">
        <f>J84*C84</f>
        <v>0</v>
      </c>
      <c r="L84" s="56"/>
      <c r="M84" s="56">
        <f>L84*C84</f>
        <v>0</v>
      </c>
      <c r="N84" s="125"/>
      <c r="O84" s="56">
        <f>N84*C84</f>
        <v>0</v>
      </c>
      <c r="P84" s="98">
        <f>G84+J84+L84+N84</f>
        <v>0</v>
      </c>
      <c r="Q84" s="56">
        <f>P84*C84</f>
        <v>0</v>
      </c>
      <c r="R84" s="98">
        <f>P84+E84</f>
        <v>0</v>
      </c>
      <c r="S84" s="56">
        <f>R84*C84</f>
        <v>0</v>
      </c>
      <c r="T84" s="48"/>
      <c r="U84" s="47"/>
    </row>
    <row r="85" spans="1:21" s="46" customFormat="1" ht="31.5" customHeight="1">
      <c r="A85" s="159"/>
      <c r="B85" s="116" t="s">
        <v>675</v>
      </c>
      <c r="C85" s="126">
        <v>10742.52</v>
      </c>
      <c r="D85" s="116" t="s">
        <v>669</v>
      </c>
      <c r="E85" s="56"/>
      <c r="F85" s="101">
        <f>E85*C85</f>
        <v>0</v>
      </c>
      <c r="G85" s="125"/>
      <c r="H85" s="56">
        <f>G85*C85</f>
        <v>0</v>
      </c>
      <c r="I85" s="125"/>
      <c r="J85" s="56">
        <f>I85*2</f>
        <v>0</v>
      </c>
      <c r="K85" s="56">
        <f>J85*C85</f>
        <v>0</v>
      </c>
      <c r="L85" s="56"/>
      <c r="M85" s="56">
        <f>L85*C85</f>
        <v>0</v>
      </c>
      <c r="N85" s="125"/>
      <c r="O85" s="56">
        <f>N85*C85</f>
        <v>0</v>
      </c>
      <c r="P85" s="98">
        <f>G85+J85+L85+N85</f>
        <v>0</v>
      </c>
      <c r="Q85" s="56">
        <f>P85*C85</f>
        <v>0</v>
      </c>
      <c r="R85" s="98">
        <f>P85+E85</f>
        <v>0</v>
      </c>
      <c r="S85" s="56">
        <f>R85*C85</f>
        <v>0</v>
      </c>
      <c r="T85" s="48"/>
      <c r="U85" s="47"/>
    </row>
    <row r="86" spans="1:21" s="46" customFormat="1" ht="46.5" customHeight="1">
      <c r="A86" s="159">
        <v>9.1</v>
      </c>
      <c r="B86" s="116" t="s">
        <v>906</v>
      </c>
      <c r="C86" s="126"/>
      <c r="D86" s="116"/>
      <c r="E86" s="56"/>
      <c r="F86" s="101">
        <f>E86*C86</f>
        <v>0</v>
      </c>
      <c r="G86" s="125"/>
      <c r="H86" s="56">
        <f>G86*C86</f>
        <v>0</v>
      </c>
      <c r="I86" s="125"/>
      <c r="J86" s="56">
        <f>I86*2</f>
        <v>0</v>
      </c>
      <c r="K86" s="56">
        <f>J86*C86</f>
        <v>0</v>
      </c>
      <c r="L86" s="56"/>
      <c r="M86" s="56">
        <f>L86*C86</f>
        <v>0</v>
      </c>
      <c r="N86" s="125"/>
      <c r="O86" s="56">
        <f>N86*C86</f>
        <v>0</v>
      </c>
      <c r="P86" s="98">
        <f>G86+J86+L86+N86</f>
        <v>0</v>
      </c>
      <c r="Q86" s="56">
        <f>P86*C86</f>
        <v>0</v>
      </c>
      <c r="R86" s="98">
        <f>P86+E86</f>
        <v>0</v>
      </c>
      <c r="S86" s="56">
        <f>R86*C86</f>
        <v>0</v>
      </c>
      <c r="T86" s="48"/>
      <c r="U86" s="47"/>
    </row>
    <row r="87" spans="1:21" s="46" customFormat="1" ht="58.5" customHeight="1">
      <c r="A87" s="159"/>
      <c r="B87" s="116" t="s">
        <v>693</v>
      </c>
      <c r="C87" s="126">
        <v>6466.78</v>
      </c>
      <c r="D87" s="116" t="s">
        <v>669</v>
      </c>
      <c r="E87" s="56"/>
      <c r="F87" s="101">
        <f>E87*C87</f>
        <v>0</v>
      </c>
      <c r="G87" s="125"/>
      <c r="H87" s="56">
        <f>G87*C87</f>
        <v>0</v>
      </c>
      <c r="I87" s="125"/>
      <c r="J87" s="56">
        <f>I87*2</f>
        <v>0</v>
      </c>
      <c r="K87" s="56">
        <f>J87*C87</f>
        <v>0</v>
      </c>
      <c r="L87" s="56"/>
      <c r="M87" s="56">
        <f>L87*C87</f>
        <v>0</v>
      </c>
      <c r="N87" s="125"/>
      <c r="O87" s="56">
        <f>N87*C87</f>
        <v>0</v>
      </c>
      <c r="P87" s="98">
        <f>G87+J87+L87+N87</f>
        <v>0</v>
      </c>
      <c r="Q87" s="56">
        <f>P87*C87</f>
        <v>0</v>
      </c>
      <c r="R87" s="98">
        <f>P87+E87</f>
        <v>0</v>
      </c>
      <c r="S87" s="56">
        <f>R87*C87</f>
        <v>0</v>
      </c>
      <c r="T87" s="48"/>
      <c r="U87" s="47"/>
    </row>
    <row r="88" spans="1:21" s="46" customFormat="1" ht="51" customHeight="1">
      <c r="A88" s="159"/>
      <c r="B88" s="116" t="s">
        <v>871</v>
      </c>
      <c r="C88" s="126">
        <v>6617.7</v>
      </c>
      <c r="D88" s="116" t="s">
        <v>669</v>
      </c>
      <c r="E88" s="56"/>
      <c r="F88" s="101">
        <f>E88*C88</f>
        <v>0</v>
      </c>
      <c r="G88" s="125"/>
      <c r="H88" s="56">
        <f>G88*C88</f>
        <v>0</v>
      </c>
      <c r="I88" s="125"/>
      <c r="J88" s="56">
        <f>I88*2</f>
        <v>0</v>
      </c>
      <c r="K88" s="56">
        <f>J88*C88</f>
        <v>0</v>
      </c>
      <c r="L88" s="56"/>
      <c r="M88" s="56">
        <f>L88*C88</f>
        <v>0</v>
      </c>
      <c r="N88" s="125"/>
      <c r="O88" s="56">
        <f>N88*C88</f>
        <v>0</v>
      </c>
      <c r="P88" s="98">
        <f>G88+J88+L88+N88</f>
        <v>0</v>
      </c>
      <c r="Q88" s="56">
        <f>P88*C88</f>
        <v>0</v>
      </c>
      <c r="R88" s="98">
        <f>P88+E88</f>
        <v>0</v>
      </c>
      <c r="S88" s="56">
        <f>R88*C88</f>
        <v>0</v>
      </c>
      <c r="T88" s="48"/>
      <c r="U88" s="47"/>
    </row>
    <row r="89" spans="1:21" s="46" customFormat="1" ht="55.5" customHeight="1">
      <c r="A89" s="159"/>
      <c r="B89" s="116" t="s">
        <v>870</v>
      </c>
      <c r="C89" s="126">
        <v>6768.62</v>
      </c>
      <c r="D89" s="116" t="s">
        <v>669</v>
      </c>
      <c r="E89" s="56"/>
      <c r="F89" s="101">
        <f>E89*C89</f>
        <v>0</v>
      </c>
      <c r="G89" s="125"/>
      <c r="H89" s="56">
        <f>G89*C89</f>
        <v>0</v>
      </c>
      <c r="I89" s="125"/>
      <c r="J89" s="56">
        <f>I89*2</f>
        <v>0</v>
      </c>
      <c r="K89" s="56">
        <f>J89*C89</f>
        <v>0</v>
      </c>
      <c r="L89" s="56"/>
      <c r="M89" s="56">
        <f>L89*C89</f>
        <v>0</v>
      </c>
      <c r="N89" s="125"/>
      <c r="O89" s="56">
        <f>N89*C89</f>
        <v>0</v>
      </c>
      <c r="P89" s="98">
        <f>G89+J89+L89+N89</f>
        <v>0</v>
      </c>
      <c r="Q89" s="56">
        <f>P89*C89</f>
        <v>0</v>
      </c>
      <c r="R89" s="98">
        <f>P89+E89</f>
        <v>0</v>
      </c>
      <c r="S89" s="56">
        <f>R89*C89</f>
        <v>0</v>
      </c>
      <c r="T89" s="48"/>
      <c r="U89" s="47"/>
    </row>
    <row r="90" spans="1:21" s="46" customFormat="1" ht="42" customHeight="1">
      <c r="A90" s="159"/>
      <c r="B90" s="116" t="s">
        <v>869</v>
      </c>
      <c r="C90" s="126">
        <v>6919.54</v>
      </c>
      <c r="D90" s="116" t="s">
        <v>669</v>
      </c>
      <c r="E90" s="56"/>
      <c r="F90" s="101">
        <f>E90*C90</f>
        <v>0</v>
      </c>
      <c r="G90" s="125"/>
      <c r="H90" s="56">
        <f>G90*C90</f>
        <v>0</v>
      </c>
      <c r="I90" s="125"/>
      <c r="J90" s="56">
        <f>I90*2</f>
        <v>0</v>
      </c>
      <c r="K90" s="56">
        <f>J90*C90</f>
        <v>0</v>
      </c>
      <c r="L90" s="56"/>
      <c r="M90" s="56">
        <f>L90*C90</f>
        <v>0</v>
      </c>
      <c r="N90" s="125"/>
      <c r="O90" s="56">
        <f>N90*C90</f>
        <v>0</v>
      </c>
      <c r="P90" s="98">
        <f>G90+J90+L90+N90</f>
        <v>0</v>
      </c>
      <c r="Q90" s="56">
        <f>P90*C90</f>
        <v>0</v>
      </c>
      <c r="R90" s="98">
        <f>P90+E90</f>
        <v>0</v>
      </c>
      <c r="S90" s="56">
        <f>R90*C90</f>
        <v>0</v>
      </c>
      <c r="T90" s="48"/>
      <c r="U90" s="47"/>
    </row>
    <row r="91" spans="1:21" s="46" customFormat="1" ht="51" customHeight="1">
      <c r="A91" s="159"/>
      <c r="B91" s="116" t="s">
        <v>868</v>
      </c>
      <c r="C91" s="126">
        <v>7070.46</v>
      </c>
      <c r="D91" s="116" t="s">
        <v>669</v>
      </c>
      <c r="E91" s="56"/>
      <c r="F91" s="101">
        <f>E91*C91</f>
        <v>0</v>
      </c>
      <c r="G91" s="125"/>
      <c r="H91" s="56">
        <f>G91*C91</f>
        <v>0</v>
      </c>
      <c r="I91" s="125"/>
      <c r="J91" s="56">
        <f>I91*2</f>
        <v>0</v>
      </c>
      <c r="K91" s="56">
        <f>J91*C91</f>
        <v>0</v>
      </c>
      <c r="L91" s="56"/>
      <c r="M91" s="56">
        <f>L91*C91</f>
        <v>0</v>
      </c>
      <c r="N91" s="125"/>
      <c r="O91" s="56">
        <f>N91*C91</f>
        <v>0</v>
      </c>
      <c r="P91" s="98">
        <f>G91+J91+L91+N91</f>
        <v>0</v>
      </c>
      <c r="Q91" s="56">
        <f>P91*C91</f>
        <v>0</v>
      </c>
      <c r="R91" s="98">
        <f>P91+E91</f>
        <v>0</v>
      </c>
      <c r="S91" s="56">
        <f>R91*C91</f>
        <v>0</v>
      </c>
      <c r="T91" s="48"/>
      <c r="U91" s="47"/>
    </row>
    <row r="92" spans="1:21" s="46" customFormat="1" ht="62.45" customHeight="1">
      <c r="A92" s="159">
        <v>9.1999999999999993</v>
      </c>
      <c r="B92" s="84" t="s">
        <v>673</v>
      </c>
      <c r="C92" s="83"/>
      <c r="D92" s="82"/>
      <c r="E92" s="62"/>
      <c r="F92" s="81">
        <f>E92*C92</f>
        <v>0</v>
      </c>
      <c r="G92" s="62"/>
      <c r="H92" s="62">
        <f>G92*C92</f>
        <v>0</v>
      </c>
      <c r="I92" s="62"/>
      <c r="J92" s="62">
        <f>I92*2</f>
        <v>0</v>
      </c>
      <c r="K92" s="62">
        <f>J92*C92</f>
        <v>0</v>
      </c>
      <c r="L92" s="62"/>
      <c r="M92" s="62">
        <f>L92*C92</f>
        <v>0</v>
      </c>
      <c r="N92" s="62"/>
      <c r="O92" s="62">
        <f>N92*C92</f>
        <v>0</v>
      </c>
      <c r="P92" s="88">
        <f>G92+J92+L92+N92</f>
        <v>0</v>
      </c>
      <c r="Q92" s="62">
        <f>P92*C92</f>
        <v>0</v>
      </c>
      <c r="R92" s="80" t="s">
        <v>136</v>
      </c>
      <c r="S92" s="62"/>
      <c r="T92" s="48"/>
      <c r="U92" s="42"/>
    </row>
    <row r="93" spans="1:21" s="46" customFormat="1" ht="43.9" customHeight="1">
      <c r="A93" s="159"/>
      <c r="B93" s="116" t="s">
        <v>905</v>
      </c>
      <c r="C93" s="83">
        <v>6195.01</v>
      </c>
      <c r="D93" s="82" t="s">
        <v>669</v>
      </c>
      <c r="E93" s="62">
        <v>122</v>
      </c>
      <c r="F93" s="81">
        <f>E93*C93</f>
        <v>755791.22</v>
      </c>
      <c r="G93" s="62"/>
      <c r="H93" s="62">
        <f>G93*C93</f>
        <v>0</v>
      </c>
      <c r="I93" s="62"/>
      <c r="J93" s="62">
        <f>I93*2</f>
        <v>0</v>
      </c>
      <c r="K93" s="62">
        <f>J93*C93</f>
        <v>0</v>
      </c>
      <c r="L93" s="62"/>
      <c r="M93" s="62">
        <f>L93*C93</f>
        <v>0</v>
      </c>
      <c r="N93" s="62">
        <v>60.8</v>
      </c>
      <c r="O93" s="62">
        <f>N93*C93</f>
        <v>376656.60800000001</v>
      </c>
      <c r="P93" s="88">
        <f>G93+J93+L93+N93</f>
        <v>60.8</v>
      </c>
      <c r="Q93" s="62">
        <f>P93*C93</f>
        <v>376656.60800000001</v>
      </c>
      <c r="R93" s="88">
        <f>P93+E93</f>
        <v>182.8</v>
      </c>
      <c r="S93" s="62">
        <f>R93*C93</f>
        <v>1132447.8280000002</v>
      </c>
      <c r="T93" s="48"/>
      <c r="U93" s="42"/>
    </row>
    <row r="94" spans="1:21" s="46" customFormat="1" ht="43.9" customHeight="1">
      <c r="A94" s="159"/>
      <c r="B94" s="116" t="s">
        <v>871</v>
      </c>
      <c r="C94" s="83">
        <v>6345.93</v>
      </c>
      <c r="D94" s="82" t="s">
        <v>669</v>
      </c>
      <c r="E94" s="62">
        <v>115</v>
      </c>
      <c r="F94" s="81">
        <f>E94*C94</f>
        <v>729781.95000000007</v>
      </c>
      <c r="G94" s="62"/>
      <c r="H94" s="62">
        <f>G94*C94</f>
        <v>0</v>
      </c>
      <c r="I94" s="62"/>
      <c r="J94" s="62">
        <f>I94*2</f>
        <v>0</v>
      </c>
      <c r="K94" s="62">
        <f>J94*C94</f>
        <v>0</v>
      </c>
      <c r="L94" s="62"/>
      <c r="M94" s="62">
        <f>L94*C94</f>
        <v>0</v>
      </c>
      <c r="N94" s="62"/>
      <c r="O94" s="62">
        <f>N94*C94</f>
        <v>0</v>
      </c>
      <c r="P94" s="88">
        <f>G94+J94+L94+N94</f>
        <v>0</v>
      </c>
      <c r="Q94" s="62">
        <f>P94*C94</f>
        <v>0</v>
      </c>
      <c r="R94" s="88">
        <f>P94+E94</f>
        <v>115</v>
      </c>
      <c r="S94" s="62">
        <f>R94*C94</f>
        <v>729781.95000000007</v>
      </c>
      <c r="T94" s="48"/>
      <c r="U94" s="42"/>
    </row>
    <row r="95" spans="1:21" s="46" customFormat="1" ht="43.9" customHeight="1">
      <c r="A95" s="159"/>
      <c r="B95" s="116" t="s">
        <v>870</v>
      </c>
      <c r="C95" s="83">
        <v>6496.85</v>
      </c>
      <c r="D95" s="82" t="s">
        <v>669</v>
      </c>
      <c r="E95" s="62">
        <v>115</v>
      </c>
      <c r="F95" s="81">
        <f>E95*C95</f>
        <v>747137.75</v>
      </c>
      <c r="G95" s="62"/>
      <c r="H95" s="62">
        <f>G95*C95</f>
        <v>0</v>
      </c>
      <c r="I95" s="62"/>
      <c r="J95" s="62">
        <f>I95*2</f>
        <v>0</v>
      </c>
      <c r="K95" s="62">
        <f>J95*C95</f>
        <v>0</v>
      </c>
      <c r="L95" s="62"/>
      <c r="M95" s="62">
        <f>L95*C95</f>
        <v>0</v>
      </c>
      <c r="N95" s="62"/>
      <c r="O95" s="62">
        <f>N95*C95</f>
        <v>0</v>
      </c>
      <c r="P95" s="88">
        <f>G95+J95+L95+N95</f>
        <v>0</v>
      </c>
      <c r="Q95" s="62">
        <f>P95*C95</f>
        <v>0</v>
      </c>
      <c r="R95" s="88">
        <f>P95+E95</f>
        <v>115</v>
      </c>
      <c r="S95" s="62">
        <f>R95*C95</f>
        <v>747137.75</v>
      </c>
      <c r="T95" s="48"/>
      <c r="U95" s="42"/>
    </row>
    <row r="96" spans="1:21" s="46" customFormat="1" ht="43.9" customHeight="1">
      <c r="A96" s="159"/>
      <c r="B96" s="116" t="s">
        <v>869</v>
      </c>
      <c r="C96" s="83">
        <v>6647.77</v>
      </c>
      <c r="D96" s="82" t="s">
        <v>669</v>
      </c>
      <c r="E96" s="62">
        <v>115</v>
      </c>
      <c r="F96" s="81">
        <f>E96*C96</f>
        <v>764493.55</v>
      </c>
      <c r="G96" s="131"/>
      <c r="H96" s="62">
        <f>G96*C96</f>
        <v>0</v>
      </c>
      <c r="I96" s="131"/>
      <c r="J96" s="62">
        <f>I96*2</f>
        <v>0</v>
      </c>
      <c r="K96" s="62">
        <f>J96*C96</f>
        <v>0</v>
      </c>
      <c r="L96" s="62"/>
      <c r="M96" s="62">
        <f>L96*C96</f>
        <v>0</v>
      </c>
      <c r="N96" s="131"/>
      <c r="O96" s="62">
        <f>N96*C96</f>
        <v>0</v>
      </c>
      <c r="P96" s="88">
        <f>G96+J96+L96+N96</f>
        <v>0</v>
      </c>
      <c r="Q96" s="62">
        <f>P96*C96</f>
        <v>0</v>
      </c>
      <c r="R96" s="88">
        <f>P96+E96</f>
        <v>115</v>
      </c>
      <c r="S96" s="62">
        <f>R96*C96</f>
        <v>764493.55</v>
      </c>
      <c r="T96" s="48"/>
      <c r="U96" s="47"/>
    </row>
    <row r="97" spans="1:21" s="46" customFormat="1" ht="42" customHeight="1">
      <c r="A97" s="159"/>
      <c r="B97" s="116" t="s">
        <v>868</v>
      </c>
      <c r="C97" s="83">
        <v>6798.69</v>
      </c>
      <c r="D97" s="82" t="s">
        <v>669</v>
      </c>
      <c r="E97" s="62">
        <v>115</v>
      </c>
      <c r="F97" s="81">
        <f>E97*C97</f>
        <v>781849.35</v>
      </c>
      <c r="G97" s="131"/>
      <c r="H97" s="62">
        <f>G97*C97</f>
        <v>0</v>
      </c>
      <c r="I97" s="131"/>
      <c r="J97" s="62">
        <f>I97*2</f>
        <v>0</v>
      </c>
      <c r="K97" s="62">
        <f>J97*C97</f>
        <v>0</v>
      </c>
      <c r="L97" s="62"/>
      <c r="M97" s="62">
        <f>L97*C97</f>
        <v>0</v>
      </c>
      <c r="N97" s="131"/>
      <c r="O97" s="62">
        <f>N97*C97</f>
        <v>0</v>
      </c>
      <c r="P97" s="88">
        <f>G97+J97+L97+N97</f>
        <v>0</v>
      </c>
      <c r="Q97" s="62">
        <f>P97*C97</f>
        <v>0</v>
      </c>
      <c r="R97" s="88">
        <f>P97+E97</f>
        <v>115</v>
      </c>
      <c r="S97" s="62">
        <f>R97*C97</f>
        <v>781849.35</v>
      </c>
      <c r="T97" s="48"/>
      <c r="U97" s="47"/>
    </row>
    <row r="98" spans="1:21" s="46" customFormat="1" ht="40.5" customHeight="1">
      <c r="A98" s="159"/>
      <c r="B98" s="116" t="s">
        <v>692</v>
      </c>
      <c r="C98" s="83">
        <v>6949.61</v>
      </c>
      <c r="D98" s="82" t="s">
        <v>669</v>
      </c>
      <c r="E98" s="62">
        <v>49</v>
      </c>
      <c r="F98" s="81">
        <f>E98*C98</f>
        <v>340530.88999999996</v>
      </c>
      <c r="G98" s="131"/>
      <c r="H98" s="62">
        <f>G98*C98</f>
        <v>0</v>
      </c>
      <c r="I98" s="131"/>
      <c r="J98" s="62">
        <f>I98*2</f>
        <v>0</v>
      </c>
      <c r="K98" s="62">
        <f>J98*C98</f>
        <v>0</v>
      </c>
      <c r="L98" s="62"/>
      <c r="M98" s="62">
        <f>L98*C98</f>
        <v>0</v>
      </c>
      <c r="N98" s="131"/>
      <c r="O98" s="62">
        <f>N98*C98</f>
        <v>0</v>
      </c>
      <c r="P98" s="88">
        <f>G98+J98+L98+N98</f>
        <v>0</v>
      </c>
      <c r="Q98" s="62">
        <f>P98*C98</f>
        <v>0</v>
      </c>
      <c r="R98" s="88">
        <f>P98+E98</f>
        <v>49</v>
      </c>
      <c r="S98" s="62">
        <f>R98*C98</f>
        <v>340530.88999999996</v>
      </c>
      <c r="T98" s="48"/>
      <c r="U98" s="47"/>
    </row>
    <row r="99" spans="1:21" s="46" customFormat="1" ht="25.5" customHeight="1">
      <c r="A99" s="159"/>
      <c r="B99" s="116" t="s">
        <v>882</v>
      </c>
      <c r="C99" s="126">
        <v>7100.53</v>
      </c>
      <c r="D99" s="116" t="s">
        <v>669</v>
      </c>
      <c r="E99" s="56"/>
      <c r="F99" s="101">
        <f>E99*C99</f>
        <v>0</v>
      </c>
      <c r="G99" s="125"/>
      <c r="H99" s="56">
        <f>G99*C99</f>
        <v>0</v>
      </c>
      <c r="I99" s="125"/>
      <c r="J99" s="56">
        <f>I99*2</f>
        <v>0</v>
      </c>
      <c r="K99" s="56">
        <f>J99*C99</f>
        <v>0</v>
      </c>
      <c r="L99" s="56"/>
      <c r="M99" s="56">
        <f>L99*C99</f>
        <v>0</v>
      </c>
      <c r="N99" s="125"/>
      <c r="O99" s="56">
        <f>N99*C99</f>
        <v>0</v>
      </c>
      <c r="P99" s="98">
        <f>G99+J99+L99+N99</f>
        <v>0</v>
      </c>
      <c r="Q99" s="56">
        <f>P99*C99</f>
        <v>0</v>
      </c>
      <c r="R99" s="98">
        <f>P99+E99</f>
        <v>0</v>
      </c>
      <c r="S99" s="56">
        <f>R99*C99</f>
        <v>0</v>
      </c>
      <c r="T99" s="48"/>
      <c r="U99" s="47"/>
    </row>
    <row r="100" spans="1:21" s="46" customFormat="1" ht="25.5" customHeight="1">
      <c r="A100" s="159"/>
      <c r="B100" s="116" t="s">
        <v>881</v>
      </c>
      <c r="C100" s="126">
        <v>7251.45</v>
      </c>
      <c r="D100" s="116" t="s">
        <v>669</v>
      </c>
      <c r="E100" s="56"/>
      <c r="F100" s="101">
        <f>E100*C100</f>
        <v>0</v>
      </c>
      <c r="G100" s="125"/>
      <c r="H100" s="56">
        <f>G100*C100</f>
        <v>0</v>
      </c>
      <c r="I100" s="125"/>
      <c r="J100" s="56">
        <f>I100*2</f>
        <v>0</v>
      </c>
      <c r="K100" s="56">
        <f>J100*C100</f>
        <v>0</v>
      </c>
      <c r="L100" s="56"/>
      <c r="M100" s="56">
        <f>L100*C100</f>
        <v>0</v>
      </c>
      <c r="N100" s="125"/>
      <c r="O100" s="56">
        <f>N100*C100</f>
        <v>0</v>
      </c>
      <c r="P100" s="98">
        <f>G100+J100+L100+N100</f>
        <v>0</v>
      </c>
      <c r="Q100" s="56">
        <f>P100*C100</f>
        <v>0</v>
      </c>
      <c r="R100" s="98">
        <f>P100+E100</f>
        <v>0</v>
      </c>
      <c r="S100" s="56">
        <f>R100*C100</f>
        <v>0</v>
      </c>
      <c r="T100" s="48"/>
      <c r="U100" s="47"/>
    </row>
    <row r="101" spans="1:21" s="46" customFormat="1" ht="25.5" customHeight="1">
      <c r="A101" s="159"/>
      <c r="B101" s="116" t="s">
        <v>880</v>
      </c>
      <c r="C101" s="126">
        <v>7402.37</v>
      </c>
      <c r="D101" s="116" t="s">
        <v>669</v>
      </c>
      <c r="E101" s="56"/>
      <c r="F101" s="101">
        <f>E101*C101</f>
        <v>0</v>
      </c>
      <c r="G101" s="125"/>
      <c r="H101" s="56">
        <f>G101*C101</f>
        <v>0</v>
      </c>
      <c r="I101" s="125"/>
      <c r="J101" s="56">
        <f>I101*2</f>
        <v>0</v>
      </c>
      <c r="K101" s="56">
        <f>J101*C101</f>
        <v>0</v>
      </c>
      <c r="L101" s="56"/>
      <c r="M101" s="56">
        <f>L101*C101</f>
        <v>0</v>
      </c>
      <c r="N101" s="125"/>
      <c r="O101" s="56">
        <f>N101*C101</f>
        <v>0</v>
      </c>
      <c r="P101" s="98">
        <f>G101+J101+L101+N101</f>
        <v>0</v>
      </c>
      <c r="Q101" s="56">
        <f>P101*C101</f>
        <v>0</v>
      </c>
      <c r="R101" s="98">
        <f>P101+E101</f>
        <v>0</v>
      </c>
      <c r="S101" s="56">
        <f>R101*C101</f>
        <v>0</v>
      </c>
      <c r="T101" s="48"/>
      <c r="U101" s="47"/>
    </row>
    <row r="102" spans="1:21" s="46" customFormat="1" ht="25.5" customHeight="1">
      <c r="A102" s="159"/>
      <c r="B102" s="116" t="s">
        <v>879</v>
      </c>
      <c r="C102" s="126">
        <v>7553.29</v>
      </c>
      <c r="D102" s="116" t="s">
        <v>669</v>
      </c>
      <c r="E102" s="56"/>
      <c r="F102" s="101">
        <f>E102*C102</f>
        <v>0</v>
      </c>
      <c r="G102" s="125"/>
      <c r="H102" s="56">
        <f>G102*C102</f>
        <v>0</v>
      </c>
      <c r="I102" s="125"/>
      <c r="J102" s="56">
        <f>I102*2</f>
        <v>0</v>
      </c>
      <c r="K102" s="56">
        <f>J102*C102</f>
        <v>0</v>
      </c>
      <c r="L102" s="56"/>
      <c r="M102" s="56">
        <f>L102*C102</f>
        <v>0</v>
      </c>
      <c r="N102" s="125"/>
      <c r="O102" s="56">
        <f>N102*C102</f>
        <v>0</v>
      </c>
      <c r="P102" s="98">
        <f>G102+J102+L102+N102</f>
        <v>0</v>
      </c>
      <c r="Q102" s="56">
        <f>P102*C102</f>
        <v>0</v>
      </c>
      <c r="R102" s="98">
        <f>P102+E102</f>
        <v>0</v>
      </c>
      <c r="S102" s="56">
        <f>R102*C102</f>
        <v>0</v>
      </c>
      <c r="T102" s="48"/>
      <c r="U102" s="47"/>
    </row>
    <row r="103" spans="1:21" s="46" customFormat="1" ht="25.5" customHeight="1">
      <c r="A103" s="159"/>
      <c r="B103" s="116" t="s">
        <v>878</v>
      </c>
      <c r="C103" s="126">
        <v>7704.21</v>
      </c>
      <c r="D103" s="116" t="s">
        <v>669</v>
      </c>
      <c r="E103" s="56"/>
      <c r="F103" s="101">
        <f>E103*C103</f>
        <v>0</v>
      </c>
      <c r="G103" s="125"/>
      <c r="H103" s="56">
        <f>G103*C103</f>
        <v>0</v>
      </c>
      <c r="I103" s="125"/>
      <c r="J103" s="56">
        <f>I103*2</f>
        <v>0</v>
      </c>
      <c r="K103" s="56">
        <f>J103*C103</f>
        <v>0</v>
      </c>
      <c r="L103" s="56"/>
      <c r="M103" s="56">
        <f>L103*C103</f>
        <v>0</v>
      </c>
      <c r="N103" s="125"/>
      <c r="O103" s="56">
        <f>N103*C103</f>
        <v>0</v>
      </c>
      <c r="P103" s="98">
        <f>G103+J103+L103+N103</f>
        <v>0</v>
      </c>
      <c r="Q103" s="56">
        <f>P103*C103</f>
        <v>0</v>
      </c>
      <c r="R103" s="98">
        <f>P103+E103</f>
        <v>0</v>
      </c>
      <c r="S103" s="56">
        <f>R103*C103</f>
        <v>0</v>
      </c>
      <c r="T103" s="48"/>
      <c r="U103" s="47"/>
    </row>
    <row r="104" spans="1:21" s="46" customFormat="1" ht="25.5" customHeight="1">
      <c r="A104" s="159"/>
      <c r="B104" s="116" t="s">
        <v>676</v>
      </c>
      <c r="C104" s="126">
        <v>7855.13</v>
      </c>
      <c r="D104" s="116" t="s">
        <v>669</v>
      </c>
      <c r="E104" s="56"/>
      <c r="F104" s="101">
        <f>E104*C104</f>
        <v>0</v>
      </c>
      <c r="G104" s="125"/>
      <c r="H104" s="56">
        <f>G104*C104</f>
        <v>0</v>
      </c>
      <c r="I104" s="125"/>
      <c r="J104" s="56">
        <f>I104*2</f>
        <v>0</v>
      </c>
      <c r="K104" s="56">
        <f>J104*C104</f>
        <v>0</v>
      </c>
      <c r="L104" s="56"/>
      <c r="M104" s="56">
        <f>L104*C104</f>
        <v>0</v>
      </c>
      <c r="N104" s="125"/>
      <c r="O104" s="56">
        <f>N104*C104</f>
        <v>0</v>
      </c>
      <c r="P104" s="98">
        <f>G104+J104+L104+N104</f>
        <v>0</v>
      </c>
      <c r="Q104" s="56">
        <f>P104*C104</f>
        <v>0</v>
      </c>
      <c r="R104" s="98">
        <f>P104+E104</f>
        <v>0</v>
      </c>
      <c r="S104" s="56">
        <f>R104*C104</f>
        <v>0</v>
      </c>
      <c r="T104" s="48"/>
      <c r="U104" s="47"/>
    </row>
    <row r="105" spans="1:21" s="46" customFormat="1" ht="25.5" customHeight="1">
      <c r="A105" s="159"/>
      <c r="B105" s="116" t="s">
        <v>675</v>
      </c>
      <c r="C105" s="126">
        <v>8006.05</v>
      </c>
      <c r="D105" s="116" t="s">
        <v>669</v>
      </c>
      <c r="E105" s="56"/>
      <c r="F105" s="101">
        <f>E105*C105</f>
        <v>0</v>
      </c>
      <c r="G105" s="125"/>
      <c r="H105" s="56">
        <f>G105*C105</f>
        <v>0</v>
      </c>
      <c r="I105" s="125"/>
      <c r="J105" s="56">
        <f>I105*2</f>
        <v>0</v>
      </c>
      <c r="K105" s="56">
        <f>J105*C105</f>
        <v>0</v>
      </c>
      <c r="L105" s="56"/>
      <c r="M105" s="56">
        <f>L105*C105</f>
        <v>0</v>
      </c>
      <c r="N105" s="125"/>
      <c r="O105" s="56">
        <f>N105*C105</f>
        <v>0</v>
      </c>
      <c r="P105" s="98">
        <f>G105+J105+L105+N105</f>
        <v>0</v>
      </c>
      <c r="Q105" s="56">
        <f>P105*C105</f>
        <v>0</v>
      </c>
      <c r="R105" s="98">
        <f>P105+E105</f>
        <v>0</v>
      </c>
      <c r="S105" s="56">
        <f>R105*C105</f>
        <v>0</v>
      </c>
      <c r="T105" s="48"/>
      <c r="U105" s="47"/>
    </row>
    <row r="106" spans="1:21" s="46" customFormat="1" ht="25.5" customHeight="1">
      <c r="A106" s="159"/>
      <c r="B106" s="116" t="s">
        <v>898</v>
      </c>
      <c r="C106" s="126">
        <v>8156.97</v>
      </c>
      <c r="D106" s="116" t="s">
        <v>669</v>
      </c>
      <c r="E106" s="56"/>
      <c r="F106" s="101">
        <f>E106*C106</f>
        <v>0</v>
      </c>
      <c r="G106" s="125"/>
      <c r="H106" s="56">
        <f>G106*C106</f>
        <v>0</v>
      </c>
      <c r="I106" s="125"/>
      <c r="J106" s="56">
        <f>I106*2</f>
        <v>0</v>
      </c>
      <c r="K106" s="56">
        <f>J106*C106</f>
        <v>0</v>
      </c>
      <c r="L106" s="56"/>
      <c r="M106" s="56">
        <f>L106*C106</f>
        <v>0</v>
      </c>
      <c r="N106" s="125"/>
      <c r="O106" s="56">
        <f>N106*C106</f>
        <v>0</v>
      </c>
      <c r="P106" s="98">
        <f>G106+J106+L106+N106</f>
        <v>0</v>
      </c>
      <c r="Q106" s="56">
        <f>P106*C106</f>
        <v>0</v>
      </c>
      <c r="R106" s="98">
        <f>P106+E106</f>
        <v>0</v>
      </c>
      <c r="S106" s="56">
        <f>R106*C106</f>
        <v>0</v>
      </c>
      <c r="T106" s="48"/>
      <c r="U106" s="47"/>
    </row>
    <row r="107" spans="1:21" s="46" customFormat="1" ht="46.5" customHeight="1">
      <c r="A107" s="159">
        <v>9.3000000000000007</v>
      </c>
      <c r="B107" s="116" t="s">
        <v>904</v>
      </c>
      <c r="C107" s="126"/>
      <c r="D107" s="116"/>
      <c r="E107" s="56"/>
      <c r="F107" s="101">
        <f>E107*C107</f>
        <v>0</v>
      </c>
      <c r="G107" s="125"/>
      <c r="H107" s="56">
        <f>G107*C107</f>
        <v>0</v>
      </c>
      <c r="I107" s="125"/>
      <c r="J107" s="56">
        <f>I107*2</f>
        <v>0</v>
      </c>
      <c r="K107" s="56">
        <f>J107*C107</f>
        <v>0</v>
      </c>
      <c r="L107" s="56"/>
      <c r="M107" s="56">
        <f>L107*C107</f>
        <v>0</v>
      </c>
      <c r="N107" s="125"/>
      <c r="O107" s="56">
        <f>N107*C107</f>
        <v>0</v>
      </c>
      <c r="P107" s="98">
        <f>G107+J107+L107+N107</f>
        <v>0</v>
      </c>
      <c r="Q107" s="56">
        <f>P107*C107</f>
        <v>0</v>
      </c>
      <c r="R107" s="98">
        <f>P107+E107</f>
        <v>0</v>
      </c>
      <c r="S107" s="56">
        <f>R107*C107</f>
        <v>0</v>
      </c>
      <c r="T107" s="48"/>
      <c r="U107" s="47"/>
    </row>
    <row r="108" spans="1:21" s="46" customFormat="1" ht="25.5" customHeight="1">
      <c r="A108" s="159"/>
      <c r="B108" s="116" t="s">
        <v>693</v>
      </c>
      <c r="C108" s="126"/>
      <c r="D108" s="116" t="s">
        <v>669</v>
      </c>
      <c r="E108" s="56"/>
      <c r="F108" s="101">
        <f>E108*C108</f>
        <v>0</v>
      </c>
      <c r="G108" s="125"/>
      <c r="H108" s="56">
        <f>G108*C108</f>
        <v>0</v>
      </c>
      <c r="I108" s="125"/>
      <c r="J108" s="56">
        <f>I108*2</f>
        <v>0</v>
      </c>
      <c r="K108" s="56">
        <f>J108*C108</f>
        <v>0</v>
      </c>
      <c r="L108" s="56"/>
      <c r="M108" s="56">
        <f>L108*C108</f>
        <v>0</v>
      </c>
      <c r="N108" s="125"/>
      <c r="O108" s="56">
        <f>N108*C108</f>
        <v>0</v>
      </c>
      <c r="P108" s="98">
        <f>G108+J108+L108+N108</f>
        <v>0</v>
      </c>
      <c r="Q108" s="56">
        <f>P108*C108</f>
        <v>0</v>
      </c>
      <c r="R108" s="98">
        <f>P108+E108</f>
        <v>0</v>
      </c>
      <c r="S108" s="56">
        <f>R108*C108</f>
        <v>0</v>
      </c>
      <c r="T108" s="48"/>
      <c r="U108" s="47"/>
    </row>
    <row r="109" spans="1:21" s="46" customFormat="1" ht="25.5" customHeight="1">
      <c r="A109" s="159"/>
      <c r="B109" s="116" t="s">
        <v>871</v>
      </c>
      <c r="C109" s="126"/>
      <c r="D109" s="116" t="s">
        <v>669</v>
      </c>
      <c r="E109" s="56"/>
      <c r="F109" s="101">
        <f>E109*C109</f>
        <v>0</v>
      </c>
      <c r="G109" s="125"/>
      <c r="H109" s="56">
        <f>G109*C109</f>
        <v>0</v>
      </c>
      <c r="I109" s="125"/>
      <c r="J109" s="56">
        <f>I109*2</f>
        <v>0</v>
      </c>
      <c r="K109" s="56">
        <f>J109*C109</f>
        <v>0</v>
      </c>
      <c r="L109" s="56"/>
      <c r="M109" s="56">
        <f>L109*C109</f>
        <v>0</v>
      </c>
      <c r="N109" s="125"/>
      <c r="O109" s="56">
        <f>N109*C109</f>
        <v>0</v>
      </c>
      <c r="P109" s="98">
        <f>G109+J109+L109+N109</f>
        <v>0</v>
      </c>
      <c r="Q109" s="56">
        <f>P109*C109</f>
        <v>0</v>
      </c>
      <c r="R109" s="98">
        <f>P109+E109</f>
        <v>0</v>
      </c>
      <c r="S109" s="56">
        <f>R109*C109</f>
        <v>0</v>
      </c>
      <c r="T109" s="48"/>
      <c r="U109" s="47"/>
    </row>
    <row r="110" spans="1:21" s="46" customFormat="1" ht="25.5" customHeight="1">
      <c r="A110" s="159"/>
      <c r="B110" s="116" t="s">
        <v>870</v>
      </c>
      <c r="C110" s="126"/>
      <c r="D110" s="116" t="s">
        <v>669</v>
      </c>
      <c r="E110" s="56"/>
      <c r="F110" s="101">
        <f>E110*C110</f>
        <v>0</v>
      </c>
      <c r="G110" s="125"/>
      <c r="H110" s="56">
        <f>G110*C110</f>
        <v>0</v>
      </c>
      <c r="I110" s="125"/>
      <c r="J110" s="56">
        <f>I110*2</f>
        <v>0</v>
      </c>
      <c r="K110" s="56">
        <f>J110*C110</f>
        <v>0</v>
      </c>
      <c r="L110" s="56"/>
      <c r="M110" s="56">
        <f>L110*C110</f>
        <v>0</v>
      </c>
      <c r="N110" s="125"/>
      <c r="O110" s="56">
        <f>N110*C110</f>
        <v>0</v>
      </c>
      <c r="P110" s="98">
        <f>G110+J110+L110+N110</f>
        <v>0</v>
      </c>
      <c r="Q110" s="56">
        <f>P110*C110</f>
        <v>0</v>
      </c>
      <c r="R110" s="98">
        <f>P110+E110</f>
        <v>0</v>
      </c>
      <c r="S110" s="56">
        <f>R110*C110</f>
        <v>0</v>
      </c>
      <c r="T110" s="48"/>
      <c r="U110" s="47"/>
    </row>
    <row r="111" spans="1:21" s="46" customFormat="1" ht="25.5" customHeight="1">
      <c r="A111" s="159"/>
      <c r="B111" s="116" t="s">
        <v>869</v>
      </c>
      <c r="C111" s="126"/>
      <c r="D111" s="116" t="s">
        <v>669</v>
      </c>
      <c r="E111" s="56"/>
      <c r="F111" s="101">
        <f>E111*C111</f>
        <v>0</v>
      </c>
      <c r="G111" s="125"/>
      <c r="H111" s="56">
        <f>G111*C111</f>
        <v>0</v>
      </c>
      <c r="I111" s="125"/>
      <c r="J111" s="56">
        <f>I111*2</f>
        <v>0</v>
      </c>
      <c r="K111" s="56">
        <f>J111*C111</f>
        <v>0</v>
      </c>
      <c r="L111" s="56"/>
      <c r="M111" s="56">
        <f>L111*C111</f>
        <v>0</v>
      </c>
      <c r="N111" s="125"/>
      <c r="O111" s="56">
        <f>N111*C111</f>
        <v>0</v>
      </c>
      <c r="P111" s="98">
        <f>G111+J111+L111+N111</f>
        <v>0</v>
      </c>
      <c r="Q111" s="56">
        <f>P111*C111</f>
        <v>0</v>
      </c>
      <c r="R111" s="98">
        <f>P111+E111</f>
        <v>0</v>
      </c>
      <c r="S111" s="56">
        <f>R111*C111</f>
        <v>0</v>
      </c>
      <c r="T111" s="48"/>
      <c r="U111" s="47"/>
    </row>
    <row r="112" spans="1:21" s="46" customFormat="1" ht="25.5" customHeight="1">
      <c r="A112" s="239"/>
      <c r="B112" s="116" t="s">
        <v>868</v>
      </c>
      <c r="C112" s="126"/>
      <c r="D112" s="116" t="s">
        <v>669</v>
      </c>
      <c r="E112" s="56"/>
      <c r="F112" s="101">
        <f>E112*C112</f>
        <v>0</v>
      </c>
      <c r="G112" s="125"/>
      <c r="H112" s="56">
        <f>G112*C112</f>
        <v>0</v>
      </c>
      <c r="I112" s="125"/>
      <c r="J112" s="56">
        <f>I112*2</f>
        <v>0</v>
      </c>
      <c r="K112" s="56">
        <f>J112*C112</f>
        <v>0</v>
      </c>
      <c r="L112" s="56"/>
      <c r="M112" s="56">
        <f>L112*C112</f>
        <v>0</v>
      </c>
      <c r="N112" s="125"/>
      <c r="O112" s="56">
        <f>N112*C112</f>
        <v>0</v>
      </c>
      <c r="P112" s="98">
        <f>G112+J112+L112+N112</f>
        <v>0</v>
      </c>
      <c r="Q112" s="56">
        <f>P112*C112</f>
        <v>0</v>
      </c>
      <c r="R112" s="98">
        <f>P112+E112</f>
        <v>0</v>
      </c>
      <c r="S112" s="56">
        <f>R112*C112</f>
        <v>0</v>
      </c>
      <c r="T112" s="48"/>
      <c r="U112" s="47"/>
    </row>
    <row r="113" spans="1:22" s="46" customFormat="1" ht="46.5" customHeight="1">
      <c r="A113" s="159">
        <v>9.4</v>
      </c>
      <c r="B113" s="116" t="s">
        <v>903</v>
      </c>
      <c r="C113" s="126"/>
      <c r="D113" s="116"/>
      <c r="E113" s="56"/>
      <c r="F113" s="101">
        <f>E113*C113</f>
        <v>0</v>
      </c>
      <c r="G113" s="125"/>
      <c r="H113" s="56">
        <f>G113*C113</f>
        <v>0</v>
      </c>
      <c r="I113" s="125"/>
      <c r="J113" s="56">
        <f>I113*2</f>
        <v>0</v>
      </c>
      <c r="K113" s="56">
        <f>J113*C113</f>
        <v>0</v>
      </c>
      <c r="L113" s="56"/>
      <c r="M113" s="56">
        <f>L113*C113</f>
        <v>0</v>
      </c>
      <c r="N113" s="125"/>
      <c r="O113" s="56">
        <f>N113*C113</f>
        <v>0</v>
      </c>
      <c r="P113" s="98">
        <f>G113+J113+L113+N113</f>
        <v>0</v>
      </c>
      <c r="Q113" s="56">
        <f>P113*C113</f>
        <v>0</v>
      </c>
      <c r="R113" s="98">
        <f>P113+E113</f>
        <v>0</v>
      </c>
      <c r="S113" s="56">
        <f>R113*C113</f>
        <v>0</v>
      </c>
      <c r="T113" s="48"/>
      <c r="U113" s="47"/>
    </row>
    <row r="114" spans="1:22" s="46" customFormat="1" ht="25.5" customHeight="1">
      <c r="A114" s="159"/>
      <c r="B114" s="116" t="s">
        <v>693</v>
      </c>
      <c r="C114" s="126"/>
      <c r="D114" s="116" t="s">
        <v>669</v>
      </c>
      <c r="E114" s="56"/>
      <c r="F114" s="101">
        <f>E114*C114</f>
        <v>0</v>
      </c>
      <c r="G114" s="125"/>
      <c r="H114" s="56">
        <f>G114*C114</f>
        <v>0</v>
      </c>
      <c r="I114" s="125"/>
      <c r="J114" s="56">
        <f>I114*2</f>
        <v>0</v>
      </c>
      <c r="K114" s="56">
        <f>J114*C114</f>
        <v>0</v>
      </c>
      <c r="L114" s="56"/>
      <c r="M114" s="56">
        <f>L114*C114</f>
        <v>0</v>
      </c>
      <c r="N114" s="125"/>
      <c r="O114" s="56">
        <f>N114*C114</f>
        <v>0</v>
      </c>
      <c r="P114" s="98">
        <f>G114+J114+L114+N114</f>
        <v>0</v>
      </c>
      <c r="Q114" s="56">
        <f>P114*C114</f>
        <v>0</v>
      </c>
      <c r="R114" s="98">
        <f>P114+E114</f>
        <v>0</v>
      </c>
      <c r="S114" s="56">
        <f>R114*C114</f>
        <v>0</v>
      </c>
      <c r="T114" s="48"/>
      <c r="U114" s="47"/>
    </row>
    <row r="115" spans="1:22" s="46" customFormat="1" ht="25.5" customHeight="1">
      <c r="A115" s="159"/>
      <c r="B115" s="116" t="s">
        <v>871</v>
      </c>
      <c r="C115" s="126"/>
      <c r="D115" s="116" t="s">
        <v>669</v>
      </c>
      <c r="E115" s="56"/>
      <c r="F115" s="101">
        <f>E115*C115</f>
        <v>0</v>
      </c>
      <c r="G115" s="125"/>
      <c r="H115" s="56">
        <f>G115*C115</f>
        <v>0</v>
      </c>
      <c r="I115" s="125"/>
      <c r="J115" s="56">
        <f>I115*2</f>
        <v>0</v>
      </c>
      <c r="K115" s="56">
        <f>J115*C115</f>
        <v>0</v>
      </c>
      <c r="L115" s="56"/>
      <c r="M115" s="56">
        <f>L115*C115</f>
        <v>0</v>
      </c>
      <c r="N115" s="125"/>
      <c r="O115" s="56">
        <f>N115*C115</f>
        <v>0</v>
      </c>
      <c r="P115" s="98">
        <f>G115+J115+L115+N115</f>
        <v>0</v>
      </c>
      <c r="Q115" s="56">
        <f>P115*C115</f>
        <v>0</v>
      </c>
      <c r="R115" s="98">
        <f>P115+E115</f>
        <v>0</v>
      </c>
      <c r="S115" s="56">
        <f>R115*C115</f>
        <v>0</v>
      </c>
      <c r="T115" s="48"/>
      <c r="U115" s="47"/>
    </row>
    <row r="116" spans="1:22" s="46" customFormat="1" ht="25.5" customHeight="1">
      <c r="A116" s="159"/>
      <c r="B116" s="116" t="s">
        <v>870</v>
      </c>
      <c r="C116" s="126"/>
      <c r="D116" s="116" t="s">
        <v>669</v>
      </c>
      <c r="E116" s="56"/>
      <c r="F116" s="101">
        <f>E116*C116</f>
        <v>0</v>
      </c>
      <c r="G116" s="125"/>
      <c r="H116" s="56">
        <f>G116*C116</f>
        <v>0</v>
      </c>
      <c r="I116" s="125"/>
      <c r="J116" s="56">
        <f>I116*2</f>
        <v>0</v>
      </c>
      <c r="K116" s="56">
        <f>J116*C116</f>
        <v>0</v>
      </c>
      <c r="L116" s="56"/>
      <c r="M116" s="56">
        <f>L116*C116</f>
        <v>0</v>
      </c>
      <c r="N116" s="125"/>
      <c r="O116" s="56">
        <f>N116*C116</f>
        <v>0</v>
      </c>
      <c r="P116" s="98">
        <f>G116+J116+L116+N116</f>
        <v>0</v>
      </c>
      <c r="Q116" s="56">
        <f>P116*C116</f>
        <v>0</v>
      </c>
      <c r="R116" s="98">
        <f>P116+E116</f>
        <v>0</v>
      </c>
      <c r="S116" s="56">
        <f>R116*C116</f>
        <v>0</v>
      </c>
      <c r="T116" s="48"/>
      <c r="U116" s="47"/>
    </row>
    <row r="117" spans="1:22" s="46" customFormat="1" ht="25.5" customHeight="1">
      <c r="A117" s="159"/>
      <c r="B117" s="116" t="s">
        <v>869</v>
      </c>
      <c r="C117" s="126"/>
      <c r="D117" s="116" t="s">
        <v>669</v>
      </c>
      <c r="E117" s="56"/>
      <c r="F117" s="101">
        <f>E117*C117</f>
        <v>0</v>
      </c>
      <c r="G117" s="125"/>
      <c r="H117" s="56">
        <f>G117*C117</f>
        <v>0</v>
      </c>
      <c r="I117" s="125"/>
      <c r="J117" s="56">
        <f>I117*2</f>
        <v>0</v>
      </c>
      <c r="K117" s="56">
        <f>J117*C117</f>
        <v>0</v>
      </c>
      <c r="L117" s="56"/>
      <c r="M117" s="56">
        <f>L117*C117</f>
        <v>0</v>
      </c>
      <c r="N117" s="125"/>
      <c r="O117" s="56">
        <f>N117*C117</f>
        <v>0</v>
      </c>
      <c r="P117" s="98">
        <f>G117+J117+L117+N117</f>
        <v>0</v>
      </c>
      <c r="Q117" s="56">
        <f>P117*C117</f>
        <v>0</v>
      </c>
      <c r="R117" s="98">
        <f>P117+E117</f>
        <v>0</v>
      </c>
      <c r="S117" s="56">
        <f>R117*C117</f>
        <v>0</v>
      </c>
      <c r="T117" s="48"/>
      <c r="U117" s="47"/>
    </row>
    <row r="118" spans="1:22" s="46" customFormat="1" ht="12" customHeight="1">
      <c r="A118" s="239"/>
      <c r="B118" s="116" t="s">
        <v>868</v>
      </c>
      <c r="C118" s="126"/>
      <c r="D118" s="116" t="s">
        <v>669</v>
      </c>
      <c r="E118" s="56"/>
      <c r="F118" s="101">
        <f>E118*C118</f>
        <v>0</v>
      </c>
      <c r="G118" s="125"/>
      <c r="H118" s="56">
        <f>G118*C118</f>
        <v>0</v>
      </c>
      <c r="I118" s="125"/>
      <c r="J118" s="56">
        <f>I118*2</f>
        <v>0</v>
      </c>
      <c r="K118" s="56">
        <f>J118*C118</f>
        <v>0</v>
      </c>
      <c r="L118" s="56"/>
      <c r="M118" s="56">
        <f>L118*C118</f>
        <v>0</v>
      </c>
      <c r="N118" s="125"/>
      <c r="O118" s="56">
        <f>N118*C118</f>
        <v>0</v>
      </c>
      <c r="P118" s="98">
        <f>G118+J118+L118+N118</f>
        <v>0</v>
      </c>
      <c r="Q118" s="56">
        <f>P118*C118</f>
        <v>0</v>
      </c>
      <c r="R118" s="98">
        <f>P118+E118</f>
        <v>0</v>
      </c>
      <c r="S118" s="56">
        <f>R118*C118</f>
        <v>0</v>
      </c>
      <c r="T118" s="48"/>
      <c r="U118" s="47"/>
    </row>
    <row r="119" spans="1:22" s="160" customFormat="1" ht="84.75" customHeight="1">
      <c r="A119" s="157">
        <v>9.5</v>
      </c>
      <c r="B119" s="154" t="s">
        <v>902</v>
      </c>
      <c r="C119" s="155"/>
      <c r="D119" s="152"/>
      <c r="E119" s="56"/>
      <c r="F119" s="101">
        <f>E119*C119</f>
        <v>0</v>
      </c>
      <c r="G119" s="125"/>
      <c r="H119" s="56">
        <f>G119*C119</f>
        <v>0</v>
      </c>
      <c r="I119" s="125"/>
      <c r="J119" s="56">
        <f>I119*2</f>
        <v>0</v>
      </c>
      <c r="K119" s="56">
        <f>J119*C119</f>
        <v>0</v>
      </c>
      <c r="L119" s="56"/>
      <c r="M119" s="56">
        <f>L119*C119</f>
        <v>0</v>
      </c>
      <c r="N119" s="125"/>
      <c r="O119" s="56">
        <f>N119*C119</f>
        <v>0</v>
      </c>
      <c r="P119" s="98">
        <f>G119+J119+L119+N119</f>
        <v>0</v>
      </c>
      <c r="Q119" s="56">
        <f>P119*C119</f>
        <v>0</v>
      </c>
      <c r="R119" s="98">
        <f>P119+E119</f>
        <v>0</v>
      </c>
      <c r="S119" s="56">
        <f>R119*C119</f>
        <v>0</v>
      </c>
      <c r="T119" s="235"/>
      <c r="U119" s="47"/>
      <c r="V119" s="234"/>
    </row>
    <row r="120" spans="1:22" s="160" customFormat="1" ht="45.75" customHeight="1">
      <c r="A120" s="157"/>
      <c r="B120" s="152" t="s">
        <v>693</v>
      </c>
      <c r="C120" s="155">
        <v>6158.78</v>
      </c>
      <c r="D120" s="152" t="s">
        <v>669</v>
      </c>
      <c r="E120" s="56"/>
      <c r="F120" s="101">
        <f>E120*C120</f>
        <v>0</v>
      </c>
      <c r="G120" s="125"/>
      <c r="H120" s="56">
        <f>G120*C120</f>
        <v>0</v>
      </c>
      <c r="I120" s="125"/>
      <c r="J120" s="56">
        <f>I120*2</f>
        <v>0</v>
      </c>
      <c r="K120" s="56">
        <f>J120*C120</f>
        <v>0</v>
      </c>
      <c r="L120" s="56"/>
      <c r="M120" s="56">
        <f>L120*C120</f>
        <v>0</v>
      </c>
      <c r="N120" s="125"/>
      <c r="O120" s="56">
        <f>N120*C120</f>
        <v>0</v>
      </c>
      <c r="P120" s="98">
        <f>G120+J120+L120+N120</f>
        <v>0</v>
      </c>
      <c r="Q120" s="56">
        <f>P120*C120</f>
        <v>0</v>
      </c>
      <c r="R120" s="98">
        <f>P120+E120</f>
        <v>0</v>
      </c>
      <c r="S120" s="56">
        <f>R120*C120</f>
        <v>0</v>
      </c>
      <c r="T120" s="47"/>
      <c r="U120" s="47"/>
    </row>
    <row r="121" spans="1:22" s="160" customFormat="1" ht="45.75" customHeight="1">
      <c r="A121" s="157"/>
      <c r="B121" s="152" t="s">
        <v>871</v>
      </c>
      <c r="C121" s="155">
        <v>6309.7</v>
      </c>
      <c r="D121" s="152" t="s">
        <v>669</v>
      </c>
      <c r="E121" s="56"/>
      <c r="F121" s="101">
        <f>E121*C121</f>
        <v>0</v>
      </c>
      <c r="G121" s="125"/>
      <c r="H121" s="56">
        <f>G121*C121</f>
        <v>0</v>
      </c>
      <c r="I121" s="125"/>
      <c r="J121" s="56">
        <f>I121*2</f>
        <v>0</v>
      </c>
      <c r="K121" s="56">
        <f>J121*C121</f>
        <v>0</v>
      </c>
      <c r="L121" s="56"/>
      <c r="M121" s="56">
        <f>L121*C121</f>
        <v>0</v>
      </c>
      <c r="N121" s="125"/>
      <c r="O121" s="56">
        <f>N121*C121</f>
        <v>0</v>
      </c>
      <c r="P121" s="98">
        <f>G121+J121+L121+N121</f>
        <v>0</v>
      </c>
      <c r="Q121" s="56">
        <f>P121*C121</f>
        <v>0</v>
      </c>
      <c r="R121" s="98">
        <f>P121+E121</f>
        <v>0</v>
      </c>
      <c r="S121" s="56">
        <f>R121*C121</f>
        <v>0</v>
      </c>
      <c r="T121" s="47"/>
      <c r="U121" s="47"/>
    </row>
    <row r="122" spans="1:22" s="160" customFormat="1" ht="45.75" customHeight="1">
      <c r="A122" s="157"/>
      <c r="B122" s="152" t="s">
        <v>870</v>
      </c>
      <c r="C122" s="155">
        <v>6460.62</v>
      </c>
      <c r="D122" s="152" t="s">
        <v>669</v>
      </c>
      <c r="E122" s="56"/>
      <c r="F122" s="101">
        <f>E122*C122</f>
        <v>0</v>
      </c>
      <c r="G122" s="125"/>
      <c r="H122" s="56">
        <f>G122*C122</f>
        <v>0</v>
      </c>
      <c r="I122" s="125"/>
      <c r="J122" s="56">
        <f>I122*2</f>
        <v>0</v>
      </c>
      <c r="K122" s="56">
        <f>J122*C122</f>
        <v>0</v>
      </c>
      <c r="L122" s="56"/>
      <c r="M122" s="56">
        <f>L122*C122</f>
        <v>0</v>
      </c>
      <c r="N122" s="125"/>
      <c r="O122" s="56">
        <f>N122*C122</f>
        <v>0</v>
      </c>
      <c r="P122" s="98">
        <f>G122+J122+L122+N122</f>
        <v>0</v>
      </c>
      <c r="Q122" s="56">
        <f>P122*C122</f>
        <v>0</v>
      </c>
      <c r="R122" s="98">
        <f>P122+E122</f>
        <v>0</v>
      </c>
      <c r="S122" s="56">
        <f>R122*C122</f>
        <v>0</v>
      </c>
      <c r="T122" s="47"/>
      <c r="U122" s="47"/>
    </row>
    <row r="123" spans="1:22" s="160" customFormat="1" ht="45.75" customHeight="1">
      <c r="A123" s="157"/>
      <c r="B123" s="152" t="s">
        <v>869</v>
      </c>
      <c r="C123" s="155">
        <v>6611.54</v>
      </c>
      <c r="D123" s="152" t="s">
        <v>669</v>
      </c>
      <c r="E123" s="56"/>
      <c r="F123" s="101">
        <f>E123*C123</f>
        <v>0</v>
      </c>
      <c r="G123" s="125"/>
      <c r="H123" s="56">
        <f>G123*C123</f>
        <v>0</v>
      </c>
      <c r="I123" s="125"/>
      <c r="J123" s="56">
        <f>I123*2</f>
        <v>0</v>
      </c>
      <c r="K123" s="56">
        <f>J123*C123</f>
        <v>0</v>
      </c>
      <c r="L123" s="56"/>
      <c r="M123" s="56">
        <f>L123*C123</f>
        <v>0</v>
      </c>
      <c r="N123" s="125"/>
      <c r="O123" s="56">
        <f>N123*C123</f>
        <v>0</v>
      </c>
      <c r="P123" s="98">
        <f>G123+J123+L123+N123</f>
        <v>0</v>
      </c>
      <c r="Q123" s="56">
        <f>P123*C123</f>
        <v>0</v>
      </c>
      <c r="R123" s="98">
        <f>P123+E123</f>
        <v>0</v>
      </c>
      <c r="S123" s="56">
        <f>R123*C123</f>
        <v>0</v>
      </c>
      <c r="T123" s="47"/>
      <c r="U123" s="47"/>
    </row>
    <row r="124" spans="1:22" s="160" customFormat="1" ht="49.5" customHeight="1">
      <c r="A124" s="263"/>
      <c r="B124" s="152" t="s">
        <v>868</v>
      </c>
      <c r="C124" s="155">
        <v>6762.46</v>
      </c>
      <c r="D124" s="152" t="s">
        <v>669</v>
      </c>
      <c r="E124" s="56"/>
      <c r="F124" s="101">
        <f>E124*C124</f>
        <v>0</v>
      </c>
      <c r="G124" s="125"/>
      <c r="H124" s="56">
        <f>G124*C124</f>
        <v>0</v>
      </c>
      <c r="I124" s="125"/>
      <c r="J124" s="56">
        <f>I124*2</f>
        <v>0</v>
      </c>
      <c r="K124" s="56">
        <f>J124*C124</f>
        <v>0</v>
      </c>
      <c r="L124" s="56"/>
      <c r="M124" s="56">
        <f>L124*C124</f>
        <v>0</v>
      </c>
      <c r="N124" s="125"/>
      <c r="O124" s="56">
        <f>N124*C124</f>
        <v>0</v>
      </c>
      <c r="P124" s="98">
        <f>G124+J124+L124+N124</f>
        <v>0</v>
      </c>
      <c r="Q124" s="56">
        <f>P124*C124</f>
        <v>0</v>
      </c>
      <c r="R124" s="98">
        <f>P124+E124</f>
        <v>0</v>
      </c>
      <c r="S124" s="56">
        <f>R124*C124</f>
        <v>0</v>
      </c>
      <c r="T124" s="47"/>
      <c r="U124" s="47"/>
    </row>
    <row r="125" spans="1:22" s="46" customFormat="1" ht="69.75" customHeight="1">
      <c r="A125" s="159">
        <v>9.6</v>
      </c>
      <c r="B125" s="116" t="s">
        <v>901</v>
      </c>
      <c r="C125" s="126"/>
      <c r="D125" s="116"/>
      <c r="E125" s="56"/>
      <c r="F125" s="101">
        <f>E125*C125</f>
        <v>0</v>
      </c>
      <c r="G125" s="125"/>
      <c r="H125" s="56">
        <f>G125*C125</f>
        <v>0</v>
      </c>
      <c r="I125" s="125"/>
      <c r="J125" s="56">
        <f>I125*2</f>
        <v>0</v>
      </c>
      <c r="K125" s="56">
        <f>J125*C125</f>
        <v>0</v>
      </c>
      <c r="L125" s="56"/>
      <c r="M125" s="56">
        <f>L125*C125</f>
        <v>0</v>
      </c>
      <c r="N125" s="125"/>
      <c r="O125" s="56">
        <f>N125*C125</f>
        <v>0</v>
      </c>
      <c r="P125" s="98">
        <f>G125+J125+L125+N125</f>
        <v>0</v>
      </c>
      <c r="Q125" s="56">
        <f>P125*C125</f>
        <v>0</v>
      </c>
      <c r="R125" s="98">
        <f>P125+E125</f>
        <v>0</v>
      </c>
      <c r="S125" s="56">
        <f>R125*C125</f>
        <v>0</v>
      </c>
      <c r="T125" s="48"/>
      <c r="U125" s="47"/>
    </row>
    <row r="126" spans="1:22" s="46" customFormat="1" ht="25.5" customHeight="1">
      <c r="A126" s="159"/>
      <c r="B126" s="116" t="s">
        <v>693</v>
      </c>
      <c r="C126" s="126"/>
      <c r="D126" s="116" t="s">
        <v>669</v>
      </c>
      <c r="E126" s="56"/>
      <c r="F126" s="101">
        <f>E126*C126</f>
        <v>0</v>
      </c>
      <c r="G126" s="125"/>
      <c r="H126" s="56">
        <f>G126*C126</f>
        <v>0</v>
      </c>
      <c r="I126" s="125"/>
      <c r="J126" s="56">
        <f>I126*2</f>
        <v>0</v>
      </c>
      <c r="K126" s="56">
        <f>J126*C126</f>
        <v>0</v>
      </c>
      <c r="L126" s="56"/>
      <c r="M126" s="56">
        <f>L126*C126</f>
        <v>0</v>
      </c>
      <c r="N126" s="125"/>
      <c r="O126" s="56">
        <f>N126*C126</f>
        <v>0</v>
      </c>
      <c r="P126" s="98">
        <f>G126+J126+L126+N126</f>
        <v>0</v>
      </c>
      <c r="Q126" s="56">
        <f>P126*C126</f>
        <v>0</v>
      </c>
      <c r="R126" s="98">
        <f>P126+E126</f>
        <v>0</v>
      </c>
      <c r="S126" s="56">
        <f>R126*C126</f>
        <v>0</v>
      </c>
      <c r="T126" s="48"/>
      <c r="U126" s="47"/>
    </row>
    <row r="127" spans="1:22" s="46" customFormat="1" ht="25.5" customHeight="1">
      <c r="A127" s="159"/>
      <c r="B127" s="116" t="s">
        <v>871</v>
      </c>
      <c r="C127" s="126"/>
      <c r="D127" s="116" t="s">
        <v>669</v>
      </c>
      <c r="E127" s="56"/>
      <c r="F127" s="101">
        <f>E127*C127</f>
        <v>0</v>
      </c>
      <c r="G127" s="125"/>
      <c r="H127" s="56">
        <f>G127*C127</f>
        <v>0</v>
      </c>
      <c r="I127" s="125"/>
      <c r="J127" s="56">
        <f>I127*2</f>
        <v>0</v>
      </c>
      <c r="K127" s="56">
        <f>J127*C127</f>
        <v>0</v>
      </c>
      <c r="L127" s="56"/>
      <c r="M127" s="56">
        <f>L127*C127</f>
        <v>0</v>
      </c>
      <c r="N127" s="125"/>
      <c r="O127" s="56">
        <f>N127*C127</f>
        <v>0</v>
      </c>
      <c r="P127" s="98">
        <f>G127+J127+L127+N127</f>
        <v>0</v>
      </c>
      <c r="Q127" s="56">
        <f>P127*C127</f>
        <v>0</v>
      </c>
      <c r="R127" s="98">
        <f>P127+E127</f>
        <v>0</v>
      </c>
      <c r="S127" s="56">
        <f>R127*C127</f>
        <v>0</v>
      </c>
      <c r="T127" s="48"/>
      <c r="U127" s="47"/>
    </row>
    <row r="128" spans="1:22" s="46" customFormat="1" ht="25.5" customHeight="1">
      <c r="A128" s="159"/>
      <c r="B128" s="116" t="s">
        <v>870</v>
      </c>
      <c r="C128" s="126"/>
      <c r="D128" s="116" t="s">
        <v>669</v>
      </c>
      <c r="E128" s="56"/>
      <c r="F128" s="101">
        <f>E128*C128</f>
        <v>0</v>
      </c>
      <c r="G128" s="125"/>
      <c r="H128" s="56">
        <f>G128*C128</f>
        <v>0</v>
      </c>
      <c r="I128" s="125"/>
      <c r="J128" s="56">
        <f>I128*2</f>
        <v>0</v>
      </c>
      <c r="K128" s="56">
        <f>J128*C128</f>
        <v>0</v>
      </c>
      <c r="L128" s="56"/>
      <c r="M128" s="56">
        <f>L128*C128</f>
        <v>0</v>
      </c>
      <c r="N128" s="125"/>
      <c r="O128" s="56">
        <f>N128*C128</f>
        <v>0</v>
      </c>
      <c r="P128" s="98">
        <f>G128+J128+L128+N128</f>
        <v>0</v>
      </c>
      <c r="Q128" s="56">
        <f>P128*C128</f>
        <v>0</v>
      </c>
      <c r="R128" s="98">
        <f>P128+E128</f>
        <v>0</v>
      </c>
      <c r="S128" s="56">
        <f>R128*C128</f>
        <v>0</v>
      </c>
      <c r="T128" s="48"/>
      <c r="U128" s="47"/>
    </row>
    <row r="129" spans="1:21" s="46" customFormat="1" ht="25.5" customHeight="1">
      <c r="A129" s="159"/>
      <c r="B129" s="116" t="s">
        <v>869</v>
      </c>
      <c r="C129" s="126"/>
      <c r="D129" s="116" t="s">
        <v>669</v>
      </c>
      <c r="E129" s="56"/>
      <c r="F129" s="101">
        <f>E129*C129</f>
        <v>0</v>
      </c>
      <c r="G129" s="125"/>
      <c r="H129" s="56">
        <f>G129*C129</f>
        <v>0</v>
      </c>
      <c r="I129" s="125"/>
      <c r="J129" s="56">
        <f>I129*2</f>
        <v>0</v>
      </c>
      <c r="K129" s="56">
        <f>J129*C129</f>
        <v>0</v>
      </c>
      <c r="L129" s="56"/>
      <c r="M129" s="56">
        <f>L129*C129</f>
        <v>0</v>
      </c>
      <c r="N129" s="125"/>
      <c r="O129" s="56">
        <f>N129*C129</f>
        <v>0</v>
      </c>
      <c r="P129" s="98">
        <f>G129+J129+L129+N129</f>
        <v>0</v>
      </c>
      <c r="Q129" s="56">
        <f>P129*C129</f>
        <v>0</v>
      </c>
      <c r="R129" s="98">
        <f>P129+E129</f>
        <v>0</v>
      </c>
      <c r="S129" s="56">
        <f>R129*C129</f>
        <v>0</v>
      </c>
      <c r="T129" s="48"/>
      <c r="U129" s="47"/>
    </row>
    <row r="130" spans="1:21" s="46" customFormat="1" ht="25.5" customHeight="1">
      <c r="A130" s="239"/>
      <c r="B130" s="116" t="s">
        <v>868</v>
      </c>
      <c r="C130" s="126"/>
      <c r="D130" s="116" t="s">
        <v>669</v>
      </c>
      <c r="E130" s="56"/>
      <c r="F130" s="101">
        <f>E130*C130</f>
        <v>0</v>
      </c>
      <c r="G130" s="125"/>
      <c r="H130" s="56">
        <f>G130*C130</f>
        <v>0</v>
      </c>
      <c r="I130" s="125"/>
      <c r="J130" s="56">
        <f>I130*2</f>
        <v>0</v>
      </c>
      <c r="K130" s="56">
        <f>J130*C130</f>
        <v>0</v>
      </c>
      <c r="L130" s="56"/>
      <c r="M130" s="56">
        <f>L130*C130</f>
        <v>0</v>
      </c>
      <c r="N130" s="125"/>
      <c r="O130" s="56">
        <f>N130*C130</f>
        <v>0</v>
      </c>
      <c r="P130" s="98">
        <f>G130+J130+L130+N130</f>
        <v>0</v>
      </c>
      <c r="Q130" s="56">
        <f>P130*C130</f>
        <v>0</v>
      </c>
      <c r="R130" s="98">
        <f>P130+E130</f>
        <v>0</v>
      </c>
      <c r="S130" s="56">
        <f>R130*C130</f>
        <v>0</v>
      </c>
      <c r="T130" s="48"/>
      <c r="U130" s="47"/>
    </row>
    <row r="131" spans="1:21" s="46" customFormat="1" ht="69.75" customHeight="1">
      <c r="A131" s="159">
        <v>10.1</v>
      </c>
      <c r="B131" s="84" t="s">
        <v>900</v>
      </c>
      <c r="C131" s="126"/>
      <c r="D131" s="116"/>
      <c r="E131" s="56"/>
      <c r="F131" s="101">
        <f>E131*C131</f>
        <v>0</v>
      </c>
      <c r="G131" s="125"/>
      <c r="H131" s="56">
        <f>G131*C131</f>
        <v>0</v>
      </c>
      <c r="I131" s="125"/>
      <c r="J131" s="56">
        <f>I131*2</f>
        <v>0</v>
      </c>
      <c r="K131" s="56">
        <f>J131*C131</f>
        <v>0</v>
      </c>
      <c r="L131" s="56"/>
      <c r="M131" s="56">
        <f>L131*C131</f>
        <v>0</v>
      </c>
      <c r="N131" s="125"/>
      <c r="O131" s="56">
        <f>N131*C131</f>
        <v>0</v>
      </c>
      <c r="P131" s="98">
        <f>G131+J131+L131+N131</f>
        <v>0</v>
      </c>
      <c r="Q131" s="56">
        <f>P131*C131</f>
        <v>0</v>
      </c>
      <c r="R131" s="98">
        <f>P131+E131</f>
        <v>0</v>
      </c>
      <c r="S131" s="56">
        <f>R131*C131</f>
        <v>0</v>
      </c>
      <c r="T131" s="48"/>
      <c r="U131" s="47"/>
    </row>
    <row r="132" spans="1:21" s="46" customFormat="1" ht="25.5" customHeight="1">
      <c r="A132" s="159"/>
      <c r="B132" s="116" t="s">
        <v>682</v>
      </c>
      <c r="C132" s="126">
        <v>801.7</v>
      </c>
      <c r="D132" s="116" t="s">
        <v>399</v>
      </c>
      <c r="E132" s="56"/>
      <c r="F132" s="101">
        <f>E132*C132</f>
        <v>0</v>
      </c>
      <c r="G132" s="125"/>
      <c r="H132" s="56">
        <f>G132*C132</f>
        <v>0</v>
      </c>
      <c r="I132" s="125"/>
      <c r="J132" s="56">
        <f>I132*2</f>
        <v>0</v>
      </c>
      <c r="K132" s="56">
        <f>J132*C132</f>
        <v>0</v>
      </c>
      <c r="L132" s="56"/>
      <c r="M132" s="56">
        <f>L132*C132</f>
        <v>0</v>
      </c>
      <c r="N132" s="125"/>
      <c r="O132" s="56">
        <f>N132*C132</f>
        <v>0</v>
      </c>
      <c r="P132" s="98">
        <f>G132+J132+L132+N132</f>
        <v>0</v>
      </c>
      <c r="Q132" s="56">
        <f>P132*C132</f>
        <v>0</v>
      </c>
      <c r="R132" s="98">
        <f>P132+E132</f>
        <v>0</v>
      </c>
      <c r="S132" s="56">
        <f>R132*C132</f>
        <v>0</v>
      </c>
      <c r="T132" s="48"/>
      <c r="U132" s="47"/>
    </row>
    <row r="133" spans="1:21" s="46" customFormat="1" ht="25.5" customHeight="1">
      <c r="A133" s="159"/>
      <c r="B133" s="116" t="s">
        <v>687</v>
      </c>
      <c r="C133" s="126">
        <v>810.08</v>
      </c>
      <c r="D133" s="116" t="s">
        <v>399</v>
      </c>
      <c r="E133" s="56"/>
      <c r="F133" s="101">
        <f>E133*C133</f>
        <v>0</v>
      </c>
      <c r="G133" s="125"/>
      <c r="H133" s="56">
        <f>G133*C133</f>
        <v>0</v>
      </c>
      <c r="I133" s="125"/>
      <c r="J133" s="56">
        <f>I133*2</f>
        <v>0</v>
      </c>
      <c r="K133" s="56">
        <f>J133*C133</f>
        <v>0</v>
      </c>
      <c r="L133" s="56"/>
      <c r="M133" s="56">
        <f>L133*C133</f>
        <v>0</v>
      </c>
      <c r="N133" s="125"/>
      <c r="O133" s="56">
        <f>N133*C133</f>
        <v>0</v>
      </c>
      <c r="P133" s="98">
        <f>G133+J133+L133+N133</f>
        <v>0</v>
      </c>
      <c r="Q133" s="56">
        <f>P133*C133</f>
        <v>0</v>
      </c>
      <c r="R133" s="98">
        <f>P133+E133</f>
        <v>0</v>
      </c>
      <c r="S133" s="56">
        <f>R133*C133</f>
        <v>0</v>
      </c>
      <c r="T133" s="48"/>
      <c r="U133" s="47"/>
    </row>
    <row r="134" spans="1:21" s="46" customFormat="1" ht="25.5" customHeight="1">
      <c r="A134" s="159"/>
      <c r="B134" s="116" t="s">
        <v>680</v>
      </c>
      <c r="C134" s="126">
        <v>826.98</v>
      </c>
      <c r="D134" s="116" t="s">
        <v>399</v>
      </c>
      <c r="E134" s="56"/>
      <c r="F134" s="101">
        <f>E134*C134</f>
        <v>0</v>
      </c>
      <c r="G134" s="125"/>
      <c r="H134" s="56">
        <f>G134*C134</f>
        <v>0</v>
      </c>
      <c r="I134" s="125"/>
      <c r="J134" s="56">
        <f>I134*2</f>
        <v>0</v>
      </c>
      <c r="K134" s="56">
        <f>J134*C134</f>
        <v>0</v>
      </c>
      <c r="L134" s="56"/>
      <c r="M134" s="56">
        <f>L134*C134</f>
        <v>0</v>
      </c>
      <c r="N134" s="125"/>
      <c r="O134" s="56">
        <f>N134*C134</f>
        <v>0</v>
      </c>
      <c r="P134" s="98">
        <f>G134+J134+L134+N134</f>
        <v>0</v>
      </c>
      <c r="Q134" s="56">
        <f>P134*C134</f>
        <v>0</v>
      </c>
      <c r="R134" s="98">
        <f>P134+E134</f>
        <v>0</v>
      </c>
      <c r="S134" s="56">
        <f>R134*C134</f>
        <v>0</v>
      </c>
      <c r="T134" s="48"/>
      <c r="U134" s="47"/>
    </row>
    <row r="135" spans="1:21" s="46" customFormat="1" ht="25.5" customHeight="1">
      <c r="A135" s="159"/>
      <c r="B135" s="116" t="s">
        <v>679</v>
      </c>
      <c r="C135" s="126">
        <v>843.88</v>
      </c>
      <c r="D135" s="116" t="s">
        <v>399</v>
      </c>
      <c r="E135" s="56"/>
      <c r="F135" s="101">
        <f>E135*C135</f>
        <v>0</v>
      </c>
      <c r="G135" s="125"/>
      <c r="H135" s="56">
        <f>G135*C135</f>
        <v>0</v>
      </c>
      <c r="I135" s="125"/>
      <c r="J135" s="56">
        <f>I135*2</f>
        <v>0</v>
      </c>
      <c r="K135" s="56">
        <f>J135*C135</f>
        <v>0</v>
      </c>
      <c r="L135" s="56"/>
      <c r="M135" s="56">
        <f>L135*C135</f>
        <v>0</v>
      </c>
      <c r="N135" s="125"/>
      <c r="O135" s="56">
        <f>N135*C135</f>
        <v>0</v>
      </c>
      <c r="P135" s="98">
        <f>G135+J135+L135+N135</f>
        <v>0</v>
      </c>
      <c r="Q135" s="56">
        <f>P135*C135</f>
        <v>0</v>
      </c>
      <c r="R135" s="98">
        <f>P135+E135</f>
        <v>0</v>
      </c>
      <c r="S135" s="56">
        <f>R135*C135</f>
        <v>0</v>
      </c>
      <c r="T135" s="48"/>
      <c r="U135" s="47"/>
    </row>
    <row r="136" spans="1:21" s="46" customFormat="1" ht="25.5" customHeight="1">
      <c r="A136" s="159"/>
      <c r="B136" s="116" t="s">
        <v>893</v>
      </c>
      <c r="C136" s="126">
        <v>860.78</v>
      </c>
      <c r="D136" s="116" t="s">
        <v>399</v>
      </c>
      <c r="E136" s="56"/>
      <c r="F136" s="101">
        <f>E136*C136</f>
        <v>0</v>
      </c>
      <c r="G136" s="125"/>
      <c r="H136" s="56">
        <f>G136*C136</f>
        <v>0</v>
      </c>
      <c r="I136" s="125"/>
      <c r="J136" s="56">
        <f>I136*2</f>
        <v>0</v>
      </c>
      <c r="K136" s="56">
        <f>J136*C136</f>
        <v>0</v>
      </c>
      <c r="L136" s="56"/>
      <c r="M136" s="56">
        <f>L136*C136</f>
        <v>0</v>
      </c>
      <c r="N136" s="125"/>
      <c r="O136" s="56">
        <f>N136*C136</f>
        <v>0</v>
      </c>
      <c r="P136" s="98">
        <f>G136+J136+L136+N136</f>
        <v>0</v>
      </c>
      <c r="Q136" s="56">
        <f>P136*C136</f>
        <v>0</v>
      </c>
      <c r="R136" s="98">
        <f>P136+E136</f>
        <v>0</v>
      </c>
      <c r="S136" s="56">
        <f>R136*C136</f>
        <v>0</v>
      </c>
      <c r="T136" s="48"/>
      <c r="U136" s="47"/>
    </row>
    <row r="137" spans="1:21" s="46" customFormat="1" ht="25.5" customHeight="1">
      <c r="A137" s="239"/>
      <c r="B137" s="116" t="s">
        <v>677</v>
      </c>
      <c r="C137" s="126">
        <v>877.68</v>
      </c>
      <c r="D137" s="116" t="s">
        <v>399</v>
      </c>
      <c r="E137" s="56"/>
      <c r="F137" s="101">
        <f>E137*C137</f>
        <v>0</v>
      </c>
      <c r="G137" s="125"/>
      <c r="H137" s="56">
        <f>G137*C137</f>
        <v>0</v>
      </c>
      <c r="I137" s="125"/>
      <c r="J137" s="56">
        <f>I137*2</f>
        <v>0</v>
      </c>
      <c r="K137" s="56">
        <f>J137*C137</f>
        <v>0</v>
      </c>
      <c r="L137" s="56"/>
      <c r="M137" s="56">
        <f>L137*C137</f>
        <v>0</v>
      </c>
      <c r="N137" s="125"/>
      <c r="O137" s="56">
        <f>N137*C137</f>
        <v>0</v>
      </c>
      <c r="P137" s="98">
        <f>G137+J137+L137+N137</f>
        <v>0</v>
      </c>
      <c r="Q137" s="56">
        <f>P137*C137</f>
        <v>0</v>
      </c>
      <c r="R137" s="98">
        <f>P137+E137</f>
        <v>0</v>
      </c>
      <c r="S137" s="56">
        <f>R137*C137</f>
        <v>0</v>
      </c>
      <c r="T137" s="48"/>
      <c r="U137" s="47"/>
    </row>
    <row r="138" spans="1:21" s="46" customFormat="1" ht="77.25" customHeight="1">
      <c r="A138" s="159">
        <v>10.199999999999999</v>
      </c>
      <c r="B138" s="84" t="s">
        <v>671</v>
      </c>
      <c r="C138" s="83"/>
      <c r="D138" s="82"/>
      <c r="E138" s="62"/>
      <c r="F138" s="81">
        <f>E138*C138</f>
        <v>0</v>
      </c>
      <c r="G138" s="62"/>
      <c r="H138" s="62">
        <f>G138*C138</f>
        <v>0</v>
      </c>
      <c r="I138" s="62"/>
      <c r="J138" s="62">
        <f>I138*2</f>
        <v>0</v>
      </c>
      <c r="K138" s="62">
        <f>J138*C138</f>
        <v>0</v>
      </c>
      <c r="L138" s="62"/>
      <c r="M138" s="62">
        <f>L138*C138</f>
        <v>0</v>
      </c>
      <c r="N138" s="62"/>
      <c r="O138" s="62">
        <f>N138*C138</f>
        <v>0</v>
      </c>
      <c r="P138" s="88">
        <f>G138+J138+L138+N138</f>
        <v>0</v>
      </c>
      <c r="Q138" s="62">
        <f>P138*C138</f>
        <v>0</v>
      </c>
      <c r="R138" s="80" t="s">
        <v>136</v>
      </c>
      <c r="S138" s="62"/>
      <c r="T138" s="48"/>
      <c r="U138" s="42"/>
    </row>
    <row r="139" spans="1:21" s="46" customFormat="1" ht="46.15" customHeight="1">
      <c r="A139" s="159"/>
      <c r="B139" s="116" t="s">
        <v>682</v>
      </c>
      <c r="C139" s="126">
        <v>785.58</v>
      </c>
      <c r="D139" s="116" t="s">
        <v>399</v>
      </c>
      <c r="E139" s="56"/>
      <c r="F139" s="101">
        <f>E139*C139</f>
        <v>0</v>
      </c>
      <c r="G139" s="56"/>
      <c r="H139" s="56">
        <f>G139*C139</f>
        <v>0</v>
      </c>
      <c r="I139" s="56"/>
      <c r="J139" s="56">
        <f>I139*2</f>
        <v>0</v>
      </c>
      <c r="K139" s="56">
        <f>J139*C139</f>
        <v>0</v>
      </c>
      <c r="L139" s="56"/>
      <c r="M139" s="56">
        <f>L139*C139</f>
        <v>0</v>
      </c>
      <c r="N139" s="56"/>
      <c r="O139" s="56">
        <f>N139*C139</f>
        <v>0</v>
      </c>
      <c r="P139" s="98">
        <f>G139+J139+L139+N139</f>
        <v>0</v>
      </c>
      <c r="Q139" s="56">
        <f>P139*C139</f>
        <v>0</v>
      </c>
      <c r="R139" s="98">
        <f>P139+E139</f>
        <v>0</v>
      </c>
      <c r="S139" s="56">
        <f>R139*C139</f>
        <v>0</v>
      </c>
      <c r="T139" s="48"/>
      <c r="U139" s="42"/>
    </row>
    <row r="140" spans="1:21" s="46" customFormat="1" ht="42" customHeight="1">
      <c r="A140" s="159"/>
      <c r="B140" s="116" t="s">
        <v>899</v>
      </c>
      <c r="C140" s="83">
        <v>794.11</v>
      </c>
      <c r="D140" s="82" t="s">
        <v>399</v>
      </c>
      <c r="E140" s="62">
        <v>612</v>
      </c>
      <c r="F140" s="81">
        <f>E140*C140</f>
        <v>485995.32</v>
      </c>
      <c r="G140" s="62"/>
      <c r="H140" s="62">
        <f>G140*C140</f>
        <v>0</v>
      </c>
      <c r="I140" s="62"/>
      <c r="J140" s="62">
        <f>I140*2</f>
        <v>0</v>
      </c>
      <c r="K140" s="62">
        <f>J140*C140</f>
        <v>0</v>
      </c>
      <c r="L140" s="62"/>
      <c r="M140" s="62">
        <f>L140*C140</f>
        <v>0</v>
      </c>
      <c r="N140" s="62">
        <v>101.3</v>
      </c>
      <c r="O140" s="62">
        <f>N140*C140</f>
        <v>80443.342999999993</v>
      </c>
      <c r="P140" s="88">
        <f>G140+J140+L140+N140</f>
        <v>101.3</v>
      </c>
      <c r="Q140" s="62">
        <f>P140*C140</f>
        <v>80443.342999999993</v>
      </c>
      <c r="R140" s="88">
        <f>P140+E140</f>
        <v>713.3</v>
      </c>
      <c r="S140" s="62">
        <f>R140*C140</f>
        <v>566438.66299999994</v>
      </c>
      <c r="T140" s="48"/>
      <c r="U140" s="42"/>
    </row>
    <row r="141" spans="1:21" s="46" customFormat="1" ht="42" customHeight="1">
      <c r="A141" s="159"/>
      <c r="B141" s="116" t="s">
        <v>680</v>
      </c>
      <c r="C141" s="83">
        <v>811.31</v>
      </c>
      <c r="D141" s="82" t="s">
        <v>399</v>
      </c>
      <c r="E141" s="62">
        <v>618</v>
      </c>
      <c r="F141" s="81">
        <f>E141*C141</f>
        <v>501389.57999999996</v>
      </c>
      <c r="G141" s="62"/>
      <c r="H141" s="62">
        <f>G141*C141</f>
        <v>0</v>
      </c>
      <c r="I141" s="62"/>
      <c r="J141" s="62">
        <f>I141*2</f>
        <v>0</v>
      </c>
      <c r="K141" s="62">
        <f>J141*C141</f>
        <v>0</v>
      </c>
      <c r="L141" s="62"/>
      <c r="M141" s="62">
        <f>L141*C141</f>
        <v>0</v>
      </c>
      <c r="N141" s="62"/>
      <c r="O141" s="62">
        <f>N141*C141</f>
        <v>0</v>
      </c>
      <c r="P141" s="88">
        <f>G141+J141+L141+N141</f>
        <v>0</v>
      </c>
      <c r="Q141" s="62">
        <f>P141*C141</f>
        <v>0</v>
      </c>
      <c r="R141" s="88">
        <f>P141+E141</f>
        <v>618</v>
      </c>
      <c r="S141" s="62">
        <f>R141*C141</f>
        <v>501389.57999999996</v>
      </c>
      <c r="T141" s="48"/>
      <c r="U141" s="42"/>
    </row>
    <row r="142" spans="1:21" s="46" customFormat="1" ht="42" customHeight="1">
      <c r="A142" s="159"/>
      <c r="B142" s="116" t="s">
        <v>679</v>
      </c>
      <c r="C142" s="83">
        <v>828.51</v>
      </c>
      <c r="D142" s="82" t="s">
        <v>399</v>
      </c>
      <c r="E142" s="62">
        <v>618</v>
      </c>
      <c r="F142" s="81">
        <f>E142*C142</f>
        <v>512019.18</v>
      </c>
      <c r="G142" s="131"/>
      <c r="H142" s="62">
        <f>G142*C142</f>
        <v>0</v>
      </c>
      <c r="I142" s="131"/>
      <c r="J142" s="62">
        <f>I142*2</f>
        <v>0</v>
      </c>
      <c r="K142" s="62">
        <f>J142*C142</f>
        <v>0</v>
      </c>
      <c r="L142" s="62"/>
      <c r="M142" s="62">
        <f>L142*C142</f>
        <v>0</v>
      </c>
      <c r="N142" s="131"/>
      <c r="O142" s="62">
        <f>N142*C142</f>
        <v>0</v>
      </c>
      <c r="P142" s="88">
        <f>G142+J142+L142+N142</f>
        <v>0</v>
      </c>
      <c r="Q142" s="62">
        <f>P142*C142</f>
        <v>0</v>
      </c>
      <c r="R142" s="88">
        <f>P142+E142</f>
        <v>618</v>
      </c>
      <c r="S142" s="62">
        <f>R142*C142</f>
        <v>512019.18</v>
      </c>
      <c r="T142" s="48"/>
      <c r="U142" s="47"/>
    </row>
    <row r="143" spans="1:21" s="46" customFormat="1" ht="42" customHeight="1">
      <c r="A143" s="159"/>
      <c r="B143" s="116" t="s">
        <v>893</v>
      </c>
      <c r="C143" s="83">
        <v>845.71</v>
      </c>
      <c r="D143" s="82" t="s">
        <v>399</v>
      </c>
      <c r="E143" s="62">
        <v>618</v>
      </c>
      <c r="F143" s="81">
        <f>E143*C143</f>
        <v>522648.78</v>
      </c>
      <c r="G143" s="131"/>
      <c r="H143" s="62">
        <f>G143*C143</f>
        <v>0</v>
      </c>
      <c r="I143" s="131"/>
      <c r="J143" s="62">
        <f>I143*2</f>
        <v>0</v>
      </c>
      <c r="K143" s="62">
        <f>J143*C143</f>
        <v>0</v>
      </c>
      <c r="L143" s="62"/>
      <c r="M143" s="62">
        <f>L143*C143</f>
        <v>0</v>
      </c>
      <c r="N143" s="131"/>
      <c r="O143" s="62">
        <f>N143*C143</f>
        <v>0</v>
      </c>
      <c r="P143" s="88">
        <f>G143+J143+L143+N143</f>
        <v>0</v>
      </c>
      <c r="Q143" s="62">
        <f>P143*C143</f>
        <v>0</v>
      </c>
      <c r="R143" s="88">
        <f>P143+E143</f>
        <v>618</v>
      </c>
      <c r="S143" s="62">
        <f>R143*C143</f>
        <v>522648.78</v>
      </c>
      <c r="T143" s="48"/>
      <c r="U143" s="47"/>
    </row>
    <row r="144" spans="1:21" s="46" customFormat="1" ht="42" customHeight="1">
      <c r="A144" s="239"/>
      <c r="B144" s="116" t="s">
        <v>677</v>
      </c>
      <c r="C144" s="83">
        <v>862.91</v>
      </c>
      <c r="D144" s="82" t="s">
        <v>399</v>
      </c>
      <c r="E144" s="62">
        <v>618</v>
      </c>
      <c r="F144" s="81">
        <f>E144*C144</f>
        <v>533278.38</v>
      </c>
      <c r="G144" s="131"/>
      <c r="H144" s="62">
        <f>G144*C144</f>
        <v>0</v>
      </c>
      <c r="I144" s="131"/>
      <c r="J144" s="62">
        <f>I144*2</f>
        <v>0</v>
      </c>
      <c r="K144" s="62">
        <f>J144*C144</f>
        <v>0</v>
      </c>
      <c r="L144" s="62"/>
      <c r="M144" s="62">
        <f>L144*C144</f>
        <v>0</v>
      </c>
      <c r="N144" s="131"/>
      <c r="O144" s="62">
        <f>N144*C144</f>
        <v>0</v>
      </c>
      <c r="P144" s="88">
        <f>G144+J144+L144+N144</f>
        <v>0</v>
      </c>
      <c r="Q144" s="62">
        <f>P144*C144</f>
        <v>0</v>
      </c>
      <c r="R144" s="88">
        <f>P144+E144</f>
        <v>618</v>
      </c>
      <c r="S144" s="62">
        <f>R144*C144</f>
        <v>533278.38</v>
      </c>
      <c r="T144" s="48"/>
      <c r="U144" s="47"/>
    </row>
    <row r="145" spans="1:21" s="46" customFormat="1" ht="25.5" customHeight="1">
      <c r="A145" s="239"/>
      <c r="B145" s="116" t="s">
        <v>692</v>
      </c>
      <c r="C145" s="126">
        <v>880.11</v>
      </c>
      <c r="D145" s="116" t="s">
        <v>399</v>
      </c>
      <c r="E145" s="56"/>
      <c r="F145" s="101">
        <f>E145*C145</f>
        <v>0</v>
      </c>
      <c r="G145" s="125"/>
      <c r="H145" s="56">
        <f>G145*C145</f>
        <v>0</v>
      </c>
      <c r="I145" s="125"/>
      <c r="J145" s="56">
        <f>I145*2</f>
        <v>0</v>
      </c>
      <c r="K145" s="56">
        <f>J145*C145</f>
        <v>0</v>
      </c>
      <c r="L145" s="56"/>
      <c r="M145" s="56">
        <f>L145*C145</f>
        <v>0</v>
      </c>
      <c r="N145" s="125"/>
      <c r="O145" s="56">
        <f>N145*C145</f>
        <v>0</v>
      </c>
      <c r="P145" s="98">
        <f>G145+J145+L145+N145</f>
        <v>0</v>
      </c>
      <c r="Q145" s="56">
        <f>P145*C145</f>
        <v>0</v>
      </c>
      <c r="R145" s="98">
        <f>P145+E145</f>
        <v>0</v>
      </c>
      <c r="S145" s="56">
        <f>R145*C145</f>
        <v>0</v>
      </c>
      <c r="T145" s="48"/>
      <c r="U145" s="47"/>
    </row>
    <row r="146" spans="1:21" s="46" customFormat="1" ht="25.5" customHeight="1">
      <c r="A146" s="239"/>
      <c r="B146" s="116" t="s">
        <v>882</v>
      </c>
      <c r="C146" s="126">
        <v>897.31</v>
      </c>
      <c r="D146" s="116" t="s">
        <v>399</v>
      </c>
      <c r="E146" s="56"/>
      <c r="F146" s="101">
        <f>E146*C146</f>
        <v>0</v>
      </c>
      <c r="G146" s="125"/>
      <c r="H146" s="56">
        <f>G146*C146</f>
        <v>0</v>
      </c>
      <c r="I146" s="125"/>
      <c r="J146" s="56">
        <f>I146*2</f>
        <v>0</v>
      </c>
      <c r="K146" s="56">
        <f>J146*C146</f>
        <v>0</v>
      </c>
      <c r="L146" s="56"/>
      <c r="M146" s="56">
        <f>L146*C146</f>
        <v>0</v>
      </c>
      <c r="N146" s="125"/>
      <c r="O146" s="56">
        <f>N146*C146</f>
        <v>0</v>
      </c>
      <c r="P146" s="98">
        <f>G146+J146+L146+N146</f>
        <v>0</v>
      </c>
      <c r="Q146" s="56">
        <f>P146*C146</f>
        <v>0</v>
      </c>
      <c r="R146" s="98">
        <f>P146+E146</f>
        <v>0</v>
      </c>
      <c r="S146" s="56">
        <f>R146*C146</f>
        <v>0</v>
      </c>
      <c r="T146" s="48"/>
      <c r="U146" s="47"/>
    </row>
    <row r="147" spans="1:21" s="46" customFormat="1" ht="25.5" customHeight="1">
      <c r="A147" s="239"/>
      <c r="B147" s="116" t="s">
        <v>881</v>
      </c>
      <c r="C147" s="126">
        <v>914.51</v>
      </c>
      <c r="D147" s="116" t="s">
        <v>399</v>
      </c>
      <c r="E147" s="56"/>
      <c r="F147" s="101">
        <f>E147*C147</f>
        <v>0</v>
      </c>
      <c r="G147" s="125"/>
      <c r="H147" s="56">
        <f>G147*C147</f>
        <v>0</v>
      </c>
      <c r="I147" s="125"/>
      <c r="J147" s="56">
        <f>I147*2</f>
        <v>0</v>
      </c>
      <c r="K147" s="56">
        <f>J147*C147</f>
        <v>0</v>
      </c>
      <c r="L147" s="56"/>
      <c r="M147" s="56">
        <f>L147*C147</f>
        <v>0</v>
      </c>
      <c r="N147" s="125"/>
      <c r="O147" s="56">
        <f>N147*C147</f>
        <v>0</v>
      </c>
      <c r="P147" s="98">
        <f>G147+J147+L147+N147</f>
        <v>0</v>
      </c>
      <c r="Q147" s="56">
        <f>P147*C147</f>
        <v>0</v>
      </c>
      <c r="R147" s="98">
        <f>P147+E147</f>
        <v>0</v>
      </c>
      <c r="S147" s="56">
        <f>R147*C147</f>
        <v>0</v>
      </c>
      <c r="T147" s="48"/>
      <c r="U147" s="47"/>
    </row>
    <row r="148" spans="1:21" s="46" customFormat="1" ht="25.5" customHeight="1">
      <c r="A148" s="239"/>
      <c r="B148" s="116" t="s">
        <v>880</v>
      </c>
      <c r="C148" s="126">
        <v>931.71</v>
      </c>
      <c r="D148" s="116" t="s">
        <v>399</v>
      </c>
      <c r="E148" s="56"/>
      <c r="F148" s="101">
        <f>E148*C148</f>
        <v>0</v>
      </c>
      <c r="G148" s="125"/>
      <c r="H148" s="56">
        <f>G148*C148</f>
        <v>0</v>
      </c>
      <c r="I148" s="125"/>
      <c r="J148" s="56">
        <f>I148*2</f>
        <v>0</v>
      </c>
      <c r="K148" s="56">
        <f>J148*C148</f>
        <v>0</v>
      </c>
      <c r="L148" s="56"/>
      <c r="M148" s="56">
        <f>L148*C148</f>
        <v>0</v>
      </c>
      <c r="N148" s="125"/>
      <c r="O148" s="56">
        <f>N148*C148</f>
        <v>0</v>
      </c>
      <c r="P148" s="98">
        <f>G148+J148+L148+N148</f>
        <v>0</v>
      </c>
      <c r="Q148" s="56">
        <f>P148*C148</f>
        <v>0</v>
      </c>
      <c r="R148" s="98">
        <f>P148+E148</f>
        <v>0</v>
      </c>
      <c r="S148" s="56">
        <f>R148*C148</f>
        <v>0</v>
      </c>
      <c r="T148" s="48"/>
      <c r="U148" s="47"/>
    </row>
    <row r="149" spans="1:21" s="46" customFormat="1" ht="25.5" customHeight="1">
      <c r="A149" s="239"/>
      <c r="B149" s="116" t="s">
        <v>879</v>
      </c>
      <c r="C149" s="126">
        <v>948.91</v>
      </c>
      <c r="D149" s="116" t="s">
        <v>399</v>
      </c>
      <c r="E149" s="56"/>
      <c r="F149" s="101">
        <f>E149*C149</f>
        <v>0</v>
      </c>
      <c r="G149" s="125"/>
      <c r="H149" s="56">
        <f>G149*C149</f>
        <v>0</v>
      </c>
      <c r="I149" s="125"/>
      <c r="J149" s="56">
        <f>I149*2</f>
        <v>0</v>
      </c>
      <c r="K149" s="56">
        <f>J149*C149</f>
        <v>0</v>
      </c>
      <c r="L149" s="56"/>
      <c r="M149" s="56">
        <f>L149*C149</f>
        <v>0</v>
      </c>
      <c r="N149" s="125"/>
      <c r="O149" s="56">
        <f>N149*C149</f>
        <v>0</v>
      </c>
      <c r="P149" s="98">
        <f>G149+J149+L149+N149</f>
        <v>0</v>
      </c>
      <c r="Q149" s="56">
        <f>P149*C149</f>
        <v>0</v>
      </c>
      <c r="R149" s="98">
        <f>P149+E149</f>
        <v>0</v>
      </c>
      <c r="S149" s="56">
        <f>R149*C149</f>
        <v>0</v>
      </c>
      <c r="T149" s="48"/>
      <c r="U149" s="47"/>
    </row>
    <row r="150" spans="1:21" s="46" customFormat="1" ht="26.25" customHeight="1">
      <c r="A150" s="239"/>
      <c r="B150" s="116" t="s">
        <v>878</v>
      </c>
      <c r="C150" s="126">
        <v>966.11</v>
      </c>
      <c r="D150" s="116" t="s">
        <v>399</v>
      </c>
      <c r="E150" s="56"/>
      <c r="F150" s="101">
        <f>E150*C150</f>
        <v>0</v>
      </c>
      <c r="G150" s="125"/>
      <c r="H150" s="56">
        <f>G150*C150</f>
        <v>0</v>
      </c>
      <c r="I150" s="125"/>
      <c r="J150" s="56">
        <f>I150*2</f>
        <v>0</v>
      </c>
      <c r="K150" s="56">
        <f>J150*C150</f>
        <v>0</v>
      </c>
      <c r="L150" s="56"/>
      <c r="M150" s="56">
        <f>L150*C150</f>
        <v>0</v>
      </c>
      <c r="N150" s="125"/>
      <c r="O150" s="56">
        <f>N150*C150</f>
        <v>0</v>
      </c>
      <c r="P150" s="98">
        <f>G150+J150+L150+N150</f>
        <v>0</v>
      </c>
      <c r="Q150" s="56">
        <f>P150*C150</f>
        <v>0</v>
      </c>
      <c r="R150" s="98">
        <f>P150+E150</f>
        <v>0</v>
      </c>
      <c r="S150" s="56">
        <f>R150*C150</f>
        <v>0</v>
      </c>
      <c r="T150" s="48"/>
      <c r="U150" s="47"/>
    </row>
    <row r="151" spans="1:21" s="46" customFormat="1" ht="25.5" customHeight="1">
      <c r="A151" s="239"/>
      <c r="B151" s="116" t="s">
        <v>676</v>
      </c>
      <c r="C151" s="126">
        <v>983.31</v>
      </c>
      <c r="D151" s="116" t="s">
        <v>399</v>
      </c>
      <c r="E151" s="56"/>
      <c r="F151" s="101">
        <f>E151*C151</f>
        <v>0</v>
      </c>
      <c r="G151" s="125"/>
      <c r="H151" s="56">
        <f>G151*C151</f>
        <v>0</v>
      </c>
      <c r="I151" s="125"/>
      <c r="J151" s="56">
        <f>I151*2</f>
        <v>0</v>
      </c>
      <c r="K151" s="56">
        <f>J151*C151</f>
        <v>0</v>
      </c>
      <c r="L151" s="56"/>
      <c r="M151" s="56">
        <f>L151*C151</f>
        <v>0</v>
      </c>
      <c r="N151" s="125"/>
      <c r="O151" s="56">
        <f>N151*C151</f>
        <v>0</v>
      </c>
      <c r="P151" s="98">
        <f>G151+J151+L151+N151</f>
        <v>0</v>
      </c>
      <c r="Q151" s="56">
        <f>P151*C151</f>
        <v>0</v>
      </c>
      <c r="R151" s="98">
        <f>P151+E151</f>
        <v>0</v>
      </c>
      <c r="S151" s="56">
        <f>R151*C151</f>
        <v>0</v>
      </c>
      <c r="T151" s="48"/>
      <c r="U151" s="47"/>
    </row>
    <row r="152" spans="1:21" s="46" customFormat="1" ht="25.5" customHeight="1">
      <c r="A152" s="239"/>
      <c r="B152" s="116" t="s">
        <v>675</v>
      </c>
      <c r="C152" s="126">
        <v>1000.51</v>
      </c>
      <c r="D152" s="116" t="s">
        <v>399</v>
      </c>
      <c r="E152" s="56"/>
      <c r="F152" s="101">
        <f>E152*C152</f>
        <v>0</v>
      </c>
      <c r="G152" s="125"/>
      <c r="H152" s="56">
        <f>G152*C152</f>
        <v>0</v>
      </c>
      <c r="I152" s="125"/>
      <c r="J152" s="56">
        <f>I152*2</f>
        <v>0</v>
      </c>
      <c r="K152" s="56">
        <f>J152*C152</f>
        <v>0</v>
      </c>
      <c r="L152" s="56"/>
      <c r="M152" s="56">
        <f>L152*C152</f>
        <v>0</v>
      </c>
      <c r="N152" s="125"/>
      <c r="O152" s="56">
        <f>N152*C152</f>
        <v>0</v>
      </c>
      <c r="P152" s="98">
        <f>G152+J152+L152+N152</f>
        <v>0</v>
      </c>
      <c r="Q152" s="56">
        <f>P152*C152</f>
        <v>0</v>
      </c>
      <c r="R152" s="98">
        <f>P152+E152</f>
        <v>0</v>
      </c>
      <c r="S152" s="56">
        <f>R152*C152</f>
        <v>0</v>
      </c>
      <c r="T152" s="48"/>
      <c r="U152" s="47"/>
    </row>
    <row r="153" spans="1:21" s="46" customFormat="1" ht="25.5" customHeight="1">
      <c r="A153" s="239"/>
      <c r="B153" s="116" t="s">
        <v>898</v>
      </c>
      <c r="C153" s="126">
        <v>1017.71</v>
      </c>
      <c r="D153" s="116" t="s">
        <v>399</v>
      </c>
      <c r="E153" s="56"/>
      <c r="F153" s="101">
        <f>E153*C153</f>
        <v>0</v>
      </c>
      <c r="G153" s="125"/>
      <c r="H153" s="56">
        <f>G153*C153</f>
        <v>0</v>
      </c>
      <c r="I153" s="125"/>
      <c r="J153" s="56">
        <f>I153*2</f>
        <v>0</v>
      </c>
      <c r="K153" s="56">
        <f>J153*C153</f>
        <v>0</v>
      </c>
      <c r="L153" s="56"/>
      <c r="M153" s="56">
        <f>L153*C153</f>
        <v>0</v>
      </c>
      <c r="N153" s="125"/>
      <c r="O153" s="56">
        <f>N153*C153</f>
        <v>0</v>
      </c>
      <c r="P153" s="98">
        <f>G153+J153+L153+N153</f>
        <v>0</v>
      </c>
      <c r="Q153" s="56">
        <f>P153*C153</f>
        <v>0</v>
      </c>
      <c r="R153" s="98">
        <f>P153+E153</f>
        <v>0</v>
      </c>
      <c r="S153" s="56">
        <f>R153*C153</f>
        <v>0</v>
      </c>
      <c r="T153" s="48"/>
      <c r="U153" s="47"/>
    </row>
    <row r="154" spans="1:21" s="46" customFormat="1" ht="69.75" customHeight="1">
      <c r="A154" s="159">
        <v>10.3</v>
      </c>
      <c r="B154" s="84" t="s">
        <v>897</v>
      </c>
      <c r="C154" s="126"/>
      <c r="D154" s="116"/>
      <c r="E154" s="56"/>
      <c r="F154" s="101">
        <f>E154*C154</f>
        <v>0</v>
      </c>
      <c r="G154" s="125"/>
      <c r="H154" s="56">
        <f>G154*C154</f>
        <v>0</v>
      </c>
      <c r="I154" s="125"/>
      <c r="J154" s="56">
        <f>I154*2</f>
        <v>0</v>
      </c>
      <c r="K154" s="56">
        <f>J154*C154</f>
        <v>0</v>
      </c>
      <c r="L154" s="56"/>
      <c r="M154" s="56">
        <f>L154*C154</f>
        <v>0</v>
      </c>
      <c r="N154" s="125"/>
      <c r="O154" s="56">
        <f>N154*C154</f>
        <v>0</v>
      </c>
      <c r="P154" s="98">
        <f>G154+J154+L154+N154</f>
        <v>0</v>
      </c>
      <c r="Q154" s="56">
        <f>P154*C154</f>
        <v>0</v>
      </c>
      <c r="R154" s="98">
        <f>P154+E154</f>
        <v>0</v>
      </c>
      <c r="S154" s="56">
        <f>R154*C154</f>
        <v>0</v>
      </c>
      <c r="T154" s="48"/>
      <c r="U154" s="47"/>
    </row>
    <row r="155" spans="1:21" s="46" customFormat="1" ht="25.5" customHeight="1">
      <c r="A155" s="159"/>
      <c r="B155" s="116" t="s">
        <v>682</v>
      </c>
      <c r="C155" s="126"/>
      <c r="D155" s="116" t="s">
        <v>399</v>
      </c>
      <c r="E155" s="56"/>
      <c r="F155" s="101">
        <f>E155*C155</f>
        <v>0</v>
      </c>
      <c r="G155" s="125"/>
      <c r="H155" s="56">
        <f>G155*C155</f>
        <v>0</v>
      </c>
      <c r="I155" s="125"/>
      <c r="J155" s="56">
        <f>I155*2</f>
        <v>0</v>
      </c>
      <c r="K155" s="56">
        <f>J155*C155</f>
        <v>0</v>
      </c>
      <c r="L155" s="56"/>
      <c r="M155" s="56">
        <f>L155*C155</f>
        <v>0</v>
      </c>
      <c r="N155" s="125"/>
      <c r="O155" s="56">
        <f>N155*C155</f>
        <v>0</v>
      </c>
      <c r="P155" s="98">
        <f>G155+J155+L155+N155</f>
        <v>0</v>
      </c>
      <c r="Q155" s="56">
        <f>P155*C155</f>
        <v>0</v>
      </c>
      <c r="R155" s="98">
        <f>P155+E155</f>
        <v>0</v>
      </c>
      <c r="S155" s="56">
        <f>R155*C155</f>
        <v>0</v>
      </c>
      <c r="T155" s="48"/>
      <c r="U155" s="47"/>
    </row>
    <row r="156" spans="1:21" s="46" customFormat="1" ht="25.5" customHeight="1">
      <c r="A156" s="159"/>
      <c r="B156" s="116" t="s">
        <v>687</v>
      </c>
      <c r="C156" s="126"/>
      <c r="D156" s="116" t="s">
        <v>399</v>
      </c>
      <c r="E156" s="56"/>
      <c r="F156" s="101">
        <f>E156*C156</f>
        <v>0</v>
      </c>
      <c r="G156" s="125"/>
      <c r="H156" s="56">
        <f>G156*C156</f>
        <v>0</v>
      </c>
      <c r="I156" s="125"/>
      <c r="J156" s="56">
        <f>I156*2</f>
        <v>0</v>
      </c>
      <c r="K156" s="56">
        <f>J156*C156</f>
        <v>0</v>
      </c>
      <c r="L156" s="56"/>
      <c r="M156" s="56">
        <f>L156*C156</f>
        <v>0</v>
      </c>
      <c r="N156" s="125"/>
      <c r="O156" s="56">
        <f>N156*C156</f>
        <v>0</v>
      </c>
      <c r="P156" s="98">
        <f>G156+J156+L156+N156</f>
        <v>0</v>
      </c>
      <c r="Q156" s="56">
        <f>P156*C156</f>
        <v>0</v>
      </c>
      <c r="R156" s="98">
        <f>P156+E156</f>
        <v>0</v>
      </c>
      <c r="S156" s="56">
        <f>R156*C156</f>
        <v>0</v>
      </c>
      <c r="T156" s="48"/>
      <c r="U156" s="47"/>
    </row>
    <row r="157" spans="1:21" s="46" customFormat="1" ht="25.5" customHeight="1">
      <c r="A157" s="159"/>
      <c r="B157" s="116" t="s">
        <v>680</v>
      </c>
      <c r="C157" s="126"/>
      <c r="D157" s="116" t="s">
        <v>399</v>
      </c>
      <c r="E157" s="56"/>
      <c r="F157" s="101">
        <f>E157*C157</f>
        <v>0</v>
      </c>
      <c r="G157" s="125"/>
      <c r="H157" s="56">
        <f>G157*C157</f>
        <v>0</v>
      </c>
      <c r="I157" s="125"/>
      <c r="J157" s="56">
        <f>I157*2</f>
        <v>0</v>
      </c>
      <c r="K157" s="56">
        <f>J157*C157</f>
        <v>0</v>
      </c>
      <c r="L157" s="56"/>
      <c r="M157" s="56">
        <f>L157*C157</f>
        <v>0</v>
      </c>
      <c r="N157" s="125"/>
      <c r="O157" s="56">
        <f>N157*C157</f>
        <v>0</v>
      </c>
      <c r="P157" s="98">
        <f>G157+J157+L157+N157</f>
        <v>0</v>
      </c>
      <c r="Q157" s="56">
        <f>P157*C157</f>
        <v>0</v>
      </c>
      <c r="R157" s="98">
        <f>P157+E157</f>
        <v>0</v>
      </c>
      <c r="S157" s="56">
        <f>R157*C157</f>
        <v>0</v>
      </c>
      <c r="T157" s="48"/>
      <c r="U157" s="47"/>
    </row>
    <row r="158" spans="1:21" s="46" customFormat="1" ht="25.5" customHeight="1">
      <c r="A158" s="159"/>
      <c r="B158" s="116" t="s">
        <v>679</v>
      </c>
      <c r="C158" s="126"/>
      <c r="D158" s="116" t="s">
        <v>399</v>
      </c>
      <c r="E158" s="56"/>
      <c r="F158" s="101">
        <f>E158*C158</f>
        <v>0</v>
      </c>
      <c r="G158" s="125"/>
      <c r="H158" s="56">
        <f>G158*C158</f>
        <v>0</v>
      </c>
      <c r="I158" s="125"/>
      <c r="J158" s="56">
        <f>I158*2</f>
        <v>0</v>
      </c>
      <c r="K158" s="56">
        <f>J158*C158</f>
        <v>0</v>
      </c>
      <c r="L158" s="56"/>
      <c r="M158" s="56">
        <f>L158*C158</f>
        <v>0</v>
      </c>
      <c r="N158" s="125"/>
      <c r="O158" s="56">
        <f>N158*C158</f>
        <v>0</v>
      </c>
      <c r="P158" s="98">
        <f>G158+J158+L158+N158</f>
        <v>0</v>
      </c>
      <c r="Q158" s="56">
        <f>P158*C158</f>
        <v>0</v>
      </c>
      <c r="R158" s="98">
        <f>P158+E158</f>
        <v>0</v>
      </c>
      <c r="S158" s="56">
        <f>R158*C158</f>
        <v>0</v>
      </c>
      <c r="T158" s="48"/>
      <c r="U158" s="47"/>
    </row>
    <row r="159" spans="1:21" s="46" customFormat="1" ht="25.5" customHeight="1">
      <c r="A159" s="159"/>
      <c r="B159" s="116" t="s">
        <v>893</v>
      </c>
      <c r="C159" s="126"/>
      <c r="D159" s="116" t="s">
        <v>399</v>
      </c>
      <c r="E159" s="56"/>
      <c r="F159" s="101">
        <f>E159*C159</f>
        <v>0</v>
      </c>
      <c r="G159" s="125"/>
      <c r="H159" s="56">
        <f>G159*C159</f>
        <v>0</v>
      </c>
      <c r="I159" s="125"/>
      <c r="J159" s="56">
        <f>I159*2</f>
        <v>0</v>
      </c>
      <c r="K159" s="56">
        <f>J159*C159</f>
        <v>0</v>
      </c>
      <c r="L159" s="56"/>
      <c r="M159" s="56">
        <f>L159*C159</f>
        <v>0</v>
      </c>
      <c r="N159" s="125"/>
      <c r="O159" s="56">
        <f>N159*C159</f>
        <v>0</v>
      </c>
      <c r="P159" s="98">
        <f>G159+J159+L159+N159</f>
        <v>0</v>
      </c>
      <c r="Q159" s="56">
        <f>P159*C159</f>
        <v>0</v>
      </c>
      <c r="R159" s="98">
        <f>P159+E159</f>
        <v>0</v>
      </c>
      <c r="S159" s="56">
        <f>R159*C159</f>
        <v>0</v>
      </c>
      <c r="T159" s="48"/>
      <c r="U159" s="47"/>
    </row>
    <row r="160" spans="1:21" s="46" customFormat="1" ht="25.5" customHeight="1">
      <c r="A160" s="239"/>
      <c r="B160" s="116" t="s">
        <v>677</v>
      </c>
      <c r="C160" s="126"/>
      <c r="D160" s="116" t="s">
        <v>399</v>
      </c>
      <c r="E160" s="56"/>
      <c r="F160" s="101">
        <f>E160*C160</f>
        <v>0</v>
      </c>
      <c r="G160" s="125"/>
      <c r="H160" s="56">
        <f>G160*C160</f>
        <v>0</v>
      </c>
      <c r="I160" s="125"/>
      <c r="J160" s="56">
        <f>I160*2</f>
        <v>0</v>
      </c>
      <c r="K160" s="56">
        <f>J160*C160</f>
        <v>0</v>
      </c>
      <c r="L160" s="56"/>
      <c r="M160" s="56">
        <f>L160*C160</f>
        <v>0</v>
      </c>
      <c r="N160" s="125"/>
      <c r="O160" s="56">
        <f>N160*C160</f>
        <v>0</v>
      </c>
      <c r="P160" s="98">
        <f>G160+J160+L160+N160</f>
        <v>0</v>
      </c>
      <c r="Q160" s="56">
        <f>P160*C160</f>
        <v>0</v>
      </c>
      <c r="R160" s="98">
        <f>P160+E160</f>
        <v>0</v>
      </c>
      <c r="S160" s="56">
        <f>R160*C160</f>
        <v>0</v>
      </c>
      <c r="T160" s="48"/>
      <c r="U160" s="47"/>
    </row>
    <row r="161" spans="1:22" s="46" customFormat="1" ht="69.75" customHeight="1">
      <c r="A161" s="159">
        <v>10.4</v>
      </c>
      <c r="B161" s="84" t="s">
        <v>896</v>
      </c>
      <c r="C161" s="126"/>
      <c r="D161" s="116"/>
      <c r="E161" s="56"/>
      <c r="F161" s="101">
        <f>E161*C161</f>
        <v>0</v>
      </c>
      <c r="G161" s="125"/>
      <c r="H161" s="56">
        <f>G161*C161</f>
        <v>0</v>
      </c>
      <c r="I161" s="125"/>
      <c r="J161" s="56">
        <f>I161*2</f>
        <v>0</v>
      </c>
      <c r="K161" s="56">
        <f>J161*C161</f>
        <v>0</v>
      </c>
      <c r="L161" s="56"/>
      <c r="M161" s="56">
        <f>L161*C161</f>
        <v>0</v>
      </c>
      <c r="N161" s="125"/>
      <c r="O161" s="56">
        <f>N161*C161</f>
        <v>0</v>
      </c>
      <c r="P161" s="98">
        <f>G161+J161+L161+N161</f>
        <v>0</v>
      </c>
      <c r="Q161" s="56">
        <f>P161*C161</f>
        <v>0</v>
      </c>
      <c r="R161" s="98">
        <f>P161+E161</f>
        <v>0</v>
      </c>
      <c r="S161" s="56">
        <f>R161*C161</f>
        <v>0</v>
      </c>
      <c r="T161" s="48"/>
      <c r="U161" s="47"/>
    </row>
    <row r="162" spans="1:22" s="46" customFormat="1" ht="25.5" customHeight="1">
      <c r="A162" s="159"/>
      <c r="B162" s="116" t="s">
        <v>682</v>
      </c>
      <c r="C162" s="126"/>
      <c r="D162" s="116" t="s">
        <v>399</v>
      </c>
      <c r="E162" s="56"/>
      <c r="F162" s="101">
        <f>E162*C162</f>
        <v>0</v>
      </c>
      <c r="G162" s="125"/>
      <c r="H162" s="56">
        <f>G162*C162</f>
        <v>0</v>
      </c>
      <c r="I162" s="125"/>
      <c r="J162" s="56">
        <f>I162*2</f>
        <v>0</v>
      </c>
      <c r="K162" s="56">
        <f>J162*C162</f>
        <v>0</v>
      </c>
      <c r="L162" s="56"/>
      <c r="M162" s="56">
        <f>L162*C162</f>
        <v>0</v>
      </c>
      <c r="N162" s="125"/>
      <c r="O162" s="56">
        <f>N162*C162</f>
        <v>0</v>
      </c>
      <c r="P162" s="98">
        <f>G162+J162+L162+N162</f>
        <v>0</v>
      </c>
      <c r="Q162" s="56">
        <f>P162*C162</f>
        <v>0</v>
      </c>
      <c r="R162" s="98">
        <f>P162+E162</f>
        <v>0</v>
      </c>
      <c r="S162" s="56">
        <f>R162*C162</f>
        <v>0</v>
      </c>
      <c r="T162" s="48"/>
      <c r="U162" s="47"/>
    </row>
    <row r="163" spans="1:22" s="46" customFormat="1" ht="25.5" customHeight="1">
      <c r="A163" s="159"/>
      <c r="B163" s="116" t="s">
        <v>687</v>
      </c>
      <c r="C163" s="126"/>
      <c r="D163" s="116" t="s">
        <v>399</v>
      </c>
      <c r="E163" s="56"/>
      <c r="F163" s="101">
        <f>E163*C163</f>
        <v>0</v>
      </c>
      <c r="G163" s="125"/>
      <c r="H163" s="56">
        <f>G163*C163</f>
        <v>0</v>
      </c>
      <c r="I163" s="125"/>
      <c r="J163" s="56">
        <f>I163*2</f>
        <v>0</v>
      </c>
      <c r="K163" s="56">
        <f>J163*C163</f>
        <v>0</v>
      </c>
      <c r="L163" s="56"/>
      <c r="M163" s="56">
        <f>L163*C163</f>
        <v>0</v>
      </c>
      <c r="N163" s="125"/>
      <c r="O163" s="56">
        <f>N163*C163</f>
        <v>0</v>
      </c>
      <c r="P163" s="98">
        <f>G163+J163+L163+N163</f>
        <v>0</v>
      </c>
      <c r="Q163" s="56">
        <f>P163*C163</f>
        <v>0</v>
      </c>
      <c r="R163" s="98">
        <f>P163+E163</f>
        <v>0</v>
      </c>
      <c r="S163" s="56">
        <f>R163*C163</f>
        <v>0</v>
      </c>
      <c r="T163" s="48"/>
      <c r="U163" s="47"/>
    </row>
    <row r="164" spans="1:22" s="46" customFormat="1" ht="25.5" customHeight="1">
      <c r="A164" s="159"/>
      <c r="B164" s="116" t="s">
        <v>680</v>
      </c>
      <c r="C164" s="126"/>
      <c r="D164" s="116" t="s">
        <v>399</v>
      </c>
      <c r="E164" s="56"/>
      <c r="F164" s="101">
        <f>E164*C164</f>
        <v>0</v>
      </c>
      <c r="G164" s="125"/>
      <c r="H164" s="56">
        <f>G164*C164</f>
        <v>0</v>
      </c>
      <c r="I164" s="125"/>
      <c r="J164" s="56">
        <f>I164*2</f>
        <v>0</v>
      </c>
      <c r="K164" s="56">
        <f>J164*C164</f>
        <v>0</v>
      </c>
      <c r="L164" s="56"/>
      <c r="M164" s="56">
        <f>L164*C164</f>
        <v>0</v>
      </c>
      <c r="N164" s="125"/>
      <c r="O164" s="56">
        <f>N164*C164</f>
        <v>0</v>
      </c>
      <c r="P164" s="98">
        <f>G164+J164+L164+N164</f>
        <v>0</v>
      </c>
      <c r="Q164" s="56">
        <f>P164*C164</f>
        <v>0</v>
      </c>
      <c r="R164" s="98">
        <f>P164+E164</f>
        <v>0</v>
      </c>
      <c r="S164" s="56">
        <f>R164*C164</f>
        <v>0</v>
      </c>
      <c r="T164" s="48"/>
      <c r="U164" s="47"/>
    </row>
    <row r="165" spans="1:22" s="46" customFormat="1" ht="25.5" customHeight="1">
      <c r="A165" s="159"/>
      <c r="B165" s="116" t="s">
        <v>679</v>
      </c>
      <c r="C165" s="126"/>
      <c r="D165" s="116" t="s">
        <v>399</v>
      </c>
      <c r="E165" s="56"/>
      <c r="F165" s="101">
        <f>E165*C165</f>
        <v>0</v>
      </c>
      <c r="G165" s="125"/>
      <c r="H165" s="56">
        <f>G165*C165</f>
        <v>0</v>
      </c>
      <c r="I165" s="125"/>
      <c r="J165" s="56">
        <f>I165*2</f>
        <v>0</v>
      </c>
      <c r="K165" s="56">
        <f>J165*C165</f>
        <v>0</v>
      </c>
      <c r="L165" s="56"/>
      <c r="M165" s="56">
        <f>L165*C165</f>
        <v>0</v>
      </c>
      <c r="N165" s="125"/>
      <c r="O165" s="56">
        <f>N165*C165</f>
        <v>0</v>
      </c>
      <c r="P165" s="98">
        <f>G165+J165+L165+N165</f>
        <v>0</v>
      </c>
      <c r="Q165" s="56">
        <f>P165*C165</f>
        <v>0</v>
      </c>
      <c r="R165" s="98">
        <f>P165+E165</f>
        <v>0</v>
      </c>
      <c r="S165" s="56">
        <f>R165*C165</f>
        <v>0</v>
      </c>
      <c r="T165" s="48"/>
      <c r="U165" s="47"/>
    </row>
    <row r="166" spans="1:22" s="46" customFormat="1" ht="25.5" customHeight="1">
      <c r="A166" s="159"/>
      <c r="B166" s="116" t="s">
        <v>893</v>
      </c>
      <c r="C166" s="126"/>
      <c r="D166" s="116" t="s">
        <v>399</v>
      </c>
      <c r="E166" s="56"/>
      <c r="F166" s="101">
        <f>E166*C166</f>
        <v>0</v>
      </c>
      <c r="G166" s="125"/>
      <c r="H166" s="56">
        <f>G166*C166</f>
        <v>0</v>
      </c>
      <c r="I166" s="125"/>
      <c r="J166" s="56">
        <f>I166*2</f>
        <v>0</v>
      </c>
      <c r="K166" s="56">
        <f>J166*C166</f>
        <v>0</v>
      </c>
      <c r="L166" s="56"/>
      <c r="M166" s="56">
        <f>L166*C166</f>
        <v>0</v>
      </c>
      <c r="N166" s="125"/>
      <c r="O166" s="56">
        <f>N166*C166</f>
        <v>0</v>
      </c>
      <c r="P166" s="98">
        <f>G166+J166+L166+N166</f>
        <v>0</v>
      </c>
      <c r="Q166" s="56">
        <f>P166*C166</f>
        <v>0</v>
      </c>
      <c r="R166" s="98">
        <f>P166+E166</f>
        <v>0</v>
      </c>
      <c r="S166" s="56">
        <f>R166*C166</f>
        <v>0</v>
      </c>
      <c r="T166" s="48"/>
      <c r="U166" s="47"/>
    </row>
    <row r="167" spans="1:22" s="46" customFormat="1" ht="25.5" customHeight="1">
      <c r="A167" s="239"/>
      <c r="B167" s="116" t="s">
        <v>677</v>
      </c>
      <c r="C167" s="126"/>
      <c r="D167" s="116" t="s">
        <v>399</v>
      </c>
      <c r="E167" s="56"/>
      <c r="F167" s="101">
        <f>E167*C167</f>
        <v>0</v>
      </c>
      <c r="G167" s="125"/>
      <c r="H167" s="56">
        <f>G167*C167</f>
        <v>0</v>
      </c>
      <c r="I167" s="125"/>
      <c r="J167" s="56">
        <f>I167*2</f>
        <v>0</v>
      </c>
      <c r="K167" s="56">
        <f>J167*C167</f>
        <v>0</v>
      </c>
      <c r="L167" s="56"/>
      <c r="M167" s="56">
        <f>L167*C167</f>
        <v>0</v>
      </c>
      <c r="N167" s="125"/>
      <c r="O167" s="56">
        <f>N167*C167</f>
        <v>0</v>
      </c>
      <c r="P167" s="98">
        <f>G167+J167+L167+N167</f>
        <v>0</v>
      </c>
      <c r="Q167" s="56">
        <f>P167*C167</f>
        <v>0</v>
      </c>
      <c r="R167" s="98">
        <f>P167+E167</f>
        <v>0</v>
      </c>
      <c r="S167" s="56">
        <f>R167*C167</f>
        <v>0</v>
      </c>
      <c r="T167" s="48"/>
      <c r="U167" s="47"/>
    </row>
    <row r="168" spans="1:22" s="160" customFormat="1" ht="84.75" customHeight="1">
      <c r="A168" s="157">
        <v>10.5</v>
      </c>
      <c r="B168" s="154" t="s">
        <v>895</v>
      </c>
      <c r="C168" s="155"/>
      <c r="D168" s="152"/>
      <c r="E168" s="56"/>
      <c r="F168" s="101">
        <f>E168*C168</f>
        <v>0</v>
      </c>
      <c r="G168" s="125"/>
      <c r="H168" s="56">
        <f>G168*C168</f>
        <v>0</v>
      </c>
      <c r="I168" s="125"/>
      <c r="J168" s="56">
        <f>I168*2</f>
        <v>0</v>
      </c>
      <c r="K168" s="56">
        <f>J168*C168</f>
        <v>0</v>
      </c>
      <c r="L168" s="56"/>
      <c r="M168" s="56">
        <f>L168*C168</f>
        <v>0</v>
      </c>
      <c r="N168" s="125"/>
      <c r="O168" s="56">
        <f>N168*C168</f>
        <v>0</v>
      </c>
      <c r="P168" s="98">
        <f>G168+J168+L168+N168</f>
        <v>0</v>
      </c>
      <c r="Q168" s="56">
        <f>P168*C168</f>
        <v>0</v>
      </c>
      <c r="R168" s="98">
        <f>P168+E168</f>
        <v>0</v>
      </c>
      <c r="S168" s="56">
        <f>R168*C168</f>
        <v>0</v>
      </c>
      <c r="T168" s="235"/>
      <c r="U168" s="47"/>
      <c r="V168" s="234"/>
    </row>
    <row r="169" spans="1:22" s="160" customFormat="1" ht="49.5" customHeight="1">
      <c r="A169" s="157"/>
      <c r="B169" s="152" t="s">
        <v>682</v>
      </c>
      <c r="C169" s="155">
        <v>755.19</v>
      </c>
      <c r="D169" s="152" t="s">
        <v>399</v>
      </c>
      <c r="E169" s="56"/>
      <c r="F169" s="101">
        <f>E169*C169</f>
        <v>0</v>
      </c>
      <c r="G169" s="125"/>
      <c r="H169" s="56">
        <f>G169*C169</f>
        <v>0</v>
      </c>
      <c r="I169" s="125"/>
      <c r="J169" s="56">
        <f>I169*2</f>
        <v>0</v>
      </c>
      <c r="K169" s="56">
        <f>J169*C169</f>
        <v>0</v>
      </c>
      <c r="L169" s="56"/>
      <c r="M169" s="56">
        <f>L169*C169</f>
        <v>0</v>
      </c>
      <c r="N169" s="125"/>
      <c r="O169" s="56">
        <f>N169*C169</f>
        <v>0</v>
      </c>
      <c r="P169" s="98">
        <f>G169+J169+L169+N169</f>
        <v>0</v>
      </c>
      <c r="Q169" s="56">
        <f>P169*C169</f>
        <v>0</v>
      </c>
      <c r="R169" s="98">
        <f>P169+E169</f>
        <v>0</v>
      </c>
      <c r="S169" s="56">
        <f>R169*C169</f>
        <v>0</v>
      </c>
      <c r="T169" s="47"/>
      <c r="U169" s="47"/>
    </row>
    <row r="170" spans="1:22" s="160" customFormat="1" ht="49.5" customHeight="1">
      <c r="A170" s="157"/>
      <c r="B170" s="152" t="s">
        <v>687</v>
      </c>
      <c r="C170" s="155">
        <v>763.42</v>
      </c>
      <c r="D170" s="152" t="s">
        <v>399</v>
      </c>
      <c r="E170" s="56"/>
      <c r="F170" s="101">
        <f>E170*C170</f>
        <v>0</v>
      </c>
      <c r="G170" s="125"/>
      <c r="H170" s="56">
        <f>G170*C170</f>
        <v>0</v>
      </c>
      <c r="I170" s="125"/>
      <c r="J170" s="56">
        <f>I170*2</f>
        <v>0</v>
      </c>
      <c r="K170" s="56">
        <f>J170*C170</f>
        <v>0</v>
      </c>
      <c r="L170" s="56"/>
      <c r="M170" s="56">
        <f>L170*C170</f>
        <v>0</v>
      </c>
      <c r="N170" s="125"/>
      <c r="O170" s="56">
        <f>N170*C170</f>
        <v>0</v>
      </c>
      <c r="P170" s="98">
        <f>G170+J170+L170+N170</f>
        <v>0</v>
      </c>
      <c r="Q170" s="56">
        <f>P170*C170</f>
        <v>0</v>
      </c>
      <c r="R170" s="98">
        <f>P170+E170</f>
        <v>0</v>
      </c>
      <c r="S170" s="56">
        <f>R170*C170</f>
        <v>0</v>
      </c>
      <c r="T170" s="47"/>
      <c r="U170" s="47"/>
    </row>
    <row r="171" spans="1:22" s="160" customFormat="1" ht="49.5" customHeight="1">
      <c r="A171" s="157"/>
      <c r="B171" s="152" t="s">
        <v>680</v>
      </c>
      <c r="C171" s="155">
        <v>780.02</v>
      </c>
      <c r="D171" s="152" t="s">
        <v>399</v>
      </c>
      <c r="E171" s="56"/>
      <c r="F171" s="101">
        <f>E171*C171</f>
        <v>0</v>
      </c>
      <c r="G171" s="125"/>
      <c r="H171" s="56">
        <f>G171*C171</f>
        <v>0</v>
      </c>
      <c r="I171" s="125"/>
      <c r="J171" s="56">
        <f>I171*2</f>
        <v>0</v>
      </c>
      <c r="K171" s="56">
        <f>J171*C171</f>
        <v>0</v>
      </c>
      <c r="L171" s="56"/>
      <c r="M171" s="56">
        <f>L171*C171</f>
        <v>0</v>
      </c>
      <c r="N171" s="125"/>
      <c r="O171" s="56">
        <f>N171*C171</f>
        <v>0</v>
      </c>
      <c r="P171" s="98">
        <f>G171+J171+L171+N171</f>
        <v>0</v>
      </c>
      <c r="Q171" s="56">
        <f>P171*C171</f>
        <v>0</v>
      </c>
      <c r="R171" s="98">
        <f>P171+E171</f>
        <v>0</v>
      </c>
      <c r="S171" s="56">
        <f>R171*C171</f>
        <v>0</v>
      </c>
      <c r="T171" s="47"/>
      <c r="U171" s="47"/>
    </row>
    <row r="172" spans="1:22" s="160" customFormat="1" ht="43.5" customHeight="1">
      <c r="A172" s="157"/>
      <c r="B172" s="152" t="s">
        <v>679</v>
      </c>
      <c r="C172" s="155">
        <v>796.62</v>
      </c>
      <c r="D172" s="152" t="s">
        <v>399</v>
      </c>
      <c r="E172" s="56"/>
      <c r="F172" s="101">
        <f>E172*C172</f>
        <v>0</v>
      </c>
      <c r="G172" s="125"/>
      <c r="H172" s="56">
        <f>G172*C172</f>
        <v>0</v>
      </c>
      <c r="I172" s="125"/>
      <c r="J172" s="56">
        <f>I172*2</f>
        <v>0</v>
      </c>
      <c r="K172" s="56">
        <f>J172*C172</f>
        <v>0</v>
      </c>
      <c r="L172" s="56"/>
      <c r="M172" s="56">
        <f>L172*C172</f>
        <v>0</v>
      </c>
      <c r="N172" s="125"/>
      <c r="O172" s="56">
        <f>N172*C172</f>
        <v>0</v>
      </c>
      <c r="P172" s="98">
        <f>G172+J172+L172+N172</f>
        <v>0</v>
      </c>
      <c r="Q172" s="56">
        <f>P172*C172</f>
        <v>0</v>
      </c>
      <c r="R172" s="98">
        <f>P172+E172</f>
        <v>0</v>
      </c>
      <c r="S172" s="56">
        <f>R172*C172</f>
        <v>0</v>
      </c>
      <c r="T172" s="47"/>
      <c r="U172" s="47"/>
    </row>
    <row r="173" spans="1:22" s="160" customFormat="1" ht="43.5" customHeight="1">
      <c r="A173" s="157"/>
      <c r="B173" s="152" t="s">
        <v>893</v>
      </c>
      <c r="C173" s="155">
        <v>813.22</v>
      </c>
      <c r="D173" s="152" t="s">
        <v>399</v>
      </c>
      <c r="E173" s="56"/>
      <c r="F173" s="101">
        <f>E173*C173</f>
        <v>0</v>
      </c>
      <c r="G173" s="125"/>
      <c r="H173" s="56">
        <f>G173*C173</f>
        <v>0</v>
      </c>
      <c r="I173" s="125"/>
      <c r="J173" s="56">
        <f>I173*2</f>
        <v>0</v>
      </c>
      <c r="K173" s="56">
        <f>J173*C173</f>
        <v>0</v>
      </c>
      <c r="L173" s="56"/>
      <c r="M173" s="56">
        <f>L173*C173</f>
        <v>0</v>
      </c>
      <c r="N173" s="125"/>
      <c r="O173" s="56">
        <f>N173*C173</f>
        <v>0</v>
      </c>
      <c r="P173" s="98">
        <f>G173+J173+L173+N173</f>
        <v>0</v>
      </c>
      <c r="Q173" s="56">
        <f>P173*C173</f>
        <v>0</v>
      </c>
      <c r="R173" s="98">
        <f>P173+E173</f>
        <v>0</v>
      </c>
      <c r="S173" s="56">
        <f>R173*C173</f>
        <v>0</v>
      </c>
      <c r="T173" s="47"/>
      <c r="U173" s="47"/>
    </row>
    <row r="174" spans="1:22" s="46" customFormat="1" ht="36" customHeight="1">
      <c r="A174" s="251"/>
      <c r="B174" s="116" t="s">
        <v>677</v>
      </c>
      <c r="C174" s="126">
        <v>829.82</v>
      </c>
      <c r="D174" s="116" t="s">
        <v>399</v>
      </c>
      <c r="E174" s="56"/>
      <c r="F174" s="101">
        <f>E174*C174</f>
        <v>0</v>
      </c>
      <c r="G174" s="125"/>
      <c r="H174" s="56">
        <f>G174*C174</f>
        <v>0</v>
      </c>
      <c r="I174" s="125"/>
      <c r="J174" s="56">
        <f>I174*2</f>
        <v>0</v>
      </c>
      <c r="K174" s="56">
        <f>J174*C174</f>
        <v>0</v>
      </c>
      <c r="L174" s="56"/>
      <c r="M174" s="56">
        <f>L174*C174</f>
        <v>0</v>
      </c>
      <c r="N174" s="125"/>
      <c r="O174" s="56">
        <f>N174*C174</f>
        <v>0</v>
      </c>
      <c r="P174" s="98">
        <f>G174+J174+L174+N174</f>
        <v>0</v>
      </c>
      <c r="Q174" s="56">
        <f>P174*C174</f>
        <v>0</v>
      </c>
      <c r="R174" s="98">
        <f>P174+E174</f>
        <v>0</v>
      </c>
      <c r="S174" s="56">
        <f>R174*C174</f>
        <v>0</v>
      </c>
      <c r="T174" s="48"/>
      <c r="U174" s="47"/>
    </row>
    <row r="175" spans="1:22" s="46" customFormat="1" ht="69.75" customHeight="1">
      <c r="A175" s="159">
        <v>10.6</v>
      </c>
      <c r="B175" s="84" t="s">
        <v>894</v>
      </c>
      <c r="C175" s="126"/>
      <c r="D175" s="116"/>
      <c r="E175" s="56"/>
      <c r="F175" s="101">
        <f>E175*C175</f>
        <v>0</v>
      </c>
      <c r="G175" s="125"/>
      <c r="H175" s="56">
        <f>G175*C175</f>
        <v>0</v>
      </c>
      <c r="I175" s="125"/>
      <c r="J175" s="56">
        <f>I175*2</f>
        <v>0</v>
      </c>
      <c r="K175" s="56">
        <f>J175*C175</f>
        <v>0</v>
      </c>
      <c r="L175" s="56"/>
      <c r="M175" s="56">
        <f>L175*C175</f>
        <v>0</v>
      </c>
      <c r="N175" s="125"/>
      <c r="O175" s="56">
        <f>N175*C175</f>
        <v>0</v>
      </c>
      <c r="P175" s="98">
        <f>G175+J175+L175+N175</f>
        <v>0</v>
      </c>
      <c r="Q175" s="56">
        <f>P175*C175</f>
        <v>0</v>
      </c>
      <c r="R175" s="98">
        <f>P175+E175</f>
        <v>0</v>
      </c>
      <c r="S175" s="56">
        <f>R175*C175</f>
        <v>0</v>
      </c>
      <c r="T175" s="48"/>
      <c r="U175" s="47"/>
    </row>
    <row r="176" spans="1:22" s="46" customFormat="1" ht="25.5" customHeight="1">
      <c r="A176" s="159"/>
      <c r="B176" s="116" t="s">
        <v>682</v>
      </c>
      <c r="C176" s="126"/>
      <c r="D176" s="116" t="s">
        <v>399</v>
      </c>
      <c r="E176" s="56"/>
      <c r="F176" s="101">
        <f>E176*C176</f>
        <v>0</v>
      </c>
      <c r="G176" s="125"/>
      <c r="H176" s="56">
        <f>G176*C176</f>
        <v>0</v>
      </c>
      <c r="I176" s="125"/>
      <c r="J176" s="56">
        <f>I176*2</f>
        <v>0</v>
      </c>
      <c r="K176" s="56">
        <f>J176*C176</f>
        <v>0</v>
      </c>
      <c r="L176" s="56"/>
      <c r="M176" s="56">
        <f>L176*C176</f>
        <v>0</v>
      </c>
      <c r="N176" s="125"/>
      <c r="O176" s="56">
        <f>N176*C176</f>
        <v>0</v>
      </c>
      <c r="P176" s="98">
        <f>G176+J176+L176+N176</f>
        <v>0</v>
      </c>
      <c r="Q176" s="56">
        <f>P176*C176</f>
        <v>0</v>
      </c>
      <c r="R176" s="98">
        <f>P176+E176</f>
        <v>0</v>
      </c>
      <c r="S176" s="56">
        <f>R176*C176</f>
        <v>0</v>
      </c>
      <c r="T176" s="48"/>
      <c r="U176" s="47"/>
    </row>
    <row r="177" spans="1:21" s="46" customFormat="1" ht="25.5" customHeight="1">
      <c r="A177" s="159"/>
      <c r="B177" s="116" t="s">
        <v>687</v>
      </c>
      <c r="C177" s="126"/>
      <c r="D177" s="116" t="s">
        <v>399</v>
      </c>
      <c r="E177" s="56"/>
      <c r="F177" s="101">
        <f>E177*C177</f>
        <v>0</v>
      </c>
      <c r="G177" s="125"/>
      <c r="H177" s="56">
        <f>G177*C177</f>
        <v>0</v>
      </c>
      <c r="I177" s="125"/>
      <c r="J177" s="56">
        <f>I177*2</f>
        <v>0</v>
      </c>
      <c r="K177" s="56">
        <f>J177*C177</f>
        <v>0</v>
      </c>
      <c r="L177" s="56"/>
      <c r="M177" s="56">
        <f>L177*C177</f>
        <v>0</v>
      </c>
      <c r="N177" s="125"/>
      <c r="O177" s="56">
        <f>N177*C177</f>
        <v>0</v>
      </c>
      <c r="P177" s="98">
        <f>G177+J177+L177+N177</f>
        <v>0</v>
      </c>
      <c r="Q177" s="56">
        <f>P177*C177</f>
        <v>0</v>
      </c>
      <c r="R177" s="98">
        <f>P177+E177</f>
        <v>0</v>
      </c>
      <c r="S177" s="56">
        <f>R177*C177</f>
        <v>0</v>
      </c>
      <c r="T177" s="48"/>
      <c r="U177" s="47"/>
    </row>
    <row r="178" spans="1:21" s="46" customFormat="1" ht="25.5" customHeight="1">
      <c r="A178" s="159"/>
      <c r="B178" s="116" t="s">
        <v>680</v>
      </c>
      <c r="C178" s="126"/>
      <c r="D178" s="116" t="s">
        <v>399</v>
      </c>
      <c r="E178" s="56"/>
      <c r="F178" s="101">
        <f>E178*C178</f>
        <v>0</v>
      </c>
      <c r="G178" s="125"/>
      <c r="H178" s="56">
        <f>G178*C178</f>
        <v>0</v>
      </c>
      <c r="I178" s="125"/>
      <c r="J178" s="56">
        <f>I178*2</f>
        <v>0</v>
      </c>
      <c r="K178" s="56">
        <f>J178*C178</f>
        <v>0</v>
      </c>
      <c r="L178" s="56"/>
      <c r="M178" s="56">
        <f>L178*C178</f>
        <v>0</v>
      </c>
      <c r="N178" s="125"/>
      <c r="O178" s="56">
        <f>N178*C178</f>
        <v>0</v>
      </c>
      <c r="P178" s="98">
        <f>G178+J178+L178+N178</f>
        <v>0</v>
      </c>
      <c r="Q178" s="56">
        <f>P178*C178</f>
        <v>0</v>
      </c>
      <c r="R178" s="98">
        <f>P178+E178</f>
        <v>0</v>
      </c>
      <c r="S178" s="56">
        <f>R178*C178</f>
        <v>0</v>
      </c>
      <c r="T178" s="48"/>
      <c r="U178" s="47"/>
    </row>
    <row r="179" spans="1:21" s="46" customFormat="1" ht="26.25" customHeight="1">
      <c r="A179" s="159"/>
      <c r="B179" s="116" t="s">
        <v>679</v>
      </c>
      <c r="C179" s="126"/>
      <c r="D179" s="116" t="s">
        <v>399</v>
      </c>
      <c r="E179" s="56"/>
      <c r="F179" s="101">
        <f>E179*C179</f>
        <v>0</v>
      </c>
      <c r="G179" s="125"/>
      <c r="H179" s="56">
        <f>G179*C179</f>
        <v>0</v>
      </c>
      <c r="I179" s="125"/>
      <c r="J179" s="56">
        <f>I179*2</f>
        <v>0</v>
      </c>
      <c r="K179" s="56">
        <f>J179*C179</f>
        <v>0</v>
      </c>
      <c r="L179" s="56"/>
      <c r="M179" s="56">
        <f>L179*C179</f>
        <v>0</v>
      </c>
      <c r="N179" s="125"/>
      <c r="O179" s="56">
        <f>N179*C179</f>
        <v>0</v>
      </c>
      <c r="P179" s="98">
        <f>G179+J179+L179+N179</f>
        <v>0</v>
      </c>
      <c r="Q179" s="56">
        <f>P179*C179</f>
        <v>0</v>
      </c>
      <c r="R179" s="98">
        <f>P179+E179</f>
        <v>0</v>
      </c>
      <c r="S179" s="56">
        <f>R179*C179</f>
        <v>0</v>
      </c>
      <c r="T179" s="48"/>
      <c r="U179" s="47"/>
    </row>
    <row r="180" spans="1:21" s="46" customFormat="1" ht="25.5" customHeight="1">
      <c r="A180" s="159"/>
      <c r="B180" s="116" t="s">
        <v>893</v>
      </c>
      <c r="C180" s="126"/>
      <c r="D180" s="116" t="s">
        <v>399</v>
      </c>
      <c r="E180" s="56"/>
      <c r="F180" s="101">
        <f>E180*C180</f>
        <v>0</v>
      </c>
      <c r="G180" s="125"/>
      <c r="H180" s="56">
        <f>G180*C180</f>
        <v>0</v>
      </c>
      <c r="I180" s="125"/>
      <c r="J180" s="56">
        <f>I180*2</f>
        <v>0</v>
      </c>
      <c r="K180" s="56">
        <f>J180*C180</f>
        <v>0</v>
      </c>
      <c r="L180" s="56"/>
      <c r="M180" s="56">
        <f>L180*C180</f>
        <v>0</v>
      </c>
      <c r="N180" s="125"/>
      <c r="O180" s="56">
        <f>N180*C180</f>
        <v>0</v>
      </c>
      <c r="P180" s="98">
        <f>G180+J180+L180+N180</f>
        <v>0</v>
      </c>
      <c r="Q180" s="56">
        <f>P180*C180</f>
        <v>0</v>
      </c>
      <c r="R180" s="98">
        <f>P180+E180</f>
        <v>0</v>
      </c>
      <c r="S180" s="56">
        <f>R180*C180</f>
        <v>0</v>
      </c>
      <c r="T180" s="48"/>
      <c r="U180" s="47"/>
    </row>
    <row r="181" spans="1:21" s="46" customFormat="1" ht="25.5" customHeight="1">
      <c r="A181" s="239"/>
      <c r="B181" s="116" t="s">
        <v>677</v>
      </c>
      <c r="C181" s="126"/>
      <c r="D181" s="116" t="s">
        <v>399</v>
      </c>
      <c r="E181" s="56"/>
      <c r="F181" s="101">
        <f>E181*C181</f>
        <v>0</v>
      </c>
      <c r="G181" s="125"/>
      <c r="H181" s="56">
        <f>G181*C181</f>
        <v>0</v>
      </c>
      <c r="I181" s="125"/>
      <c r="J181" s="56">
        <f>I181*2</f>
        <v>0</v>
      </c>
      <c r="K181" s="56">
        <f>J181*C181</f>
        <v>0</v>
      </c>
      <c r="L181" s="56"/>
      <c r="M181" s="56">
        <f>L181*C181</f>
        <v>0</v>
      </c>
      <c r="N181" s="125"/>
      <c r="O181" s="56">
        <f>N181*C181</f>
        <v>0</v>
      </c>
      <c r="P181" s="98">
        <f>G181+J181+L181+N181</f>
        <v>0</v>
      </c>
      <c r="Q181" s="56">
        <f>P181*C181</f>
        <v>0</v>
      </c>
      <c r="R181" s="98">
        <f>P181+E181</f>
        <v>0</v>
      </c>
      <c r="S181" s="56">
        <f>R181*C181</f>
        <v>0</v>
      </c>
      <c r="T181" s="48"/>
      <c r="U181" s="47"/>
    </row>
    <row r="182" spans="1:21" s="46" customFormat="1" ht="69.75" customHeight="1">
      <c r="A182" s="159">
        <v>11.1</v>
      </c>
      <c r="B182" s="84" t="s">
        <v>892</v>
      </c>
      <c r="C182" s="126"/>
      <c r="D182" s="116"/>
      <c r="E182" s="56"/>
      <c r="F182" s="101">
        <f>E182*C182</f>
        <v>0</v>
      </c>
      <c r="G182" s="125"/>
      <c r="H182" s="56">
        <f>G182*C182</f>
        <v>0</v>
      </c>
      <c r="I182" s="125"/>
      <c r="J182" s="56">
        <f>I182*2</f>
        <v>0</v>
      </c>
      <c r="K182" s="56">
        <f>J182*C182</f>
        <v>0</v>
      </c>
      <c r="L182" s="56"/>
      <c r="M182" s="56">
        <f>L182*C182</f>
        <v>0</v>
      </c>
      <c r="N182" s="125"/>
      <c r="O182" s="56">
        <f>N182*C182</f>
        <v>0</v>
      </c>
      <c r="P182" s="98">
        <f>G182+J182+L182+N182</f>
        <v>0</v>
      </c>
      <c r="Q182" s="56">
        <f>P182*C182</f>
        <v>0</v>
      </c>
      <c r="R182" s="98">
        <f>P182+E182</f>
        <v>0</v>
      </c>
      <c r="S182" s="56">
        <f>R182*C182</f>
        <v>0</v>
      </c>
      <c r="T182" s="48"/>
      <c r="U182" s="47"/>
    </row>
    <row r="183" spans="1:21" s="46" customFormat="1" ht="25.5" customHeight="1">
      <c r="A183" s="159"/>
      <c r="B183" s="116" t="s">
        <v>693</v>
      </c>
      <c r="C183" s="126"/>
      <c r="D183" s="116" t="s">
        <v>399</v>
      </c>
      <c r="E183" s="56"/>
      <c r="F183" s="101">
        <f>E183*C183</f>
        <v>0</v>
      </c>
      <c r="G183" s="125"/>
      <c r="H183" s="56">
        <f>G183*C183</f>
        <v>0</v>
      </c>
      <c r="I183" s="125"/>
      <c r="J183" s="56">
        <f>I183*2</f>
        <v>0</v>
      </c>
      <c r="K183" s="56">
        <f>J183*C183</f>
        <v>0</v>
      </c>
      <c r="L183" s="56"/>
      <c r="M183" s="56">
        <f>L183*C183</f>
        <v>0</v>
      </c>
      <c r="N183" s="125"/>
      <c r="O183" s="56">
        <f>N183*C183</f>
        <v>0</v>
      </c>
      <c r="P183" s="98">
        <f>G183+J183+L183+N183</f>
        <v>0</v>
      </c>
      <c r="Q183" s="56">
        <f>P183*C183</f>
        <v>0</v>
      </c>
      <c r="R183" s="98">
        <f>P183+E183</f>
        <v>0</v>
      </c>
      <c r="S183" s="56">
        <f>R183*C183</f>
        <v>0</v>
      </c>
      <c r="T183" s="48"/>
      <c r="U183" s="47"/>
    </row>
    <row r="184" spans="1:21" s="46" customFormat="1" ht="25.5" customHeight="1">
      <c r="A184" s="159"/>
      <c r="B184" s="116" t="s">
        <v>871</v>
      </c>
      <c r="C184" s="126"/>
      <c r="D184" s="116" t="s">
        <v>399</v>
      </c>
      <c r="E184" s="56"/>
      <c r="F184" s="101">
        <f>E184*C184</f>
        <v>0</v>
      </c>
      <c r="G184" s="125"/>
      <c r="H184" s="56">
        <f>G184*C184</f>
        <v>0</v>
      </c>
      <c r="I184" s="125"/>
      <c r="J184" s="56">
        <f>I184*2</f>
        <v>0</v>
      </c>
      <c r="K184" s="56">
        <f>J184*C184</f>
        <v>0</v>
      </c>
      <c r="L184" s="56"/>
      <c r="M184" s="56">
        <f>L184*C184</f>
        <v>0</v>
      </c>
      <c r="N184" s="125"/>
      <c r="O184" s="56">
        <f>N184*C184</f>
        <v>0</v>
      </c>
      <c r="P184" s="98">
        <f>G184+J184+L184+N184</f>
        <v>0</v>
      </c>
      <c r="Q184" s="56">
        <f>P184*C184</f>
        <v>0</v>
      </c>
      <c r="R184" s="98">
        <f>P184+E184</f>
        <v>0</v>
      </c>
      <c r="S184" s="56">
        <f>R184*C184</f>
        <v>0</v>
      </c>
      <c r="T184" s="48"/>
      <c r="U184" s="47"/>
    </row>
    <row r="185" spans="1:21" s="46" customFormat="1" ht="25.5" customHeight="1">
      <c r="A185" s="159"/>
      <c r="B185" s="116" t="s">
        <v>870</v>
      </c>
      <c r="C185" s="126"/>
      <c r="D185" s="116" t="s">
        <v>399</v>
      </c>
      <c r="E185" s="56"/>
      <c r="F185" s="101">
        <f>E185*C185</f>
        <v>0</v>
      </c>
      <c r="G185" s="125"/>
      <c r="H185" s="56">
        <f>G185*C185</f>
        <v>0</v>
      </c>
      <c r="I185" s="125"/>
      <c r="J185" s="56">
        <f>I185*2</f>
        <v>0</v>
      </c>
      <c r="K185" s="56">
        <f>J185*C185</f>
        <v>0</v>
      </c>
      <c r="L185" s="56"/>
      <c r="M185" s="56">
        <f>L185*C185</f>
        <v>0</v>
      </c>
      <c r="N185" s="125"/>
      <c r="O185" s="56">
        <f>N185*C185</f>
        <v>0</v>
      </c>
      <c r="P185" s="98">
        <f>G185+J185+L185+N185</f>
        <v>0</v>
      </c>
      <c r="Q185" s="56">
        <f>P185*C185</f>
        <v>0</v>
      </c>
      <c r="R185" s="98">
        <f>P185+E185</f>
        <v>0</v>
      </c>
      <c r="S185" s="56">
        <f>R185*C185</f>
        <v>0</v>
      </c>
      <c r="T185" s="48"/>
      <c r="U185" s="47"/>
    </row>
    <row r="186" spans="1:21" s="46" customFormat="1" ht="25.5" customHeight="1">
      <c r="A186" s="159"/>
      <c r="B186" s="116" t="s">
        <v>869</v>
      </c>
      <c r="C186" s="126"/>
      <c r="D186" s="116" t="s">
        <v>399</v>
      </c>
      <c r="E186" s="56"/>
      <c r="F186" s="101">
        <f>E186*C186</f>
        <v>0</v>
      </c>
      <c r="G186" s="125"/>
      <c r="H186" s="56">
        <f>G186*C186</f>
        <v>0</v>
      </c>
      <c r="I186" s="125"/>
      <c r="J186" s="56">
        <f>I186*2</f>
        <v>0</v>
      </c>
      <c r="K186" s="56">
        <f>J186*C186</f>
        <v>0</v>
      </c>
      <c r="L186" s="56"/>
      <c r="M186" s="56">
        <f>L186*C186</f>
        <v>0</v>
      </c>
      <c r="N186" s="125"/>
      <c r="O186" s="56">
        <f>N186*C186</f>
        <v>0</v>
      </c>
      <c r="P186" s="98">
        <f>G186+J186+L186+N186</f>
        <v>0</v>
      </c>
      <c r="Q186" s="56">
        <f>P186*C186</f>
        <v>0</v>
      </c>
      <c r="R186" s="98">
        <f>P186+E186</f>
        <v>0</v>
      </c>
      <c r="S186" s="56">
        <f>R186*C186</f>
        <v>0</v>
      </c>
      <c r="T186" s="48"/>
      <c r="U186" s="47"/>
    </row>
    <row r="187" spans="1:21" s="46" customFormat="1" ht="25.5" customHeight="1">
      <c r="A187" s="239"/>
      <c r="B187" s="116" t="s">
        <v>868</v>
      </c>
      <c r="C187" s="126"/>
      <c r="D187" s="116" t="s">
        <v>399</v>
      </c>
      <c r="E187" s="56"/>
      <c r="F187" s="101">
        <f>E187*C187</f>
        <v>0</v>
      </c>
      <c r="G187" s="125"/>
      <c r="H187" s="56">
        <f>G187*C187</f>
        <v>0</v>
      </c>
      <c r="I187" s="125"/>
      <c r="J187" s="56">
        <f>I187*2</f>
        <v>0</v>
      </c>
      <c r="K187" s="56">
        <f>J187*C187</f>
        <v>0</v>
      </c>
      <c r="L187" s="56"/>
      <c r="M187" s="56">
        <f>L187*C187</f>
        <v>0</v>
      </c>
      <c r="N187" s="125"/>
      <c r="O187" s="56">
        <f>N187*C187</f>
        <v>0</v>
      </c>
      <c r="P187" s="98">
        <f>G187+J187+L187+N187</f>
        <v>0</v>
      </c>
      <c r="Q187" s="56">
        <f>P187*C187</f>
        <v>0</v>
      </c>
      <c r="R187" s="98">
        <f>P187+E187</f>
        <v>0</v>
      </c>
      <c r="S187" s="56">
        <f>R187*C187</f>
        <v>0</v>
      </c>
      <c r="T187" s="48"/>
      <c r="U187" s="47"/>
    </row>
    <row r="188" spans="1:21" s="46" customFormat="1" ht="74.25" customHeight="1">
      <c r="A188" s="159">
        <v>11.2</v>
      </c>
      <c r="B188" s="84" t="s">
        <v>668</v>
      </c>
      <c r="C188" s="83"/>
      <c r="D188" s="82"/>
      <c r="E188" s="62"/>
      <c r="F188" s="81">
        <f>E188*C188</f>
        <v>0</v>
      </c>
      <c r="G188" s="62"/>
      <c r="H188" s="62">
        <f>G188*C188</f>
        <v>0</v>
      </c>
      <c r="I188" s="62"/>
      <c r="J188" s="62">
        <f>I188*2</f>
        <v>0</v>
      </c>
      <c r="K188" s="62">
        <f>J188*C188</f>
        <v>0</v>
      </c>
      <c r="L188" s="62"/>
      <c r="M188" s="62">
        <f>L188*C188</f>
        <v>0</v>
      </c>
      <c r="N188" s="62"/>
      <c r="O188" s="62">
        <f>N188*C188</f>
        <v>0</v>
      </c>
      <c r="P188" s="88">
        <f>G188+J188+L188+N188</f>
        <v>0</v>
      </c>
      <c r="Q188" s="62">
        <f>P188*C188</f>
        <v>0</v>
      </c>
      <c r="R188" s="80" t="s">
        <v>136</v>
      </c>
      <c r="S188" s="62"/>
      <c r="T188" s="48"/>
      <c r="U188" s="42"/>
    </row>
    <row r="189" spans="1:21" s="46" customFormat="1" ht="41.25" customHeight="1">
      <c r="A189" s="159"/>
      <c r="B189" s="116" t="s">
        <v>693</v>
      </c>
      <c r="C189" s="83">
        <v>554.84</v>
      </c>
      <c r="D189" s="82" t="s">
        <v>399</v>
      </c>
      <c r="E189" s="62">
        <v>66</v>
      </c>
      <c r="F189" s="81">
        <f>E189*C189</f>
        <v>36619.440000000002</v>
      </c>
      <c r="G189" s="62"/>
      <c r="H189" s="62">
        <f>G189*C189</f>
        <v>0</v>
      </c>
      <c r="I189" s="62"/>
      <c r="J189" s="62">
        <f>I189*2</f>
        <v>0</v>
      </c>
      <c r="K189" s="62">
        <f>J189*C189</f>
        <v>0</v>
      </c>
      <c r="L189" s="62"/>
      <c r="M189" s="62">
        <f>L189*C189</f>
        <v>0</v>
      </c>
      <c r="N189" s="62"/>
      <c r="O189" s="62">
        <f>N189*C189</f>
        <v>0</v>
      </c>
      <c r="P189" s="88">
        <f>G189+J189+L189+N189</f>
        <v>0</v>
      </c>
      <c r="Q189" s="62">
        <f>P189*C189</f>
        <v>0</v>
      </c>
      <c r="R189" s="88">
        <f>P189+E189</f>
        <v>66</v>
      </c>
      <c r="S189" s="62">
        <f>R189*C189</f>
        <v>36619.440000000002</v>
      </c>
      <c r="T189" s="48"/>
      <c r="U189" s="42"/>
    </row>
    <row r="190" spans="1:21" s="46" customFormat="1" ht="41.25" customHeight="1">
      <c r="A190" s="159"/>
      <c r="B190" s="116" t="s">
        <v>871</v>
      </c>
      <c r="C190" s="83">
        <v>566.16</v>
      </c>
      <c r="D190" s="82" t="s">
        <v>399</v>
      </c>
      <c r="E190" s="62">
        <v>65</v>
      </c>
      <c r="F190" s="81">
        <f>E190*C190</f>
        <v>36800.400000000001</v>
      </c>
      <c r="G190" s="62"/>
      <c r="H190" s="62">
        <f>G190*C190</f>
        <v>0</v>
      </c>
      <c r="I190" s="62"/>
      <c r="J190" s="62">
        <f>I190*2</f>
        <v>0</v>
      </c>
      <c r="K190" s="62">
        <f>J190*C190</f>
        <v>0</v>
      </c>
      <c r="L190" s="62"/>
      <c r="M190" s="62">
        <f>L190*C190</f>
        <v>0</v>
      </c>
      <c r="N190" s="62"/>
      <c r="O190" s="62">
        <f>N190*C190</f>
        <v>0</v>
      </c>
      <c r="P190" s="88">
        <f>G190+J190+L190+N190</f>
        <v>0</v>
      </c>
      <c r="Q190" s="62">
        <f>P190*C190</f>
        <v>0</v>
      </c>
      <c r="R190" s="88">
        <f>P190+E190</f>
        <v>65</v>
      </c>
      <c r="S190" s="62">
        <f>R190*C190</f>
        <v>36800.400000000001</v>
      </c>
      <c r="T190" s="48"/>
      <c r="U190" s="42"/>
    </row>
    <row r="191" spans="1:21" s="46" customFormat="1" ht="41.25" customHeight="1">
      <c r="A191" s="159"/>
      <c r="B191" s="116" t="s">
        <v>870</v>
      </c>
      <c r="C191" s="83">
        <v>577.48</v>
      </c>
      <c r="D191" s="82" t="s">
        <v>399</v>
      </c>
      <c r="E191" s="62">
        <v>65</v>
      </c>
      <c r="F191" s="81">
        <f>E191*C191</f>
        <v>37536.200000000004</v>
      </c>
      <c r="G191" s="131"/>
      <c r="H191" s="62">
        <f>G191*C191</f>
        <v>0</v>
      </c>
      <c r="I191" s="131"/>
      <c r="J191" s="62">
        <f>I191*2</f>
        <v>0</v>
      </c>
      <c r="K191" s="62">
        <f>J191*C191</f>
        <v>0</v>
      </c>
      <c r="L191" s="62"/>
      <c r="M191" s="62">
        <f>L191*C191</f>
        <v>0</v>
      </c>
      <c r="N191" s="131"/>
      <c r="O191" s="62">
        <f>N191*C191</f>
        <v>0</v>
      </c>
      <c r="P191" s="88">
        <f>G191+J191+L191+N191</f>
        <v>0</v>
      </c>
      <c r="Q191" s="62">
        <f>P191*C191</f>
        <v>0</v>
      </c>
      <c r="R191" s="88">
        <f>P191+E191</f>
        <v>65</v>
      </c>
      <c r="S191" s="62">
        <f>R191*C191</f>
        <v>37536.200000000004</v>
      </c>
      <c r="T191" s="48"/>
      <c r="U191" s="47"/>
    </row>
    <row r="192" spans="1:21" s="46" customFormat="1" ht="41.25" customHeight="1">
      <c r="A192" s="159"/>
      <c r="B192" s="116" t="s">
        <v>869</v>
      </c>
      <c r="C192" s="83">
        <v>588.79999999999995</v>
      </c>
      <c r="D192" s="82" t="s">
        <v>399</v>
      </c>
      <c r="E192" s="62">
        <v>65</v>
      </c>
      <c r="F192" s="81">
        <f>E192*C192</f>
        <v>38272</v>
      </c>
      <c r="G192" s="131"/>
      <c r="H192" s="62">
        <f>G192*C192</f>
        <v>0</v>
      </c>
      <c r="I192" s="131"/>
      <c r="J192" s="62">
        <f>I192*2</f>
        <v>0</v>
      </c>
      <c r="K192" s="62">
        <f>J192*C192</f>
        <v>0</v>
      </c>
      <c r="L192" s="62"/>
      <c r="M192" s="62">
        <f>L192*C192</f>
        <v>0</v>
      </c>
      <c r="N192" s="131"/>
      <c r="O192" s="62">
        <f>N192*C192</f>
        <v>0</v>
      </c>
      <c r="P192" s="88">
        <f>G192+J192+L192+N192</f>
        <v>0</v>
      </c>
      <c r="Q192" s="62">
        <f>P192*C192</f>
        <v>0</v>
      </c>
      <c r="R192" s="88">
        <f>P192+E192</f>
        <v>65</v>
      </c>
      <c r="S192" s="62">
        <f>R192*C192</f>
        <v>38272</v>
      </c>
      <c r="T192" s="48"/>
      <c r="U192" s="47"/>
    </row>
    <row r="193" spans="1:22" s="46" customFormat="1" ht="41.25" customHeight="1">
      <c r="A193" s="239"/>
      <c r="B193" s="116" t="s">
        <v>868</v>
      </c>
      <c r="C193" s="83">
        <v>600.12</v>
      </c>
      <c r="D193" s="82" t="s">
        <v>399</v>
      </c>
      <c r="E193" s="62">
        <v>65</v>
      </c>
      <c r="F193" s="81">
        <f>E193*C193</f>
        <v>39007.800000000003</v>
      </c>
      <c r="G193" s="131"/>
      <c r="H193" s="62">
        <f>G193*C193</f>
        <v>0</v>
      </c>
      <c r="I193" s="131"/>
      <c r="J193" s="62">
        <f>I193*2</f>
        <v>0</v>
      </c>
      <c r="K193" s="62">
        <f>J193*C193</f>
        <v>0</v>
      </c>
      <c r="L193" s="62"/>
      <c r="M193" s="62">
        <f>L193*C193</f>
        <v>0</v>
      </c>
      <c r="N193" s="131"/>
      <c r="O193" s="62">
        <f>N193*C193</f>
        <v>0</v>
      </c>
      <c r="P193" s="88">
        <f>G193+J193+L193+N193</f>
        <v>0</v>
      </c>
      <c r="Q193" s="62">
        <f>P193*C193</f>
        <v>0</v>
      </c>
      <c r="R193" s="88">
        <f>P193+E193</f>
        <v>65</v>
      </c>
      <c r="S193" s="62">
        <f>R193*C193</f>
        <v>39007.800000000003</v>
      </c>
      <c r="T193" s="48"/>
      <c r="U193" s="47"/>
    </row>
    <row r="194" spans="1:22" s="46" customFormat="1" ht="69.75" customHeight="1">
      <c r="A194" s="159">
        <v>11.3</v>
      </c>
      <c r="B194" s="84" t="s">
        <v>891</v>
      </c>
      <c r="C194" s="126"/>
      <c r="D194" s="116"/>
      <c r="E194" s="56"/>
      <c r="F194" s="101">
        <f>E194*C194</f>
        <v>0</v>
      </c>
      <c r="G194" s="125"/>
      <c r="H194" s="56">
        <f>G194*C194</f>
        <v>0</v>
      </c>
      <c r="I194" s="125"/>
      <c r="J194" s="56">
        <f>I194*2</f>
        <v>0</v>
      </c>
      <c r="K194" s="56">
        <f>J194*C194</f>
        <v>0</v>
      </c>
      <c r="L194" s="56"/>
      <c r="M194" s="56">
        <f>L194*C194</f>
        <v>0</v>
      </c>
      <c r="N194" s="125"/>
      <c r="O194" s="56">
        <f>N194*C194</f>
        <v>0</v>
      </c>
      <c r="P194" s="98">
        <f>G194+J194+L194+N194</f>
        <v>0</v>
      </c>
      <c r="Q194" s="56">
        <f>P194*C194</f>
        <v>0</v>
      </c>
      <c r="R194" s="98">
        <f>P194+E194</f>
        <v>0</v>
      </c>
      <c r="S194" s="56">
        <f>R194*C194</f>
        <v>0</v>
      </c>
      <c r="T194" s="48"/>
      <c r="U194" s="47"/>
    </row>
    <row r="195" spans="1:22" s="46" customFormat="1" ht="25.5" customHeight="1">
      <c r="A195" s="159"/>
      <c r="B195" s="116" t="s">
        <v>693</v>
      </c>
      <c r="C195" s="126"/>
      <c r="D195" s="116" t="s">
        <v>399</v>
      </c>
      <c r="E195" s="56"/>
      <c r="F195" s="101">
        <f>E195*C195</f>
        <v>0</v>
      </c>
      <c r="G195" s="125"/>
      <c r="H195" s="56">
        <f>G195*C195</f>
        <v>0</v>
      </c>
      <c r="I195" s="125"/>
      <c r="J195" s="56">
        <f>I195*2</f>
        <v>0</v>
      </c>
      <c r="K195" s="56">
        <f>J195*C195</f>
        <v>0</v>
      </c>
      <c r="L195" s="56"/>
      <c r="M195" s="56">
        <f>L195*C195</f>
        <v>0</v>
      </c>
      <c r="N195" s="125"/>
      <c r="O195" s="56">
        <f>N195*C195</f>
        <v>0</v>
      </c>
      <c r="P195" s="98">
        <f>G195+J195+L195+N195</f>
        <v>0</v>
      </c>
      <c r="Q195" s="56">
        <f>P195*C195</f>
        <v>0</v>
      </c>
      <c r="R195" s="98">
        <f>P195+E195</f>
        <v>0</v>
      </c>
      <c r="S195" s="56">
        <f>R195*C195</f>
        <v>0</v>
      </c>
      <c r="T195" s="48"/>
      <c r="U195" s="47"/>
    </row>
    <row r="196" spans="1:22" s="46" customFormat="1" ht="25.5" customHeight="1">
      <c r="A196" s="159"/>
      <c r="B196" s="116" t="s">
        <v>871</v>
      </c>
      <c r="C196" s="126"/>
      <c r="D196" s="116" t="s">
        <v>399</v>
      </c>
      <c r="E196" s="56"/>
      <c r="F196" s="101">
        <f>E196*C196</f>
        <v>0</v>
      </c>
      <c r="G196" s="125"/>
      <c r="H196" s="56">
        <f>G196*C196</f>
        <v>0</v>
      </c>
      <c r="I196" s="125"/>
      <c r="J196" s="56">
        <f>I196*2</f>
        <v>0</v>
      </c>
      <c r="K196" s="56">
        <f>J196*C196</f>
        <v>0</v>
      </c>
      <c r="L196" s="56"/>
      <c r="M196" s="56">
        <f>L196*C196</f>
        <v>0</v>
      </c>
      <c r="N196" s="125"/>
      <c r="O196" s="56">
        <f>N196*C196</f>
        <v>0</v>
      </c>
      <c r="P196" s="98">
        <f>G196+J196+L196+N196</f>
        <v>0</v>
      </c>
      <c r="Q196" s="56">
        <f>P196*C196</f>
        <v>0</v>
      </c>
      <c r="R196" s="98">
        <f>P196+E196</f>
        <v>0</v>
      </c>
      <c r="S196" s="56">
        <f>R196*C196</f>
        <v>0</v>
      </c>
      <c r="T196" s="48"/>
      <c r="U196" s="47"/>
    </row>
    <row r="197" spans="1:22" s="46" customFormat="1" ht="25.5" customHeight="1">
      <c r="A197" s="159"/>
      <c r="B197" s="116" t="s">
        <v>870</v>
      </c>
      <c r="C197" s="126"/>
      <c r="D197" s="116" t="s">
        <v>399</v>
      </c>
      <c r="E197" s="56"/>
      <c r="F197" s="101">
        <f>E197*C197</f>
        <v>0</v>
      </c>
      <c r="G197" s="125"/>
      <c r="H197" s="56">
        <f>G197*C197</f>
        <v>0</v>
      </c>
      <c r="I197" s="125"/>
      <c r="J197" s="56">
        <f>I197*2</f>
        <v>0</v>
      </c>
      <c r="K197" s="56">
        <f>J197*C197</f>
        <v>0</v>
      </c>
      <c r="L197" s="56"/>
      <c r="M197" s="56">
        <f>L197*C197</f>
        <v>0</v>
      </c>
      <c r="N197" s="125"/>
      <c r="O197" s="56">
        <f>N197*C197</f>
        <v>0</v>
      </c>
      <c r="P197" s="98">
        <f>G197+J197+L197+N197</f>
        <v>0</v>
      </c>
      <c r="Q197" s="56">
        <f>P197*C197</f>
        <v>0</v>
      </c>
      <c r="R197" s="98">
        <f>P197+E197</f>
        <v>0</v>
      </c>
      <c r="S197" s="56">
        <f>R197*C197</f>
        <v>0</v>
      </c>
      <c r="T197" s="48"/>
      <c r="U197" s="47"/>
    </row>
    <row r="198" spans="1:22" s="46" customFormat="1" ht="25.5" customHeight="1">
      <c r="A198" s="159"/>
      <c r="B198" s="116" t="s">
        <v>869</v>
      </c>
      <c r="C198" s="126"/>
      <c r="D198" s="116" t="s">
        <v>399</v>
      </c>
      <c r="E198" s="56"/>
      <c r="F198" s="101">
        <f>E198*C198</f>
        <v>0</v>
      </c>
      <c r="G198" s="125"/>
      <c r="H198" s="56">
        <f>G198*C198</f>
        <v>0</v>
      </c>
      <c r="I198" s="125"/>
      <c r="J198" s="56">
        <f>I198*2</f>
        <v>0</v>
      </c>
      <c r="K198" s="56">
        <f>J198*C198</f>
        <v>0</v>
      </c>
      <c r="L198" s="56"/>
      <c r="M198" s="56">
        <f>L198*C198</f>
        <v>0</v>
      </c>
      <c r="N198" s="125"/>
      <c r="O198" s="56">
        <f>N198*C198</f>
        <v>0</v>
      </c>
      <c r="P198" s="98">
        <f>G198+J198+L198+N198</f>
        <v>0</v>
      </c>
      <c r="Q198" s="56">
        <f>P198*C198</f>
        <v>0</v>
      </c>
      <c r="R198" s="98">
        <f>P198+E198</f>
        <v>0</v>
      </c>
      <c r="S198" s="56">
        <f>R198*C198</f>
        <v>0</v>
      </c>
      <c r="T198" s="48"/>
      <c r="U198" s="47"/>
    </row>
    <row r="199" spans="1:22" s="46" customFormat="1" ht="25.5" customHeight="1">
      <c r="A199" s="239"/>
      <c r="B199" s="116" t="s">
        <v>868</v>
      </c>
      <c r="C199" s="126"/>
      <c r="D199" s="116" t="s">
        <v>399</v>
      </c>
      <c r="E199" s="56"/>
      <c r="F199" s="101">
        <f>E199*C199</f>
        <v>0</v>
      </c>
      <c r="G199" s="125"/>
      <c r="H199" s="56">
        <f>G199*C199</f>
        <v>0</v>
      </c>
      <c r="I199" s="125"/>
      <c r="J199" s="56">
        <f>I199*2</f>
        <v>0</v>
      </c>
      <c r="K199" s="56">
        <f>J199*C199</f>
        <v>0</v>
      </c>
      <c r="L199" s="56"/>
      <c r="M199" s="56">
        <f>L199*C199</f>
        <v>0</v>
      </c>
      <c r="N199" s="125"/>
      <c r="O199" s="56">
        <f>N199*C199</f>
        <v>0</v>
      </c>
      <c r="P199" s="98">
        <f>G199+J199+L199+N199</f>
        <v>0</v>
      </c>
      <c r="Q199" s="56">
        <f>P199*C199</f>
        <v>0</v>
      </c>
      <c r="R199" s="98">
        <f>P199+E199</f>
        <v>0</v>
      </c>
      <c r="S199" s="56">
        <f>R199*C199</f>
        <v>0</v>
      </c>
      <c r="T199" s="48"/>
      <c r="U199" s="47"/>
    </row>
    <row r="200" spans="1:22" s="46" customFormat="1" ht="69.75" customHeight="1">
      <c r="A200" s="159">
        <v>11.4</v>
      </c>
      <c r="B200" s="84" t="s">
        <v>890</v>
      </c>
      <c r="C200" s="126"/>
      <c r="D200" s="116"/>
      <c r="E200" s="56"/>
      <c r="F200" s="101">
        <f>E200*C200</f>
        <v>0</v>
      </c>
      <c r="G200" s="125"/>
      <c r="H200" s="56">
        <f>G200*C200</f>
        <v>0</v>
      </c>
      <c r="I200" s="125"/>
      <c r="J200" s="56">
        <f>I200*2</f>
        <v>0</v>
      </c>
      <c r="K200" s="56">
        <f>J200*C200</f>
        <v>0</v>
      </c>
      <c r="L200" s="56"/>
      <c r="M200" s="56">
        <f>L200*C200</f>
        <v>0</v>
      </c>
      <c r="N200" s="125"/>
      <c r="O200" s="56">
        <f>N200*C200</f>
        <v>0</v>
      </c>
      <c r="P200" s="98">
        <f>G200+J200+L200+N200</f>
        <v>0</v>
      </c>
      <c r="Q200" s="56">
        <f>P200*C200</f>
        <v>0</v>
      </c>
      <c r="R200" s="98">
        <f>P200+E200</f>
        <v>0</v>
      </c>
      <c r="S200" s="56">
        <f>R200*C200</f>
        <v>0</v>
      </c>
      <c r="T200" s="48"/>
      <c r="U200" s="47"/>
    </row>
    <row r="201" spans="1:22" s="46" customFormat="1" ht="25.5" customHeight="1">
      <c r="A201" s="116"/>
      <c r="B201" s="116" t="s">
        <v>693</v>
      </c>
      <c r="C201" s="126"/>
      <c r="D201" s="116" t="s">
        <v>399</v>
      </c>
      <c r="E201" s="56"/>
      <c r="F201" s="101">
        <f>E201*C201</f>
        <v>0</v>
      </c>
      <c r="G201" s="125"/>
      <c r="H201" s="56">
        <f>G201*C201</f>
        <v>0</v>
      </c>
      <c r="I201" s="125"/>
      <c r="J201" s="56">
        <f>I201*2</f>
        <v>0</v>
      </c>
      <c r="K201" s="56">
        <f>J201*C201</f>
        <v>0</v>
      </c>
      <c r="L201" s="56"/>
      <c r="M201" s="56">
        <f>L201*C201</f>
        <v>0</v>
      </c>
      <c r="N201" s="125"/>
      <c r="O201" s="56">
        <f>N201*C201</f>
        <v>0</v>
      </c>
      <c r="P201" s="98">
        <f>G201+J201+L201+N201</f>
        <v>0</v>
      </c>
      <c r="Q201" s="56">
        <f>P201*C201</f>
        <v>0</v>
      </c>
      <c r="R201" s="98">
        <f>P201+E201</f>
        <v>0</v>
      </c>
      <c r="S201" s="56">
        <f>R201*C201</f>
        <v>0</v>
      </c>
      <c r="T201" s="48"/>
      <c r="U201" s="47"/>
    </row>
    <row r="202" spans="1:22" s="46" customFormat="1" ht="25.5" customHeight="1">
      <c r="A202" s="116"/>
      <c r="B202" s="116" t="s">
        <v>871</v>
      </c>
      <c r="C202" s="126"/>
      <c r="D202" s="116" t="s">
        <v>399</v>
      </c>
      <c r="E202" s="56"/>
      <c r="F202" s="101">
        <f>E202*C202</f>
        <v>0</v>
      </c>
      <c r="G202" s="125"/>
      <c r="H202" s="56">
        <f>G202*C202</f>
        <v>0</v>
      </c>
      <c r="I202" s="125"/>
      <c r="J202" s="56">
        <f>I202*2</f>
        <v>0</v>
      </c>
      <c r="K202" s="56">
        <f>J202*C202</f>
        <v>0</v>
      </c>
      <c r="L202" s="56"/>
      <c r="M202" s="56">
        <f>L202*C202</f>
        <v>0</v>
      </c>
      <c r="N202" s="125"/>
      <c r="O202" s="56">
        <f>N202*C202</f>
        <v>0</v>
      </c>
      <c r="P202" s="98">
        <f>G202+J202+L202+N202</f>
        <v>0</v>
      </c>
      <c r="Q202" s="56">
        <f>P202*C202</f>
        <v>0</v>
      </c>
      <c r="R202" s="98">
        <f>P202+E202</f>
        <v>0</v>
      </c>
      <c r="S202" s="56">
        <f>R202*C202</f>
        <v>0</v>
      </c>
      <c r="T202" s="48"/>
      <c r="U202" s="47"/>
    </row>
    <row r="203" spans="1:22" s="46" customFormat="1" ht="25.5" customHeight="1">
      <c r="A203" s="116"/>
      <c r="B203" s="116" t="s">
        <v>870</v>
      </c>
      <c r="C203" s="126"/>
      <c r="D203" s="116" t="s">
        <v>399</v>
      </c>
      <c r="E203" s="56"/>
      <c r="F203" s="101">
        <f>E203*C203</f>
        <v>0</v>
      </c>
      <c r="G203" s="125"/>
      <c r="H203" s="56">
        <f>G203*C203</f>
        <v>0</v>
      </c>
      <c r="I203" s="125"/>
      <c r="J203" s="56">
        <f>I203*2</f>
        <v>0</v>
      </c>
      <c r="K203" s="56">
        <f>J203*C203</f>
        <v>0</v>
      </c>
      <c r="L203" s="56"/>
      <c r="M203" s="56">
        <f>L203*C203</f>
        <v>0</v>
      </c>
      <c r="N203" s="125"/>
      <c r="O203" s="56">
        <f>N203*C203</f>
        <v>0</v>
      </c>
      <c r="P203" s="98">
        <f>G203+J203+L203+N203</f>
        <v>0</v>
      </c>
      <c r="Q203" s="56">
        <f>P203*C203</f>
        <v>0</v>
      </c>
      <c r="R203" s="98">
        <f>P203+E203</f>
        <v>0</v>
      </c>
      <c r="S203" s="56">
        <f>R203*C203</f>
        <v>0</v>
      </c>
      <c r="T203" s="48"/>
      <c r="U203" s="47"/>
    </row>
    <row r="204" spans="1:22" s="46" customFormat="1" ht="25.5" customHeight="1">
      <c r="A204" s="116"/>
      <c r="B204" s="116" t="s">
        <v>869</v>
      </c>
      <c r="C204" s="126"/>
      <c r="D204" s="116" t="s">
        <v>399</v>
      </c>
      <c r="E204" s="56"/>
      <c r="F204" s="101">
        <f>E204*C204</f>
        <v>0</v>
      </c>
      <c r="G204" s="125"/>
      <c r="H204" s="56">
        <f>G204*C204</f>
        <v>0</v>
      </c>
      <c r="I204" s="125"/>
      <c r="J204" s="56">
        <f>I204*2</f>
        <v>0</v>
      </c>
      <c r="K204" s="56">
        <f>J204*C204</f>
        <v>0</v>
      </c>
      <c r="L204" s="56"/>
      <c r="M204" s="56">
        <f>L204*C204</f>
        <v>0</v>
      </c>
      <c r="N204" s="125"/>
      <c r="O204" s="56">
        <f>N204*C204</f>
        <v>0</v>
      </c>
      <c r="P204" s="98">
        <f>G204+J204+L204+N204</f>
        <v>0</v>
      </c>
      <c r="Q204" s="56">
        <f>P204*C204</f>
        <v>0</v>
      </c>
      <c r="R204" s="98">
        <f>P204+E204</f>
        <v>0</v>
      </c>
      <c r="S204" s="56">
        <f>R204*C204</f>
        <v>0</v>
      </c>
      <c r="T204" s="48"/>
      <c r="U204" s="47"/>
    </row>
    <row r="205" spans="1:22" s="46" customFormat="1" ht="25.5" customHeight="1">
      <c r="A205" s="85"/>
      <c r="B205" s="116" t="s">
        <v>868</v>
      </c>
      <c r="C205" s="126"/>
      <c r="D205" s="116" t="s">
        <v>399</v>
      </c>
      <c r="E205" s="56"/>
      <c r="F205" s="101">
        <f>E205*C205</f>
        <v>0</v>
      </c>
      <c r="G205" s="125"/>
      <c r="H205" s="56">
        <f>G205*C205</f>
        <v>0</v>
      </c>
      <c r="I205" s="125"/>
      <c r="J205" s="56">
        <f>I205*2</f>
        <v>0</v>
      </c>
      <c r="K205" s="56">
        <f>J205*C205</f>
        <v>0</v>
      </c>
      <c r="L205" s="56"/>
      <c r="M205" s="56">
        <f>L205*C205</f>
        <v>0</v>
      </c>
      <c r="N205" s="125"/>
      <c r="O205" s="56">
        <f>N205*C205</f>
        <v>0</v>
      </c>
      <c r="P205" s="98">
        <f>G205+J205+L205+N205</f>
        <v>0</v>
      </c>
      <c r="Q205" s="56">
        <f>P205*C205</f>
        <v>0</v>
      </c>
      <c r="R205" s="98">
        <f>P205+E205</f>
        <v>0</v>
      </c>
      <c r="S205" s="56">
        <f>R205*C205</f>
        <v>0</v>
      </c>
      <c r="T205" s="48"/>
      <c r="U205" s="47"/>
    </row>
    <row r="206" spans="1:22" s="160" customFormat="1" ht="87.75" customHeight="1">
      <c r="A206" s="262">
        <v>11.5</v>
      </c>
      <c r="B206" s="154" t="s">
        <v>889</v>
      </c>
      <c r="C206" s="155"/>
      <c r="D206" s="152"/>
      <c r="E206" s="56"/>
      <c r="F206" s="101">
        <f>E206*C206</f>
        <v>0</v>
      </c>
      <c r="G206" s="125"/>
      <c r="H206" s="56">
        <f>G206*C206</f>
        <v>0</v>
      </c>
      <c r="I206" s="125"/>
      <c r="J206" s="56">
        <f>I206*2</f>
        <v>0</v>
      </c>
      <c r="K206" s="56">
        <f>J206*C206</f>
        <v>0</v>
      </c>
      <c r="L206" s="56"/>
      <c r="M206" s="56">
        <f>L206*C206</f>
        <v>0</v>
      </c>
      <c r="N206" s="125"/>
      <c r="O206" s="56">
        <f>N206*C206</f>
        <v>0</v>
      </c>
      <c r="P206" s="98">
        <f>G206+J206+L206+N206</f>
        <v>0</v>
      </c>
      <c r="Q206" s="56">
        <f>P206*C206</f>
        <v>0</v>
      </c>
      <c r="R206" s="98">
        <f>P206+E206</f>
        <v>0</v>
      </c>
      <c r="S206" s="56">
        <f>R206*C206</f>
        <v>0</v>
      </c>
      <c r="T206" s="235"/>
      <c r="U206" s="47"/>
      <c r="V206" s="234"/>
    </row>
    <row r="207" spans="1:22" s="160" customFormat="1" ht="48.75" customHeight="1">
      <c r="A207" s="262"/>
      <c r="B207" s="152" t="s">
        <v>693</v>
      </c>
      <c r="C207" s="155">
        <v>520.26</v>
      </c>
      <c r="D207" s="152" t="s">
        <v>399</v>
      </c>
      <c r="E207" s="56"/>
      <c r="F207" s="101">
        <f>E207*C207</f>
        <v>0</v>
      </c>
      <c r="G207" s="125"/>
      <c r="H207" s="56">
        <f>G207*C207</f>
        <v>0</v>
      </c>
      <c r="I207" s="125"/>
      <c r="J207" s="56">
        <f>I207*2</f>
        <v>0</v>
      </c>
      <c r="K207" s="56">
        <f>J207*C207</f>
        <v>0</v>
      </c>
      <c r="L207" s="56"/>
      <c r="M207" s="56">
        <f>L207*C207</f>
        <v>0</v>
      </c>
      <c r="N207" s="125"/>
      <c r="O207" s="56">
        <f>N207*C207</f>
        <v>0</v>
      </c>
      <c r="P207" s="98">
        <f>G207+J207+L207+N207</f>
        <v>0</v>
      </c>
      <c r="Q207" s="56">
        <f>P207*C207</f>
        <v>0</v>
      </c>
      <c r="R207" s="98">
        <f>P207+E207</f>
        <v>0</v>
      </c>
      <c r="S207" s="56">
        <f>R207*C207</f>
        <v>0</v>
      </c>
      <c r="T207" s="47"/>
      <c r="U207" s="47"/>
    </row>
    <row r="208" spans="1:22" s="160" customFormat="1" ht="42" customHeight="1">
      <c r="A208" s="262"/>
      <c r="B208" s="152" t="s">
        <v>871</v>
      </c>
      <c r="C208" s="155">
        <v>530.82000000000005</v>
      </c>
      <c r="D208" s="152" t="s">
        <v>399</v>
      </c>
      <c r="E208" s="56"/>
      <c r="F208" s="101">
        <f>E208*C208</f>
        <v>0</v>
      </c>
      <c r="G208" s="125"/>
      <c r="H208" s="56">
        <f>G208*C208</f>
        <v>0</v>
      </c>
      <c r="I208" s="125"/>
      <c r="J208" s="56">
        <f>I208*2</f>
        <v>0</v>
      </c>
      <c r="K208" s="56">
        <f>J208*C208</f>
        <v>0</v>
      </c>
      <c r="L208" s="56"/>
      <c r="M208" s="56">
        <f>L208*C208</f>
        <v>0</v>
      </c>
      <c r="N208" s="125"/>
      <c r="O208" s="56">
        <f>N208*C208</f>
        <v>0</v>
      </c>
      <c r="P208" s="98">
        <f>G208+J208+L208+N208</f>
        <v>0</v>
      </c>
      <c r="Q208" s="56">
        <f>P208*C208</f>
        <v>0</v>
      </c>
      <c r="R208" s="98">
        <f>P208+E208</f>
        <v>0</v>
      </c>
      <c r="S208" s="56">
        <f>R208*C208</f>
        <v>0</v>
      </c>
      <c r="T208" s="47"/>
      <c r="U208" s="47"/>
    </row>
    <row r="209" spans="1:22" s="160" customFormat="1" ht="42" customHeight="1">
      <c r="A209" s="262"/>
      <c r="B209" s="152" t="s">
        <v>870</v>
      </c>
      <c r="C209" s="155">
        <v>541.38</v>
      </c>
      <c r="D209" s="152" t="s">
        <v>399</v>
      </c>
      <c r="E209" s="56"/>
      <c r="F209" s="101">
        <f>E209*C209</f>
        <v>0</v>
      </c>
      <c r="G209" s="125"/>
      <c r="H209" s="56">
        <f>G209*C209</f>
        <v>0</v>
      </c>
      <c r="I209" s="125"/>
      <c r="J209" s="56">
        <f>I209*2</f>
        <v>0</v>
      </c>
      <c r="K209" s="56">
        <f>J209*C209</f>
        <v>0</v>
      </c>
      <c r="L209" s="56"/>
      <c r="M209" s="56">
        <f>L209*C209</f>
        <v>0</v>
      </c>
      <c r="N209" s="125"/>
      <c r="O209" s="56">
        <f>N209*C209</f>
        <v>0</v>
      </c>
      <c r="P209" s="98">
        <f>G209+J209+L209+N209</f>
        <v>0</v>
      </c>
      <c r="Q209" s="56">
        <f>P209*C209</f>
        <v>0</v>
      </c>
      <c r="R209" s="98">
        <f>P209+E209</f>
        <v>0</v>
      </c>
      <c r="S209" s="56">
        <f>R209*C209</f>
        <v>0</v>
      </c>
      <c r="T209" s="47"/>
      <c r="U209" s="47"/>
    </row>
    <row r="210" spans="1:22" s="160" customFormat="1" ht="42" customHeight="1">
      <c r="A210" s="262"/>
      <c r="B210" s="152" t="s">
        <v>869</v>
      </c>
      <c r="C210" s="155">
        <v>551.94000000000005</v>
      </c>
      <c r="D210" s="152" t="s">
        <v>399</v>
      </c>
      <c r="E210" s="56"/>
      <c r="F210" s="101">
        <f>E210*C210</f>
        <v>0</v>
      </c>
      <c r="G210" s="125"/>
      <c r="H210" s="56">
        <f>G210*C210</f>
        <v>0</v>
      </c>
      <c r="I210" s="125"/>
      <c r="J210" s="56">
        <f>I210*2</f>
        <v>0</v>
      </c>
      <c r="K210" s="56">
        <f>J210*C210</f>
        <v>0</v>
      </c>
      <c r="L210" s="56"/>
      <c r="M210" s="56">
        <f>L210*C210</f>
        <v>0</v>
      </c>
      <c r="N210" s="125"/>
      <c r="O210" s="56">
        <f>N210*C210</f>
        <v>0</v>
      </c>
      <c r="P210" s="98">
        <f>G210+J210+L210+N210</f>
        <v>0</v>
      </c>
      <c r="Q210" s="56">
        <f>P210*C210</f>
        <v>0</v>
      </c>
      <c r="R210" s="98">
        <f>P210+E210</f>
        <v>0</v>
      </c>
      <c r="S210" s="56">
        <f>R210*C210</f>
        <v>0</v>
      </c>
      <c r="T210" s="47"/>
      <c r="U210" s="47"/>
    </row>
    <row r="211" spans="1:22" s="46" customFormat="1" ht="25.5" customHeight="1">
      <c r="A211" s="260"/>
      <c r="B211" s="116" t="s">
        <v>868</v>
      </c>
      <c r="C211" s="126">
        <v>562.5</v>
      </c>
      <c r="D211" s="116" t="s">
        <v>399</v>
      </c>
      <c r="E211" s="56"/>
      <c r="F211" s="101">
        <f>E211*C211</f>
        <v>0</v>
      </c>
      <c r="G211" s="125"/>
      <c r="H211" s="56">
        <f>G211*C211</f>
        <v>0</v>
      </c>
      <c r="I211" s="125"/>
      <c r="J211" s="56">
        <f>I211*2</f>
        <v>0</v>
      </c>
      <c r="K211" s="56">
        <f>J211*C211</f>
        <v>0</v>
      </c>
      <c r="L211" s="56"/>
      <c r="M211" s="56">
        <f>L211*C211</f>
        <v>0</v>
      </c>
      <c r="N211" s="125"/>
      <c r="O211" s="56">
        <f>N211*C211</f>
        <v>0</v>
      </c>
      <c r="P211" s="98">
        <f>G211+J211+L211+N211</f>
        <v>0</v>
      </c>
      <c r="Q211" s="56">
        <f>P211*C211</f>
        <v>0</v>
      </c>
      <c r="R211" s="98">
        <f>P211+E211</f>
        <v>0</v>
      </c>
      <c r="S211" s="56">
        <f>R211*C211</f>
        <v>0</v>
      </c>
      <c r="T211" s="48"/>
      <c r="U211" s="47"/>
    </row>
    <row r="212" spans="1:22" s="46" customFormat="1" ht="69.75" customHeight="1">
      <c r="A212" s="261">
        <v>11.6</v>
      </c>
      <c r="B212" s="84" t="s">
        <v>888</v>
      </c>
      <c r="C212" s="126"/>
      <c r="D212" s="116"/>
      <c r="E212" s="56"/>
      <c r="F212" s="101">
        <f>E212*C212</f>
        <v>0</v>
      </c>
      <c r="G212" s="125"/>
      <c r="H212" s="56">
        <f>G212*C212</f>
        <v>0</v>
      </c>
      <c r="I212" s="125"/>
      <c r="J212" s="56">
        <f>I212*2</f>
        <v>0</v>
      </c>
      <c r="K212" s="56">
        <f>J212*C212</f>
        <v>0</v>
      </c>
      <c r="L212" s="56"/>
      <c r="M212" s="56">
        <f>L212*C212</f>
        <v>0</v>
      </c>
      <c r="N212" s="125"/>
      <c r="O212" s="56">
        <f>N212*C212</f>
        <v>0</v>
      </c>
      <c r="P212" s="98">
        <f>G212+J212+L212+N212</f>
        <v>0</v>
      </c>
      <c r="Q212" s="56">
        <f>P212*C212</f>
        <v>0</v>
      </c>
      <c r="R212" s="98">
        <f>P212+E212</f>
        <v>0</v>
      </c>
      <c r="S212" s="56">
        <f>R212*C212</f>
        <v>0</v>
      </c>
      <c r="T212" s="48"/>
      <c r="U212" s="47"/>
    </row>
    <row r="213" spans="1:22" s="46" customFormat="1" ht="25.5" customHeight="1">
      <c r="A213" s="261"/>
      <c r="B213" s="116" t="s">
        <v>693</v>
      </c>
      <c r="C213" s="126"/>
      <c r="D213" s="116" t="s">
        <v>399</v>
      </c>
      <c r="E213" s="56"/>
      <c r="F213" s="101">
        <f>E213*C213</f>
        <v>0</v>
      </c>
      <c r="G213" s="125"/>
      <c r="H213" s="56">
        <f>G213*C213</f>
        <v>0</v>
      </c>
      <c r="I213" s="125"/>
      <c r="J213" s="56">
        <f>I213*2</f>
        <v>0</v>
      </c>
      <c r="K213" s="56">
        <f>J213*C213</f>
        <v>0</v>
      </c>
      <c r="L213" s="56"/>
      <c r="M213" s="56">
        <f>L213*C213</f>
        <v>0</v>
      </c>
      <c r="N213" s="125"/>
      <c r="O213" s="56">
        <f>N213*C213</f>
        <v>0</v>
      </c>
      <c r="P213" s="98">
        <f>G213+J213+L213+N213</f>
        <v>0</v>
      </c>
      <c r="Q213" s="56">
        <f>P213*C213</f>
        <v>0</v>
      </c>
      <c r="R213" s="98">
        <f>P213+E213</f>
        <v>0</v>
      </c>
      <c r="S213" s="56">
        <f>R213*C213</f>
        <v>0</v>
      </c>
      <c r="T213" s="48"/>
      <c r="U213" s="47"/>
    </row>
    <row r="214" spans="1:22" s="46" customFormat="1" ht="25.5" customHeight="1">
      <c r="A214" s="261"/>
      <c r="B214" s="116" t="s">
        <v>871</v>
      </c>
      <c r="C214" s="126"/>
      <c r="D214" s="116" t="s">
        <v>399</v>
      </c>
      <c r="E214" s="56"/>
      <c r="F214" s="101">
        <f>E214*C214</f>
        <v>0</v>
      </c>
      <c r="G214" s="125"/>
      <c r="H214" s="56">
        <f>G214*C214</f>
        <v>0</v>
      </c>
      <c r="I214" s="125"/>
      <c r="J214" s="56">
        <f>I214*2</f>
        <v>0</v>
      </c>
      <c r="K214" s="56">
        <f>J214*C214</f>
        <v>0</v>
      </c>
      <c r="L214" s="56"/>
      <c r="M214" s="56">
        <f>L214*C214</f>
        <v>0</v>
      </c>
      <c r="N214" s="125"/>
      <c r="O214" s="56">
        <f>N214*C214</f>
        <v>0</v>
      </c>
      <c r="P214" s="98">
        <f>G214+J214+L214+N214</f>
        <v>0</v>
      </c>
      <c r="Q214" s="56">
        <f>P214*C214</f>
        <v>0</v>
      </c>
      <c r="R214" s="98">
        <f>P214+E214</f>
        <v>0</v>
      </c>
      <c r="S214" s="56">
        <f>R214*C214</f>
        <v>0</v>
      </c>
      <c r="T214" s="48"/>
      <c r="U214" s="47"/>
    </row>
    <row r="215" spans="1:22" s="46" customFormat="1" ht="25.5" customHeight="1">
      <c r="A215" s="261"/>
      <c r="B215" s="116" t="s">
        <v>870</v>
      </c>
      <c r="C215" s="126"/>
      <c r="D215" s="116" t="s">
        <v>399</v>
      </c>
      <c r="E215" s="56"/>
      <c r="F215" s="101">
        <f>E215*C215</f>
        <v>0</v>
      </c>
      <c r="G215" s="125"/>
      <c r="H215" s="56">
        <f>G215*C215</f>
        <v>0</v>
      </c>
      <c r="I215" s="125"/>
      <c r="J215" s="56">
        <f>I215*2</f>
        <v>0</v>
      </c>
      <c r="K215" s="56">
        <f>J215*C215</f>
        <v>0</v>
      </c>
      <c r="L215" s="56"/>
      <c r="M215" s="56">
        <f>L215*C215</f>
        <v>0</v>
      </c>
      <c r="N215" s="125"/>
      <c r="O215" s="56">
        <f>N215*C215</f>
        <v>0</v>
      </c>
      <c r="P215" s="98">
        <f>G215+J215+L215+N215</f>
        <v>0</v>
      </c>
      <c r="Q215" s="56">
        <f>P215*C215</f>
        <v>0</v>
      </c>
      <c r="R215" s="98">
        <f>P215+E215</f>
        <v>0</v>
      </c>
      <c r="S215" s="56">
        <f>R215*C215</f>
        <v>0</v>
      </c>
      <c r="T215" s="48"/>
      <c r="U215" s="47"/>
    </row>
    <row r="216" spans="1:22" s="46" customFormat="1" ht="25.5" customHeight="1">
      <c r="A216" s="261"/>
      <c r="B216" s="116" t="s">
        <v>869</v>
      </c>
      <c r="C216" s="126"/>
      <c r="D216" s="116" t="s">
        <v>399</v>
      </c>
      <c r="E216" s="56"/>
      <c r="F216" s="101">
        <f>E216*C216</f>
        <v>0</v>
      </c>
      <c r="G216" s="125"/>
      <c r="H216" s="56">
        <f>G216*C216</f>
        <v>0</v>
      </c>
      <c r="I216" s="125"/>
      <c r="J216" s="56">
        <f>I216*2</f>
        <v>0</v>
      </c>
      <c r="K216" s="56">
        <f>J216*C216</f>
        <v>0</v>
      </c>
      <c r="L216" s="56"/>
      <c r="M216" s="56">
        <f>L216*C216</f>
        <v>0</v>
      </c>
      <c r="N216" s="125"/>
      <c r="O216" s="56">
        <f>N216*C216</f>
        <v>0</v>
      </c>
      <c r="P216" s="98">
        <f>G216+J216+L216+N216</f>
        <v>0</v>
      </c>
      <c r="Q216" s="56">
        <f>P216*C216</f>
        <v>0</v>
      </c>
      <c r="R216" s="98">
        <f>P216+E216</f>
        <v>0</v>
      </c>
      <c r="S216" s="56">
        <f>R216*C216</f>
        <v>0</v>
      </c>
      <c r="T216" s="48"/>
      <c r="U216" s="47"/>
    </row>
    <row r="217" spans="1:22" s="46" customFormat="1" ht="7.5" customHeight="1">
      <c r="A217" s="260"/>
      <c r="B217" s="116" t="s">
        <v>868</v>
      </c>
      <c r="C217" s="126"/>
      <c r="D217" s="116" t="s">
        <v>399</v>
      </c>
      <c r="E217" s="56"/>
      <c r="F217" s="101">
        <f>E217*C217</f>
        <v>0</v>
      </c>
      <c r="G217" s="125"/>
      <c r="H217" s="56">
        <f>G217*C217</f>
        <v>0</v>
      </c>
      <c r="I217" s="125"/>
      <c r="J217" s="56">
        <f>I217*2</f>
        <v>0</v>
      </c>
      <c r="K217" s="56">
        <f>J217*C217</f>
        <v>0</v>
      </c>
      <c r="L217" s="56"/>
      <c r="M217" s="56">
        <f>L217*C217</f>
        <v>0</v>
      </c>
      <c r="N217" s="125"/>
      <c r="O217" s="56">
        <f>N217*C217</f>
        <v>0</v>
      </c>
      <c r="P217" s="98">
        <f>G217+J217+L217+N217</f>
        <v>0</v>
      </c>
      <c r="Q217" s="56">
        <f>P217*C217</f>
        <v>0</v>
      </c>
      <c r="R217" s="98">
        <f>P217+E217</f>
        <v>0</v>
      </c>
      <c r="S217" s="56">
        <f>R217*C217</f>
        <v>0</v>
      </c>
      <c r="T217" s="48"/>
      <c r="U217" s="47"/>
    </row>
    <row r="218" spans="1:22" ht="57.75" customHeight="1">
      <c r="A218" s="159">
        <v>12.1</v>
      </c>
      <c r="B218" s="84" t="s">
        <v>887</v>
      </c>
      <c r="C218" s="126"/>
      <c r="D218" s="84"/>
      <c r="E218" s="56"/>
      <c r="F218" s="101">
        <f>E218*C218</f>
        <v>0</v>
      </c>
      <c r="G218" s="56"/>
      <c r="H218" s="56">
        <f>G218*C218</f>
        <v>0</v>
      </c>
      <c r="I218" s="56"/>
      <c r="J218" s="56">
        <f>I218*2</f>
        <v>0</v>
      </c>
      <c r="K218" s="56">
        <f>J218*C218</f>
        <v>0</v>
      </c>
      <c r="L218" s="56"/>
      <c r="M218" s="56">
        <f>L218*C218</f>
        <v>0</v>
      </c>
      <c r="N218" s="56"/>
      <c r="O218" s="56">
        <f>N218*C218</f>
        <v>0</v>
      </c>
      <c r="P218" s="98">
        <f>G218+J218+L218+N218</f>
        <v>0</v>
      </c>
      <c r="Q218" s="56">
        <f>P218*C218</f>
        <v>0</v>
      </c>
      <c r="R218" s="98">
        <f>P218+E218</f>
        <v>0</v>
      </c>
      <c r="S218" s="56">
        <f>R218*C218</f>
        <v>0</v>
      </c>
      <c r="T218" s="217"/>
      <c r="U218" s="42"/>
      <c r="V218" s="259"/>
    </row>
    <row r="219" spans="1:22" s="250" customFormat="1" ht="34.5" customHeight="1">
      <c r="A219" s="116"/>
      <c r="B219" s="116" t="s">
        <v>693</v>
      </c>
      <c r="C219" s="126">
        <v>374.91</v>
      </c>
      <c r="D219" s="116" t="s">
        <v>399</v>
      </c>
      <c r="E219" s="56"/>
      <c r="F219" s="101">
        <f>E219*C219</f>
        <v>0</v>
      </c>
      <c r="G219" s="56"/>
      <c r="H219" s="56">
        <f>G219*C219</f>
        <v>0</v>
      </c>
      <c r="I219" s="56"/>
      <c r="J219" s="56">
        <f>I219*2</f>
        <v>0</v>
      </c>
      <c r="K219" s="56">
        <f>J219*C219</f>
        <v>0</v>
      </c>
      <c r="L219" s="56"/>
      <c r="M219" s="56">
        <f>L219*C219</f>
        <v>0</v>
      </c>
      <c r="N219" s="56"/>
      <c r="O219" s="56">
        <f>N219*C219</f>
        <v>0</v>
      </c>
      <c r="P219" s="98">
        <f>G219+J219+L219+N219</f>
        <v>0</v>
      </c>
      <c r="Q219" s="56">
        <f>P219*C219</f>
        <v>0</v>
      </c>
      <c r="R219" s="98">
        <f>P219+E219</f>
        <v>0</v>
      </c>
      <c r="S219" s="56">
        <f>R219*C219</f>
        <v>0</v>
      </c>
      <c r="T219" s="42"/>
      <c r="U219" s="42"/>
    </row>
    <row r="220" spans="1:22" s="250" customFormat="1" ht="43.5" customHeight="1">
      <c r="A220" s="116"/>
      <c r="B220" s="116" t="s">
        <v>871</v>
      </c>
      <c r="C220" s="126">
        <v>382.46</v>
      </c>
      <c r="D220" s="116" t="s">
        <v>399</v>
      </c>
      <c r="E220" s="56"/>
      <c r="F220" s="101">
        <f>E220*C220</f>
        <v>0</v>
      </c>
      <c r="G220" s="56"/>
      <c r="H220" s="56">
        <f>G220*C220</f>
        <v>0</v>
      </c>
      <c r="I220" s="56"/>
      <c r="J220" s="56">
        <f>I220*2</f>
        <v>0</v>
      </c>
      <c r="K220" s="56">
        <f>J220*C220</f>
        <v>0</v>
      </c>
      <c r="L220" s="56"/>
      <c r="M220" s="56">
        <f>L220*C220</f>
        <v>0</v>
      </c>
      <c r="N220" s="56"/>
      <c r="O220" s="56">
        <f>N220*C220</f>
        <v>0</v>
      </c>
      <c r="P220" s="98">
        <f>G220+J220+L220+N220</f>
        <v>0</v>
      </c>
      <c r="Q220" s="56">
        <f>P220*C220</f>
        <v>0</v>
      </c>
      <c r="R220" s="98">
        <f>P220+E220</f>
        <v>0</v>
      </c>
      <c r="S220" s="56">
        <f>R220*C220</f>
        <v>0</v>
      </c>
      <c r="T220" s="42"/>
      <c r="U220" s="42"/>
    </row>
    <row r="221" spans="1:22" s="240" customFormat="1" ht="43.5" customHeight="1">
      <c r="A221" s="152"/>
      <c r="B221" s="152" t="s">
        <v>870</v>
      </c>
      <c r="C221" s="155">
        <v>390.01</v>
      </c>
      <c r="D221" s="152" t="s">
        <v>399</v>
      </c>
      <c r="E221" s="56"/>
      <c r="F221" s="101">
        <f>E221*C221</f>
        <v>0</v>
      </c>
      <c r="G221" s="125"/>
      <c r="H221" s="56">
        <f>G221*C221</f>
        <v>0</v>
      </c>
      <c r="I221" s="125"/>
      <c r="J221" s="56">
        <f>I221*2</f>
        <v>0</v>
      </c>
      <c r="K221" s="56">
        <f>J221*C221</f>
        <v>0</v>
      </c>
      <c r="L221" s="56"/>
      <c r="M221" s="56">
        <f>L221*C221</f>
        <v>0</v>
      </c>
      <c r="N221" s="125"/>
      <c r="O221" s="56">
        <f>N221*C221</f>
        <v>0</v>
      </c>
      <c r="P221" s="98">
        <f>G221+J221+L221+N221</f>
        <v>0</v>
      </c>
      <c r="Q221" s="56">
        <f>P221*C221</f>
        <v>0</v>
      </c>
      <c r="R221" s="98">
        <f>P221+E221</f>
        <v>0</v>
      </c>
      <c r="S221" s="56">
        <f>R221*C221</f>
        <v>0</v>
      </c>
      <c r="T221" s="47"/>
      <c r="U221" s="47"/>
    </row>
    <row r="222" spans="1:22" s="240" customFormat="1" ht="43.5" customHeight="1">
      <c r="A222" s="152"/>
      <c r="B222" s="152" t="s">
        <v>869</v>
      </c>
      <c r="C222" s="155">
        <v>397.56</v>
      </c>
      <c r="D222" s="152" t="s">
        <v>399</v>
      </c>
      <c r="E222" s="56"/>
      <c r="F222" s="101">
        <f>E222*C222</f>
        <v>0</v>
      </c>
      <c r="G222" s="125"/>
      <c r="H222" s="56">
        <f>G222*C222</f>
        <v>0</v>
      </c>
      <c r="I222" s="125"/>
      <c r="J222" s="56">
        <f>I222*2</f>
        <v>0</v>
      </c>
      <c r="K222" s="56">
        <f>J222*C222</f>
        <v>0</v>
      </c>
      <c r="L222" s="56"/>
      <c r="M222" s="56">
        <f>L222*C222</f>
        <v>0</v>
      </c>
      <c r="N222" s="125"/>
      <c r="O222" s="56">
        <f>N222*C222</f>
        <v>0</v>
      </c>
      <c r="P222" s="98">
        <f>G222+J222+L222+N222</f>
        <v>0</v>
      </c>
      <c r="Q222" s="56">
        <f>P222*C222</f>
        <v>0</v>
      </c>
      <c r="R222" s="98">
        <f>P222+E222</f>
        <v>0</v>
      </c>
      <c r="S222" s="56">
        <f>R222*C222</f>
        <v>0</v>
      </c>
      <c r="T222" s="47"/>
      <c r="U222" s="47"/>
    </row>
    <row r="223" spans="1:22" s="46" customFormat="1" ht="43.5" customHeight="1">
      <c r="A223" s="85"/>
      <c r="B223" s="116" t="s">
        <v>868</v>
      </c>
      <c r="C223" s="126">
        <v>405.11</v>
      </c>
      <c r="D223" s="116" t="s">
        <v>399</v>
      </c>
      <c r="E223" s="56"/>
      <c r="F223" s="101">
        <f>E223*C223</f>
        <v>0</v>
      </c>
      <c r="G223" s="125"/>
      <c r="H223" s="56">
        <f>G223*C223</f>
        <v>0</v>
      </c>
      <c r="I223" s="125"/>
      <c r="J223" s="56">
        <f>I223*2</f>
        <v>0</v>
      </c>
      <c r="K223" s="56">
        <f>J223*C223</f>
        <v>0</v>
      </c>
      <c r="L223" s="56"/>
      <c r="M223" s="56">
        <f>L223*C223</f>
        <v>0</v>
      </c>
      <c r="N223" s="125"/>
      <c r="O223" s="56">
        <f>N223*C223</f>
        <v>0</v>
      </c>
      <c r="P223" s="98">
        <f>G223+J223+L223+N223</f>
        <v>0</v>
      </c>
      <c r="Q223" s="56">
        <f>P223*C223</f>
        <v>0</v>
      </c>
      <c r="R223" s="98">
        <f>P223+E223</f>
        <v>0</v>
      </c>
      <c r="S223" s="56">
        <f>R223*C223</f>
        <v>0</v>
      </c>
      <c r="T223" s="48"/>
      <c r="U223" s="47"/>
    </row>
    <row r="224" spans="1:22" s="46" customFormat="1" ht="69.75" customHeight="1">
      <c r="A224" s="159">
        <v>12.2</v>
      </c>
      <c r="B224" s="116" t="s">
        <v>886</v>
      </c>
      <c r="C224" s="126"/>
      <c r="D224" s="84"/>
      <c r="E224" s="56"/>
      <c r="F224" s="101">
        <f>E224*C224</f>
        <v>0</v>
      </c>
      <c r="G224" s="125"/>
      <c r="H224" s="56">
        <f>G224*C224</f>
        <v>0</v>
      </c>
      <c r="I224" s="125"/>
      <c r="J224" s="56">
        <f>I224*2</f>
        <v>0</v>
      </c>
      <c r="K224" s="56">
        <f>J224*C224</f>
        <v>0</v>
      </c>
      <c r="L224" s="56"/>
      <c r="M224" s="56">
        <f>L224*C224</f>
        <v>0</v>
      </c>
      <c r="N224" s="125"/>
      <c r="O224" s="56">
        <f>N224*C224</f>
        <v>0</v>
      </c>
      <c r="P224" s="98">
        <f>G224+J224+L224+N224</f>
        <v>0</v>
      </c>
      <c r="Q224" s="56">
        <f>P224*C224</f>
        <v>0</v>
      </c>
      <c r="R224" s="98">
        <f>P224+E224</f>
        <v>0</v>
      </c>
      <c r="S224" s="56">
        <f>R224*C224</f>
        <v>0</v>
      </c>
      <c r="T224" s="48"/>
      <c r="U224" s="47"/>
    </row>
    <row r="225" spans="1:21" s="46" customFormat="1" ht="25.5" customHeight="1">
      <c r="A225" s="116"/>
      <c r="B225" s="116" t="s">
        <v>693</v>
      </c>
      <c r="C225" s="126"/>
      <c r="D225" s="116" t="s">
        <v>399</v>
      </c>
      <c r="E225" s="56"/>
      <c r="F225" s="101">
        <f>E225*C225</f>
        <v>0</v>
      </c>
      <c r="G225" s="125"/>
      <c r="H225" s="56">
        <f>G225*C225</f>
        <v>0</v>
      </c>
      <c r="I225" s="125"/>
      <c r="J225" s="56">
        <f>I225*2</f>
        <v>0</v>
      </c>
      <c r="K225" s="56">
        <f>J225*C225</f>
        <v>0</v>
      </c>
      <c r="L225" s="56"/>
      <c r="M225" s="56">
        <f>L225*C225</f>
        <v>0</v>
      </c>
      <c r="N225" s="125"/>
      <c r="O225" s="56">
        <f>N225*C225</f>
        <v>0</v>
      </c>
      <c r="P225" s="98">
        <f>G225+J225+L225+N225</f>
        <v>0</v>
      </c>
      <c r="Q225" s="56">
        <f>P225*C225</f>
        <v>0</v>
      </c>
      <c r="R225" s="98">
        <f>P225+E225</f>
        <v>0</v>
      </c>
      <c r="S225" s="56">
        <f>R225*C225</f>
        <v>0</v>
      </c>
      <c r="T225" s="48"/>
      <c r="U225" s="47"/>
    </row>
    <row r="226" spans="1:21" s="46" customFormat="1" ht="25.5" customHeight="1">
      <c r="A226" s="116"/>
      <c r="B226" s="116" t="s">
        <v>871</v>
      </c>
      <c r="C226" s="126"/>
      <c r="D226" s="116" t="s">
        <v>399</v>
      </c>
      <c r="E226" s="56"/>
      <c r="F226" s="101">
        <f>E226*C226</f>
        <v>0</v>
      </c>
      <c r="G226" s="125"/>
      <c r="H226" s="56">
        <f>G226*C226</f>
        <v>0</v>
      </c>
      <c r="I226" s="125"/>
      <c r="J226" s="56">
        <f>I226*2</f>
        <v>0</v>
      </c>
      <c r="K226" s="56">
        <f>J226*C226</f>
        <v>0</v>
      </c>
      <c r="L226" s="56"/>
      <c r="M226" s="56">
        <f>L226*C226</f>
        <v>0</v>
      </c>
      <c r="N226" s="125"/>
      <c r="O226" s="56">
        <f>N226*C226</f>
        <v>0</v>
      </c>
      <c r="P226" s="98">
        <f>G226+J226+L226+N226</f>
        <v>0</v>
      </c>
      <c r="Q226" s="56">
        <f>P226*C226</f>
        <v>0</v>
      </c>
      <c r="R226" s="98">
        <f>P226+E226</f>
        <v>0</v>
      </c>
      <c r="S226" s="56">
        <f>R226*C226</f>
        <v>0</v>
      </c>
      <c r="T226" s="48"/>
      <c r="U226" s="47"/>
    </row>
    <row r="227" spans="1:21" s="46" customFormat="1" ht="25.5" customHeight="1">
      <c r="A227" s="116"/>
      <c r="B227" s="116" t="s">
        <v>870</v>
      </c>
      <c r="C227" s="126"/>
      <c r="D227" s="116" t="s">
        <v>399</v>
      </c>
      <c r="E227" s="56"/>
      <c r="F227" s="101">
        <f>E227*C227</f>
        <v>0</v>
      </c>
      <c r="G227" s="125"/>
      <c r="H227" s="56">
        <f>G227*C227</f>
        <v>0</v>
      </c>
      <c r="I227" s="125"/>
      <c r="J227" s="56">
        <f>I227*2</f>
        <v>0</v>
      </c>
      <c r="K227" s="56">
        <f>J227*C227</f>
        <v>0</v>
      </c>
      <c r="L227" s="56"/>
      <c r="M227" s="56">
        <f>L227*C227</f>
        <v>0</v>
      </c>
      <c r="N227" s="125"/>
      <c r="O227" s="56">
        <f>N227*C227</f>
        <v>0</v>
      </c>
      <c r="P227" s="98">
        <f>G227+J227+L227+N227</f>
        <v>0</v>
      </c>
      <c r="Q227" s="56">
        <f>P227*C227</f>
        <v>0</v>
      </c>
      <c r="R227" s="98">
        <f>P227+E227</f>
        <v>0</v>
      </c>
      <c r="S227" s="56">
        <f>R227*C227</f>
        <v>0</v>
      </c>
      <c r="T227" s="48"/>
      <c r="U227" s="47"/>
    </row>
    <row r="228" spans="1:21" s="46" customFormat="1" ht="25.5" customHeight="1">
      <c r="A228" s="116"/>
      <c r="B228" s="116" t="s">
        <v>869</v>
      </c>
      <c r="C228" s="126"/>
      <c r="D228" s="116" t="s">
        <v>399</v>
      </c>
      <c r="E228" s="56"/>
      <c r="F228" s="101">
        <f>E228*C228</f>
        <v>0</v>
      </c>
      <c r="G228" s="125"/>
      <c r="H228" s="56">
        <f>G228*C228</f>
        <v>0</v>
      </c>
      <c r="I228" s="125"/>
      <c r="J228" s="56">
        <f>I228*2</f>
        <v>0</v>
      </c>
      <c r="K228" s="56">
        <f>J228*C228</f>
        <v>0</v>
      </c>
      <c r="L228" s="56"/>
      <c r="M228" s="56">
        <f>L228*C228</f>
        <v>0</v>
      </c>
      <c r="N228" s="125"/>
      <c r="O228" s="56">
        <f>N228*C228</f>
        <v>0</v>
      </c>
      <c r="P228" s="98">
        <f>G228+J228+L228+N228</f>
        <v>0</v>
      </c>
      <c r="Q228" s="56">
        <f>P228*C228</f>
        <v>0</v>
      </c>
      <c r="R228" s="98">
        <f>P228+E228</f>
        <v>0</v>
      </c>
      <c r="S228" s="56">
        <f>R228*C228</f>
        <v>0</v>
      </c>
      <c r="T228" s="48"/>
      <c r="U228" s="47"/>
    </row>
    <row r="229" spans="1:21" s="46" customFormat="1" ht="25.5" customHeight="1">
      <c r="A229" s="85"/>
      <c r="B229" s="116" t="s">
        <v>868</v>
      </c>
      <c r="C229" s="126"/>
      <c r="D229" s="116" t="s">
        <v>399</v>
      </c>
      <c r="E229" s="56"/>
      <c r="F229" s="101">
        <f>E229*C229</f>
        <v>0</v>
      </c>
      <c r="G229" s="125"/>
      <c r="H229" s="56">
        <f>G229*C229</f>
        <v>0</v>
      </c>
      <c r="I229" s="125"/>
      <c r="J229" s="56">
        <f>I229*2</f>
        <v>0</v>
      </c>
      <c r="K229" s="56">
        <f>J229*C229</f>
        <v>0</v>
      </c>
      <c r="L229" s="56"/>
      <c r="M229" s="56">
        <f>L229*C229</f>
        <v>0</v>
      </c>
      <c r="N229" s="125"/>
      <c r="O229" s="56">
        <f>N229*C229</f>
        <v>0</v>
      </c>
      <c r="P229" s="98">
        <f>G229+J229+L229+N229</f>
        <v>0</v>
      </c>
      <c r="Q229" s="56">
        <f>P229*C229</f>
        <v>0</v>
      </c>
      <c r="R229" s="98">
        <f>P229+E229</f>
        <v>0</v>
      </c>
      <c r="S229" s="56">
        <f>R229*C229</f>
        <v>0</v>
      </c>
      <c r="T229" s="48"/>
      <c r="U229" s="47"/>
    </row>
    <row r="230" spans="1:21" s="46" customFormat="1" ht="25.5" customHeight="1">
      <c r="A230" s="85"/>
      <c r="B230" s="116"/>
      <c r="C230" s="126"/>
      <c r="D230" s="116"/>
      <c r="E230" s="56"/>
      <c r="F230" s="101">
        <f>E230*C230</f>
        <v>0</v>
      </c>
      <c r="G230" s="125"/>
      <c r="H230" s="56">
        <f>G230*C230</f>
        <v>0</v>
      </c>
      <c r="I230" s="125"/>
      <c r="J230" s="56">
        <f>I230*2</f>
        <v>0</v>
      </c>
      <c r="K230" s="56">
        <f>J230*C230</f>
        <v>0</v>
      </c>
      <c r="L230" s="56"/>
      <c r="M230" s="56">
        <f>L230*C230</f>
        <v>0</v>
      </c>
      <c r="N230" s="125"/>
      <c r="O230" s="56">
        <f>N230*C230</f>
        <v>0</v>
      </c>
      <c r="P230" s="98">
        <f>G230+J230+L230+N230</f>
        <v>0</v>
      </c>
      <c r="Q230" s="56">
        <f>P230*C230</f>
        <v>0</v>
      </c>
      <c r="R230" s="98">
        <f>P230+E230</f>
        <v>0</v>
      </c>
      <c r="S230" s="56">
        <f>R230*C230</f>
        <v>0</v>
      </c>
      <c r="T230" s="48"/>
      <c r="U230" s="47"/>
    </row>
    <row r="231" spans="1:21" s="257" customFormat="1" ht="46.5" customHeight="1">
      <c r="A231" s="256">
        <v>13.1</v>
      </c>
      <c r="B231" s="254" t="s">
        <v>885</v>
      </c>
      <c r="C231" s="83">
        <v>36.96</v>
      </c>
      <c r="D231" s="258" t="s">
        <v>669</v>
      </c>
      <c r="E231" s="62">
        <v>411.2</v>
      </c>
      <c r="F231" s="81">
        <f>E231*C231</f>
        <v>15197.951999999999</v>
      </c>
      <c r="G231" s="62"/>
      <c r="H231" s="62">
        <f>G231*C231</f>
        <v>0</v>
      </c>
      <c r="I231" s="62"/>
      <c r="J231" s="62">
        <f>I231*2</f>
        <v>0</v>
      </c>
      <c r="K231" s="62">
        <f>J231*C231</f>
        <v>0</v>
      </c>
      <c r="L231" s="62"/>
      <c r="M231" s="62">
        <f>L231*C231</f>
        <v>0</v>
      </c>
      <c r="N231" s="62"/>
      <c r="O231" s="62">
        <f>N231*C231</f>
        <v>0</v>
      </c>
      <c r="P231" s="88">
        <f>G231+J231+L231+N231</f>
        <v>0</v>
      </c>
      <c r="Q231" s="62">
        <f>P231*C231</f>
        <v>0</v>
      </c>
      <c r="R231" s="88">
        <f>P231+E231</f>
        <v>411.2</v>
      </c>
      <c r="S231" s="62">
        <f>R231*C231</f>
        <v>15197.951999999999</v>
      </c>
      <c r="T231" s="42"/>
      <c r="U231" s="42"/>
    </row>
    <row r="232" spans="1:21" s="46" customFormat="1" ht="33.75" customHeight="1">
      <c r="A232" s="256">
        <v>13.2</v>
      </c>
      <c r="B232" s="254" t="s">
        <v>884</v>
      </c>
      <c r="C232" s="56"/>
      <c r="D232" s="254" t="s">
        <v>669</v>
      </c>
      <c r="E232" s="56"/>
      <c r="F232" s="101">
        <f>E232*C232</f>
        <v>0</v>
      </c>
      <c r="G232" s="125"/>
      <c r="H232" s="56">
        <f>G232*C232</f>
        <v>0</v>
      </c>
      <c r="I232" s="125"/>
      <c r="J232" s="56">
        <f>I232*2</f>
        <v>0</v>
      </c>
      <c r="K232" s="56">
        <f>J232*C232</f>
        <v>0</v>
      </c>
      <c r="L232" s="56"/>
      <c r="M232" s="56">
        <f>L232*C232</f>
        <v>0</v>
      </c>
      <c r="N232" s="125"/>
      <c r="O232" s="56">
        <f>N232*C232</f>
        <v>0</v>
      </c>
      <c r="P232" s="98">
        <f>G232+J232+L232+N232</f>
        <v>0</v>
      </c>
      <c r="Q232" s="56">
        <f>P232*C232</f>
        <v>0</v>
      </c>
      <c r="R232" s="98">
        <f>P232+E232</f>
        <v>0</v>
      </c>
      <c r="S232" s="56">
        <f>R232*C232</f>
        <v>0</v>
      </c>
      <c r="T232" s="48"/>
      <c r="U232" s="47"/>
    </row>
    <row r="233" spans="1:21" s="252" customFormat="1" ht="60.75" customHeight="1">
      <c r="A233" s="254" t="s">
        <v>705</v>
      </c>
      <c r="B233" s="255" t="s">
        <v>883</v>
      </c>
      <c r="C233" s="56"/>
      <c r="D233" s="254"/>
      <c r="E233" s="56"/>
      <c r="F233" s="101">
        <f>E233*C233</f>
        <v>0</v>
      </c>
      <c r="G233" s="125"/>
      <c r="H233" s="56">
        <f>G233*C233</f>
        <v>0</v>
      </c>
      <c r="I233" s="125"/>
      <c r="J233" s="56">
        <f>I233*2</f>
        <v>0</v>
      </c>
      <c r="K233" s="56">
        <f>J233*C233</f>
        <v>0</v>
      </c>
      <c r="L233" s="56"/>
      <c r="M233" s="56">
        <f>L233*C233</f>
        <v>0</v>
      </c>
      <c r="N233" s="125"/>
      <c r="O233" s="56">
        <f>N233*C233</f>
        <v>0</v>
      </c>
      <c r="P233" s="98">
        <f>G233+J233+L233+N233</f>
        <v>0</v>
      </c>
      <c r="Q233" s="56">
        <f>P233*C233</f>
        <v>0</v>
      </c>
      <c r="R233" s="98">
        <f>P233+E233</f>
        <v>0</v>
      </c>
      <c r="S233" s="56">
        <f>R233*C233</f>
        <v>0</v>
      </c>
      <c r="T233" s="253"/>
      <c r="U233" s="47"/>
    </row>
    <row r="234" spans="1:21" s="252" customFormat="1" ht="50.25" customHeight="1">
      <c r="A234" s="254"/>
      <c r="B234" s="254" t="s">
        <v>423</v>
      </c>
      <c r="C234" s="56">
        <v>1396.76</v>
      </c>
      <c r="D234" s="254" t="s">
        <v>399</v>
      </c>
      <c r="E234" s="56"/>
      <c r="F234" s="101">
        <f>E234*C234</f>
        <v>0</v>
      </c>
      <c r="G234" s="125"/>
      <c r="H234" s="56">
        <f>G234*C234</f>
        <v>0</v>
      </c>
      <c r="I234" s="125"/>
      <c r="J234" s="56">
        <f>I234*2</f>
        <v>0</v>
      </c>
      <c r="K234" s="56">
        <f>J234*C234</f>
        <v>0</v>
      </c>
      <c r="L234" s="56"/>
      <c r="M234" s="56">
        <f>L234*C234</f>
        <v>0</v>
      </c>
      <c r="N234" s="125"/>
      <c r="O234" s="56">
        <f>N234*C234</f>
        <v>0</v>
      </c>
      <c r="P234" s="98">
        <f>G234+J234+L234+N234</f>
        <v>0</v>
      </c>
      <c r="Q234" s="56">
        <f>P234*C234</f>
        <v>0</v>
      </c>
      <c r="R234" s="98">
        <f>P234+E234</f>
        <v>0</v>
      </c>
      <c r="S234" s="56">
        <f>R234*C234</f>
        <v>0</v>
      </c>
      <c r="T234" s="253"/>
      <c r="U234" s="47"/>
    </row>
    <row r="235" spans="1:21" s="252" customFormat="1" ht="50.25" customHeight="1">
      <c r="A235" s="116"/>
      <c r="B235" s="116" t="s">
        <v>422</v>
      </c>
      <c r="C235" s="126">
        <v>1401.28</v>
      </c>
      <c r="D235" s="116" t="s">
        <v>399</v>
      </c>
      <c r="E235" s="56"/>
      <c r="F235" s="101">
        <f>E235*C235</f>
        <v>0</v>
      </c>
      <c r="G235" s="125"/>
      <c r="H235" s="56">
        <f>G235*C235</f>
        <v>0</v>
      </c>
      <c r="I235" s="125"/>
      <c r="J235" s="56">
        <f>I235*2</f>
        <v>0</v>
      </c>
      <c r="K235" s="56">
        <f>J235*C235</f>
        <v>0</v>
      </c>
      <c r="L235" s="56"/>
      <c r="M235" s="56">
        <f>L235*C235</f>
        <v>0</v>
      </c>
      <c r="N235" s="125"/>
      <c r="O235" s="56">
        <f>N235*C235</f>
        <v>0</v>
      </c>
      <c r="P235" s="98">
        <f>G235+J235+L235+N235</f>
        <v>0</v>
      </c>
      <c r="Q235" s="56">
        <f>P235*C235</f>
        <v>0</v>
      </c>
      <c r="R235" s="98">
        <f>P235+E235</f>
        <v>0</v>
      </c>
      <c r="S235" s="56">
        <f>R235*C235</f>
        <v>0</v>
      </c>
      <c r="T235" s="253"/>
      <c r="U235" s="47"/>
    </row>
    <row r="236" spans="1:21" s="252" customFormat="1" ht="50.25" customHeight="1">
      <c r="A236" s="116"/>
      <c r="B236" s="116" t="s">
        <v>421</v>
      </c>
      <c r="C236" s="126">
        <v>1405.8</v>
      </c>
      <c r="D236" s="116" t="s">
        <v>399</v>
      </c>
      <c r="E236" s="56"/>
      <c r="F236" s="101">
        <f>E236*C236</f>
        <v>0</v>
      </c>
      <c r="G236" s="125"/>
      <c r="H236" s="56">
        <f>G236*C236</f>
        <v>0</v>
      </c>
      <c r="I236" s="125"/>
      <c r="J236" s="56">
        <f>I236*2</f>
        <v>0</v>
      </c>
      <c r="K236" s="56">
        <f>J236*C236</f>
        <v>0</v>
      </c>
      <c r="L236" s="56"/>
      <c r="M236" s="56">
        <f>L236*C236</f>
        <v>0</v>
      </c>
      <c r="N236" s="125"/>
      <c r="O236" s="56">
        <f>N236*C236</f>
        <v>0</v>
      </c>
      <c r="P236" s="98">
        <f>G236+J236+L236+N236</f>
        <v>0</v>
      </c>
      <c r="Q236" s="56">
        <f>P236*C236</f>
        <v>0</v>
      </c>
      <c r="R236" s="98">
        <f>P236+E236</f>
        <v>0</v>
      </c>
      <c r="S236" s="56">
        <f>R236*C236</f>
        <v>0</v>
      </c>
      <c r="T236" s="253"/>
      <c r="U236" s="47"/>
    </row>
    <row r="237" spans="1:21" s="252" customFormat="1" ht="50.25" customHeight="1">
      <c r="A237" s="116"/>
      <c r="B237" s="116" t="s">
        <v>425</v>
      </c>
      <c r="C237" s="126">
        <v>1410.32</v>
      </c>
      <c r="D237" s="116" t="s">
        <v>399</v>
      </c>
      <c r="E237" s="56"/>
      <c r="F237" s="101">
        <f>E237*C237</f>
        <v>0</v>
      </c>
      <c r="G237" s="125"/>
      <c r="H237" s="56">
        <f>G237*C237</f>
        <v>0</v>
      </c>
      <c r="I237" s="125"/>
      <c r="J237" s="56">
        <f>I237*2</f>
        <v>0</v>
      </c>
      <c r="K237" s="56">
        <f>J237*C237</f>
        <v>0</v>
      </c>
      <c r="L237" s="56"/>
      <c r="M237" s="56">
        <f>L237*C237</f>
        <v>0</v>
      </c>
      <c r="N237" s="125"/>
      <c r="O237" s="56">
        <f>N237*C237</f>
        <v>0</v>
      </c>
      <c r="P237" s="98">
        <f>G237+J237+L237+N237</f>
        <v>0</v>
      </c>
      <c r="Q237" s="56">
        <f>P237*C237</f>
        <v>0</v>
      </c>
      <c r="R237" s="98">
        <f>P237+E237</f>
        <v>0</v>
      </c>
      <c r="S237" s="56">
        <f>R237*C237</f>
        <v>0</v>
      </c>
      <c r="T237" s="253"/>
      <c r="U237" s="47"/>
    </row>
    <row r="238" spans="1:21" s="46" customFormat="1" ht="41.25" customHeight="1">
      <c r="A238" s="85"/>
      <c r="B238" s="116" t="s">
        <v>582</v>
      </c>
      <c r="C238" s="126">
        <v>1414.84</v>
      </c>
      <c r="D238" s="116" t="s">
        <v>399</v>
      </c>
      <c r="E238" s="56"/>
      <c r="F238" s="101">
        <f>E238*C238</f>
        <v>0</v>
      </c>
      <c r="G238" s="125"/>
      <c r="H238" s="56">
        <f>G238*C238</f>
        <v>0</v>
      </c>
      <c r="I238" s="125"/>
      <c r="J238" s="56">
        <f>I238*2</f>
        <v>0</v>
      </c>
      <c r="K238" s="56">
        <f>J238*C238</f>
        <v>0</v>
      </c>
      <c r="L238" s="56"/>
      <c r="M238" s="56">
        <f>L238*C238</f>
        <v>0</v>
      </c>
      <c r="N238" s="125"/>
      <c r="O238" s="56">
        <f>N238*C238</f>
        <v>0</v>
      </c>
      <c r="P238" s="98">
        <f>G238+J238+L238+N238</f>
        <v>0</v>
      </c>
      <c r="Q238" s="56">
        <f>P238*C238</f>
        <v>0</v>
      </c>
      <c r="R238" s="98">
        <f>P238+E238</f>
        <v>0</v>
      </c>
      <c r="S238" s="56">
        <f>R238*C238</f>
        <v>0</v>
      </c>
      <c r="T238" s="48"/>
      <c r="U238" s="47"/>
    </row>
    <row r="239" spans="1:21" s="46" customFormat="1" ht="41.25" customHeight="1">
      <c r="A239" s="85"/>
      <c r="B239" s="116" t="s">
        <v>692</v>
      </c>
      <c r="C239" s="126">
        <v>1419.36</v>
      </c>
      <c r="D239" s="116" t="s">
        <v>399</v>
      </c>
      <c r="E239" s="56"/>
      <c r="F239" s="101">
        <f>E239*C239</f>
        <v>0</v>
      </c>
      <c r="G239" s="125"/>
      <c r="H239" s="56">
        <f>G239*C239</f>
        <v>0</v>
      </c>
      <c r="I239" s="125"/>
      <c r="J239" s="56">
        <f>I239*2</f>
        <v>0</v>
      </c>
      <c r="K239" s="56">
        <f>J239*C239</f>
        <v>0</v>
      </c>
      <c r="L239" s="56"/>
      <c r="M239" s="56">
        <f>L239*C239</f>
        <v>0</v>
      </c>
      <c r="N239" s="125"/>
      <c r="O239" s="56">
        <f>N239*C239</f>
        <v>0</v>
      </c>
      <c r="P239" s="98">
        <f>G239+J239+L239+N239</f>
        <v>0</v>
      </c>
      <c r="Q239" s="56">
        <f>P239*C239</f>
        <v>0</v>
      </c>
      <c r="R239" s="98">
        <f>P239+E239</f>
        <v>0</v>
      </c>
      <c r="S239" s="56">
        <f>R239*C239</f>
        <v>0</v>
      </c>
      <c r="T239" s="48"/>
      <c r="U239" s="47"/>
    </row>
    <row r="240" spans="1:21" s="46" customFormat="1" ht="41.25" customHeight="1">
      <c r="A240" s="85"/>
      <c r="B240" s="116" t="s">
        <v>882</v>
      </c>
      <c r="C240" s="126">
        <v>1423.88</v>
      </c>
      <c r="D240" s="116" t="s">
        <v>399</v>
      </c>
      <c r="E240" s="56"/>
      <c r="F240" s="101">
        <f>E240*C240</f>
        <v>0</v>
      </c>
      <c r="G240" s="125"/>
      <c r="H240" s="56">
        <f>G240*C240</f>
        <v>0</v>
      </c>
      <c r="I240" s="125"/>
      <c r="J240" s="56">
        <f>I240*2</f>
        <v>0</v>
      </c>
      <c r="K240" s="56">
        <f>J240*C240</f>
        <v>0</v>
      </c>
      <c r="L240" s="56"/>
      <c r="M240" s="56">
        <f>L240*C240</f>
        <v>0</v>
      </c>
      <c r="N240" s="125"/>
      <c r="O240" s="56">
        <f>N240*C240</f>
        <v>0</v>
      </c>
      <c r="P240" s="98">
        <f>G240+J240+L240+N240</f>
        <v>0</v>
      </c>
      <c r="Q240" s="56">
        <f>P240*C240</f>
        <v>0</v>
      </c>
      <c r="R240" s="98">
        <f>P240+E240</f>
        <v>0</v>
      </c>
      <c r="S240" s="56">
        <f>R240*C240</f>
        <v>0</v>
      </c>
      <c r="T240" s="48"/>
      <c r="U240" s="47"/>
    </row>
    <row r="241" spans="1:21" s="46" customFormat="1" ht="41.25" customHeight="1">
      <c r="A241" s="85"/>
      <c r="B241" s="116" t="s">
        <v>881</v>
      </c>
      <c r="C241" s="126">
        <v>1428.4</v>
      </c>
      <c r="D241" s="116" t="s">
        <v>399</v>
      </c>
      <c r="E241" s="56"/>
      <c r="F241" s="101">
        <f>E241*C241</f>
        <v>0</v>
      </c>
      <c r="G241" s="125"/>
      <c r="H241" s="56">
        <f>G241*C241</f>
        <v>0</v>
      </c>
      <c r="I241" s="125"/>
      <c r="J241" s="56">
        <f>I241*2</f>
        <v>0</v>
      </c>
      <c r="K241" s="56">
        <f>J241*C241</f>
        <v>0</v>
      </c>
      <c r="L241" s="56"/>
      <c r="M241" s="56">
        <f>L241*C241</f>
        <v>0</v>
      </c>
      <c r="N241" s="125"/>
      <c r="O241" s="56">
        <f>N241*C241</f>
        <v>0</v>
      </c>
      <c r="P241" s="98">
        <f>G241+J241+L241+N241</f>
        <v>0</v>
      </c>
      <c r="Q241" s="56">
        <f>P241*C241</f>
        <v>0</v>
      </c>
      <c r="R241" s="98">
        <f>P241+E241</f>
        <v>0</v>
      </c>
      <c r="S241" s="56">
        <f>R241*C241</f>
        <v>0</v>
      </c>
      <c r="T241" s="48"/>
      <c r="U241" s="47"/>
    </row>
    <row r="242" spans="1:21" s="46" customFormat="1" ht="41.25" customHeight="1">
      <c r="A242" s="85"/>
      <c r="B242" s="116" t="s">
        <v>880</v>
      </c>
      <c r="C242" s="126">
        <v>1432.92</v>
      </c>
      <c r="D242" s="116" t="s">
        <v>399</v>
      </c>
      <c r="E242" s="56"/>
      <c r="F242" s="101">
        <f>E242*C242</f>
        <v>0</v>
      </c>
      <c r="G242" s="125"/>
      <c r="H242" s="56">
        <f>G242*C242</f>
        <v>0</v>
      </c>
      <c r="I242" s="125"/>
      <c r="J242" s="56">
        <f>I242*2</f>
        <v>0</v>
      </c>
      <c r="K242" s="56">
        <f>J242*C242</f>
        <v>0</v>
      </c>
      <c r="L242" s="56"/>
      <c r="M242" s="56">
        <f>L242*C242</f>
        <v>0</v>
      </c>
      <c r="N242" s="125"/>
      <c r="O242" s="56">
        <f>N242*C242</f>
        <v>0</v>
      </c>
      <c r="P242" s="98">
        <f>G242+J242+L242+N242</f>
        <v>0</v>
      </c>
      <c r="Q242" s="56">
        <f>P242*C242</f>
        <v>0</v>
      </c>
      <c r="R242" s="98">
        <f>P242+E242</f>
        <v>0</v>
      </c>
      <c r="S242" s="56">
        <f>R242*C242</f>
        <v>0</v>
      </c>
      <c r="T242" s="48"/>
      <c r="U242" s="47"/>
    </row>
    <row r="243" spans="1:21" s="46" customFormat="1" ht="41.25" customHeight="1">
      <c r="A243" s="85"/>
      <c r="B243" s="116" t="s">
        <v>879</v>
      </c>
      <c r="C243" s="126">
        <v>1437.44</v>
      </c>
      <c r="D243" s="116" t="s">
        <v>399</v>
      </c>
      <c r="E243" s="56"/>
      <c r="F243" s="101">
        <f>E243*C243</f>
        <v>0</v>
      </c>
      <c r="G243" s="125"/>
      <c r="H243" s="56">
        <f>G243*C243</f>
        <v>0</v>
      </c>
      <c r="I243" s="125"/>
      <c r="J243" s="56">
        <f>I243*2</f>
        <v>0</v>
      </c>
      <c r="K243" s="56">
        <f>J243*C243</f>
        <v>0</v>
      </c>
      <c r="L243" s="56"/>
      <c r="M243" s="56">
        <f>L243*C243</f>
        <v>0</v>
      </c>
      <c r="N243" s="125"/>
      <c r="O243" s="56">
        <f>N243*C243</f>
        <v>0</v>
      </c>
      <c r="P243" s="98">
        <f>G243+J243+L243+N243</f>
        <v>0</v>
      </c>
      <c r="Q243" s="56">
        <f>P243*C243</f>
        <v>0</v>
      </c>
      <c r="R243" s="98">
        <f>P243+E243</f>
        <v>0</v>
      </c>
      <c r="S243" s="56">
        <f>R243*C243</f>
        <v>0</v>
      </c>
      <c r="T243" s="48"/>
      <c r="U243" s="47"/>
    </row>
    <row r="244" spans="1:21" s="46" customFormat="1" ht="41.25" customHeight="1">
      <c r="A244" s="85"/>
      <c r="B244" s="116" t="s">
        <v>878</v>
      </c>
      <c r="C244" s="126">
        <v>1441.96</v>
      </c>
      <c r="D244" s="116" t="s">
        <v>399</v>
      </c>
      <c r="E244" s="56"/>
      <c r="F244" s="101">
        <f>E244*C244</f>
        <v>0</v>
      </c>
      <c r="G244" s="125"/>
      <c r="H244" s="56">
        <f>G244*C244</f>
        <v>0</v>
      </c>
      <c r="I244" s="125"/>
      <c r="J244" s="56">
        <f>I244*2</f>
        <v>0</v>
      </c>
      <c r="K244" s="56">
        <f>J244*C244</f>
        <v>0</v>
      </c>
      <c r="L244" s="56"/>
      <c r="M244" s="56">
        <f>L244*C244</f>
        <v>0</v>
      </c>
      <c r="N244" s="125"/>
      <c r="O244" s="56">
        <f>N244*C244</f>
        <v>0</v>
      </c>
      <c r="P244" s="98">
        <f>G244+J244+L244+N244</f>
        <v>0</v>
      </c>
      <c r="Q244" s="56">
        <f>P244*C244</f>
        <v>0</v>
      </c>
      <c r="R244" s="98">
        <f>P244+E244</f>
        <v>0</v>
      </c>
      <c r="S244" s="56">
        <f>R244*C244</f>
        <v>0</v>
      </c>
      <c r="T244" s="48"/>
      <c r="U244" s="47"/>
    </row>
    <row r="245" spans="1:21" s="46" customFormat="1" ht="41.25" customHeight="1">
      <c r="A245" s="85"/>
      <c r="B245" s="116" t="s">
        <v>676</v>
      </c>
      <c r="C245" s="126">
        <v>1446.48</v>
      </c>
      <c r="D245" s="116" t="s">
        <v>399</v>
      </c>
      <c r="E245" s="56"/>
      <c r="F245" s="101">
        <f>E245*C245</f>
        <v>0</v>
      </c>
      <c r="G245" s="125"/>
      <c r="H245" s="56">
        <f>G245*C245</f>
        <v>0</v>
      </c>
      <c r="I245" s="125"/>
      <c r="J245" s="56">
        <f>I245*2</f>
        <v>0</v>
      </c>
      <c r="K245" s="56">
        <f>J245*C245</f>
        <v>0</v>
      </c>
      <c r="L245" s="56"/>
      <c r="M245" s="56">
        <f>L245*C245</f>
        <v>0</v>
      </c>
      <c r="N245" s="125"/>
      <c r="O245" s="56">
        <f>N245*C245</f>
        <v>0</v>
      </c>
      <c r="P245" s="98">
        <f>G245+J245+L245+N245</f>
        <v>0</v>
      </c>
      <c r="Q245" s="56">
        <f>P245*C245</f>
        <v>0</v>
      </c>
      <c r="R245" s="98">
        <f>P245+E245</f>
        <v>0</v>
      </c>
      <c r="S245" s="56">
        <f>R245*C245</f>
        <v>0</v>
      </c>
      <c r="T245" s="48"/>
      <c r="U245" s="47"/>
    </row>
    <row r="246" spans="1:21" s="252" customFormat="1" ht="60.75" customHeight="1">
      <c r="A246" s="116" t="s">
        <v>703</v>
      </c>
      <c r="B246" s="84" t="s">
        <v>877</v>
      </c>
      <c r="C246" s="126"/>
      <c r="D246" s="116"/>
      <c r="E246" s="56"/>
      <c r="F246" s="101">
        <f>E246*C246</f>
        <v>0</v>
      </c>
      <c r="G246" s="125"/>
      <c r="H246" s="56">
        <f>G246*C246</f>
        <v>0</v>
      </c>
      <c r="I246" s="125"/>
      <c r="J246" s="56">
        <f>I246*2</f>
        <v>0</v>
      </c>
      <c r="K246" s="56">
        <f>J246*C246</f>
        <v>0</v>
      </c>
      <c r="L246" s="56"/>
      <c r="M246" s="56">
        <f>L246*C246</f>
        <v>0</v>
      </c>
      <c r="N246" s="125"/>
      <c r="O246" s="56">
        <f>N246*C246</f>
        <v>0</v>
      </c>
      <c r="P246" s="98">
        <f>G246+J246+L246+N246</f>
        <v>0</v>
      </c>
      <c r="Q246" s="56">
        <f>P246*C246</f>
        <v>0</v>
      </c>
      <c r="R246" s="98">
        <f>P246+E246</f>
        <v>0</v>
      </c>
      <c r="S246" s="56">
        <f>R246*C246</f>
        <v>0</v>
      </c>
      <c r="T246" s="253"/>
      <c r="U246" s="47"/>
    </row>
    <row r="247" spans="1:21" s="252" customFormat="1" ht="48.75" customHeight="1">
      <c r="A247" s="116"/>
      <c r="B247" s="116" t="s">
        <v>701</v>
      </c>
      <c r="C247" s="126">
        <v>1527.55</v>
      </c>
      <c r="D247" s="116" t="s">
        <v>399</v>
      </c>
      <c r="E247" s="56"/>
      <c r="F247" s="101">
        <f>E247*C247</f>
        <v>0</v>
      </c>
      <c r="G247" s="125"/>
      <c r="H247" s="56">
        <f>G247*C247</f>
        <v>0</v>
      </c>
      <c r="I247" s="125"/>
      <c r="J247" s="56">
        <f>I247*2</f>
        <v>0</v>
      </c>
      <c r="K247" s="56">
        <f>J247*C247</f>
        <v>0</v>
      </c>
      <c r="L247" s="56"/>
      <c r="M247" s="56">
        <f>L247*C247</f>
        <v>0</v>
      </c>
      <c r="N247" s="125"/>
      <c r="O247" s="56">
        <f>N247*C247</f>
        <v>0</v>
      </c>
      <c r="P247" s="98">
        <f>G247+J247+L247+N247</f>
        <v>0</v>
      </c>
      <c r="Q247" s="56">
        <f>P247*C247</f>
        <v>0</v>
      </c>
      <c r="R247" s="98">
        <f>P247+E247</f>
        <v>0</v>
      </c>
      <c r="S247" s="56">
        <f>R247*C247</f>
        <v>0</v>
      </c>
      <c r="T247" s="253"/>
      <c r="U247" s="47"/>
    </row>
    <row r="248" spans="1:21" s="252" customFormat="1" ht="50.25" customHeight="1">
      <c r="A248" s="116"/>
      <c r="B248" s="116" t="s">
        <v>700</v>
      </c>
      <c r="C248" s="126">
        <v>1532.14</v>
      </c>
      <c r="D248" s="116" t="s">
        <v>399</v>
      </c>
      <c r="E248" s="56"/>
      <c r="F248" s="101">
        <f>E248*C248</f>
        <v>0</v>
      </c>
      <c r="G248" s="125"/>
      <c r="H248" s="56">
        <f>G248*C248</f>
        <v>0</v>
      </c>
      <c r="I248" s="125"/>
      <c r="J248" s="56">
        <f>I248*2</f>
        <v>0</v>
      </c>
      <c r="K248" s="56">
        <f>J248*C248</f>
        <v>0</v>
      </c>
      <c r="L248" s="56"/>
      <c r="M248" s="56">
        <f>L248*C248</f>
        <v>0</v>
      </c>
      <c r="N248" s="125"/>
      <c r="O248" s="56">
        <f>N248*C248</f>
        <v>0</v>
      </c>
      <c r="P248" s="98">
        <f>G248+J248+L248+N248</f>
        <v>0</v>
      </c>
      <c r="Q248" s="56">
        <f>P248*C248</f>
        <v>0</v>
      </c>
      <c r="R248" s="98">
        <f>P248+E248</f>
        <v>0</v>
      </c>
      <c r="S248" s="56">
        <f>R248*C248</f>
        <v>0</v>
      </c>
      <c r="T248" s="253"/>
      <c r="U248" s="47"/>
    </row>
    <row r="249" spans="1:21" s="252" customFormat="1" ht="50.25" customHeight="1">
      <c r="A249" s="116"/>
      <c r="B249" s="116" t="s">
        <v>699</v>
      </c>
      <c r="C249" s="126">
        <v>1541.18</v>
      </c>
      <c r="D249" s="116" t="s">
        <v>399</v>
      </c>
      <c r="E249" s="56"/>
      <c r="F249" s="101">
        <f>E249*C249</f>
        <v>0</v>
      </c>
      <c r="G249" s="125"/>
      <c r="H249" s="56">
        <f>G249*C249</f>
        <v>0</v>
      </c>
      <c r="I249" s="125"/>
      <c r="J249" s="56">
        <f>I249*2</f>
        <v>0</v>
      </c>
      <c r="K249" s="56">
        <f>J249*C249</f>
        <v>0</v>
      </c>
      <c r="L249" s="56"/>
      <c r="M249" s="56">
        <f>L249*C249</f>
        <v>0</v>
      </c>
      <c r="N249" s="125"/>
      <c r="O249" s="56">
        <f>N249*C249</f>
        <v>0</v>
      </c>
      <c r="P249" s="98">
        <f>G249+J249+L249+N249</f>
        <v>0</v>
      </c>
      <c r="Q249" s="56">
        <f>P249*C249</f>
        <v>0</v>
      </c>
      <c r="R249" s="98">
        <f>P249+E249</f>
        <v>0</v>
      </c>
      <c r="S249" s="56">
        <f>R249*C249</f>
        <v>0</v>
      </c>
      <c r="T249" s="253"/>
      <c r="U249" s="47"/>
    </row>
    <row r="250" spans="1:21" s="252" customFormat="1" ht="50.25" customHeight="1">
      <c r="A250" s="116"/>
      <c r="B250" s="116" t="s">
        <v>698</v>
      </c>
      <c r="C250" s="126">
        <v>1550.22</v>
      </c>
      <c r="D250" s="116" t="s">
        <v>399</v>
      </c>
      <c r="E250" s="56"/>
      <c r="F250" s="101">
        <f>E250*C250</f>
        <v>0</v>
      </c>
      <c r="G250" s="125"/>
      <c r="H250" s="56">
        <f>G250*C250</f>
        <v>0</v>
      </c>
      <c r="I250" s="125"/>
      <c r="J250" s="56">
        <f>I250*2</f>
        <v>0</v>
      </c>
      <c r="K250" s="56">
        <f>J250*C250</f>
        <v>0</v>
      </c>
      <c r="L250" s="56"/>
      <c r="M250" s="56">
        <f>L250*C250</f>
        <v>0</v>
      </c>
      <c r="N250" s="125"/>
      <c r="O250" s="56">
        <f>N250*C250</f>
        <v>0</v>
      </c>
      <c r="P250" s="98">
        <f>G250+J250+L250+N250</f>
        <v>0</v>
      </c>
      <c r="Q250" s="56">
        <f>P250*C250</f>
        <v>0</v>
      </c>
      <c r="R250" s="98">
        <f>P250+E250</f>
        <v>0</v>
      </c>
      <c r="S250" s="56">
        <f>R250*C250</f>
        <v>0</v>
      </c>
      <c r="T250" s="253"/>
      <c r="U250" s="47"/>
    </row>
    <row r="251" spans="1:21" s="252" customFormat="1" ht="50.25" customHeight="1">
      <c r="A251" s="116"/>
      <c r="B251" s="116" t="s">
        <v>678</v>
      </c>
      <c r="C251" s="126">
        <v>1559.26</v>
      </c>
      <c r="D251" s="116" t="s">
        <v>399</v>
      </c>
      <c r="E251" s="56"/>
      <c r="F251" s="101">
        <f>E251*C251</f>
        <v>0</v>
      </c>
      <c r="G251" s="125"/>
      <c r="H251" s="56">
        <f>G251*C251</f>
        <v>0</v>
      </c>
      <c r="I251" s="125"/>
      <c r="J251" s="56">
        <f>I251*2</f>
        <v>0</v>
      </c>
      <c r="K251" s="56">
        <f>J251*C251</f>
        <v>0</v>
      </c>
      <c r="L251" s="56"/>
      <c r="M251" s="56">
        <f>L251*C251</f>
        <v>0</v>
      </c>
      <c r="N251" s="125"/>
      <c r="O251" s="56">
        <f>N251*C251</f>
        <v>0</v>
      </c>
      <c r="P251" s="98">
        <f>G251+J251+L251+N251</f>
        <v>0</v>
      </c>
      <c r="Q251" s="56">
        <f>P251*C251</f>
        <v>0</v>
      </c>
      <c r="R251" s="98">
        <f>P251+E251</f>
        <v>0</v>
      </c>
      <c r="S251" s="56">
        <f>R251*C251</f>
        <v>0</v>
      </c>
      <c r="T251" s="253"/>
      <c r="U251" s="47"/>
    </row>
    <row r="252" spans="1:21" s="46" customFormat="1" ht="41.25" customHeight="1">
      <c r="A252" s="85"/>
      <c r="B252" s="116" t="s">
        <v>697</v>
      </c>
      <c r="C252" s="126">
        <v>1568.3</v>
      </c>
      <c r="D252" s="116" t="s">
        <v>399</v>
      </c>
      <c r="E252" s="56"/>
      <c r="F252" s="101">
        <f>E252*C252</f>
        <v>0</v>
      </c>
      <c r="G252" s="125"/>
      <c r="H252" s="56">
        <f>G252*C252</f>
        <v>0</v>
      </c>
      <c r="I252" s="125"/>
      <c r="J252" s="56">
        <f>I252*2</f>
        <v>0</v>
      </c>
      <c r="K252" s="56">
        <f>J252*C252</f>
        <v>0</v>
      </c>
      <c r="L252" s="56"/>
      <c r="M252" s="56">
        <f>L252*C252</f>
        <v>0</v>
      </c>
      <c r="N252" s="125"/>
      <c r="O252" s="56">
        <f>N252*C252</f>
        <v>0</v>
      </c>
      <c r="P252" s="98">
        <f>G252+J252+L252+N252</f>
        <v>0</v>
      </c>
      <c r="Q252" s="56">
        <f>P252*C252</f>
        <v>0</v>
      </c>
      <c r="R252" s="98">
        <f>P252+E252</f>
        <v>0</v>
      </c>
      <c r="S252" s="56">
        <f>R252*C252</f>
        <v>0</v>
      </c>
      <c r="T252" s="48"/>
      <c r="U252" s="47"/>
    </row>
    <row r="253" spans="1:21" s="46" customFormat="1" ht="54.75" customHeight="1">
      <c r="A253" s="159">
        <v>15.1</v>
      </c>
      <c r="B253" s="84" t="s">
        <v>876</v>
      </c>
      <c r="C253" s="83"/>
      <c r="D253" s="82"/>
      <c r="E253" s="62"/>
      <c r="F253" s="81">
        <f>E253*C253</f>
        <v>0</v>
      </c>
      <c r="G253" s="131"/>
      <c r="H253" s="62">
        <f>G253*C253</f>
        <v>0</v>
      </c>
      <c r="I253" s="131"/>
      <c r="J253" s="62">
        <f>I253*2</f>
        <v>0</v>
      </c>
      <c r="K253" s="62">
        <f>J253*C253</f>
        <v>0</v>
      </c>
      <c r="L253" s="62"/>
      <c r="M253" s="62">
        <f>L253*C253</f>
        <v>0</v>
      </c>
      <c r="N253" s="131"/>
      <c r="O253" s="62">
        <f>N253*C253</f>
        <v>0</v>
      </c>
      <c r="P253" s="88">
        <f>G253+J253+L253+N253</f>
        <v>0</v>
      </c>
      <c r="Q253" s="62">
        <f>P253*C253</f>
        <v>0</v>
      </c>
      <c r="R253" s="80" t="s">
        <v>136</v>
      </c>
      <c r="S253" s="62"/>
      <c r="T253" s="48"/>
      <c r="U253" s="47"/>
    </row>
    <row r="254" spans="1:21" s="46" customFormat="1" ht="54.75" customHeight="1">
      <c r="A254" s="159"/>
      <c r="B254" s="116" t="s">
        <v>423</v>
      </c>
      <c r="C254" s="83">
        <v>543.79999999999995</v>
      </c>
      <c r="D254" s="82" t="s">
        <v>399</v>
      </c>
      <c r="E254" s="62">
        <v>170.7</v>
      </c>
      <c r="F254" s="81">
        <f>E254*C254</f>
        <v>92826.659999999989</v>
      </c>
      <c r="G254" s="131"/>
      <c r="H254" s="62">
        <f>G254*C254</f>
        <v>0</v>
      </c>
      <c r="I254" s="131"/>
      <c r="J254" s="62">
        <f>I254*2</f>
        <v>0</v>
      </c>
      <c r="K254" s="62">
        <f>J254*C254</f>
        <v>0</v>
      </c>
      <c r="L254" s="62"/>
      <c r="M254" s="62">
        <f>L254*C254</f>
        <v>0</v>
      </c>
      <c r="N254" s="131"/>
      <c r="O254" s="62">
        <f>N254*C254</f>
        <v>0</v>
      </c>
      <c r="P254" s="88">
        <f>G254+J254+L254+N254</f>
        <v>0</v>
      </c>
      <c r="Q254" s="62">
        <f>P254*C254</f>
        <v>0</v>
      </c>
      <c r="R254" s="88">
        <f>P254+E254</f>
        <v>170.7</v>
      </c>
      <c r="S254" s="62">
        <f>R254*C254</f>
        <v>92826.659999999989</v>
      </c>
      <c r="T254" s="48"/>
      <c r="U254" s="47"/>
    </row>
    <row r="255" spans="1:21" s="46" customFormat="1" ht="54.75" customHeight="1">
      <c r="A255" s="159"/>
      <c r="B255" s="116" t="s">
        <v>422</v>
      </c>
      <c r="C255" s="83">
        <v>548.28</v>
      </c>
      <c r="D255" s="82" t="s">
        <v>399</v>
      </c>
      <c r="E255" s="62">
        <v>256</v>
      </c>
      <c r="F255" s="81">
        <f>E255*C255</f>
        <v>140359.67999999999</v>
      </c>
      <c r="G255" s="131"/>
      <c r="H255" s="62">
        <f>G255*C255</f>
        <v>0</v>
      </c>
      <c r="I255" s="131"/>
      <c r="J255" s="62">
        <f>I255*2</f>
        <v>0</v>
      </c>
      <c r="K255" s="62">
        <f>J255*C255</f>
        <v>0</v>
      </c>
      <c r="L255" s="62"/>
      <c r="M255" s="62">
        <f>L255*C255</f>
        <v>0</v>
      </c>
      <c r="N255" s="131"/>
      <c r="O255" s="62">
        <f>N255*C255</f>
        <v>0</v>
      </c>
      <c r="P255" s="88">
        <f>G255+J255+L255+N255</f>
        <v>0</v>
      </c>
      <c r="Q255" s="62">
        <f>P255*C255</f>
        <v>0</v>
      </c>
      <c r="R255" s="88">
        <f>P255+E255</f>
        <v>256</v>
      </c>
      <c r="S255" s="62">
        <f>R255*C255</f>
        <v>140359.67999999999</v>
      </c>
      <c r="T255" s="48"/>
      <c r="U255" s="47"/>
    </row>
    <row r="256" spans="1:21" s="46" customFormat="1" ht="54.75" customHeight="1">
      <c r="A256" s="159"/>
      <c r="B256" s="116" t="s">
        <v>421</v>
      </c>
      <c r="C256" s="83">
        <v>552.76</v>
      </c>
      <c r="D256" s="82" t="s">
        <v>399</v>
      </c>
      <c r="E256" s="62">
        <v>256</v>
      </c>
      <c r="F256" s="81">
        <f>E256*C256</f>
        <v>141506.56</v>
      </c>
      <c r="G256" s="131"/>
      <c r="H256" s="62">
        <f>G256*C256</f>
        <v>0</v>
      </c>
      <c r="I256" s="131"/>
      <c r="J256" s="62">
        <f>I256*2</f>
        <v>0</v>
      </c>
      <c r="K256" s="62">
        <f>J256*C256</f>
        <v>0</v>
      </c>
      <c r="L256" s="62"/>
      <c r="M256" s="62">
        <f>L256*C256</f>
        <v>0</v>
      </c>
      <c r="N256" s="131"/>
      <c r="O256" s="62">
        <f>N256*C256</f>
        <v>0</v>
      </c>
      <c r="P256" s="88">
        <f>G256+J256+L256+N256</f>
        <v>0</v>
      </c>
      <c r="Q256" s="62">
        <f>P256*C256</f>
        <v>0</v>
      </c>
      <c r="R256" s="88">
        <f>P256+E256</f>
        <v>256</v>
      </c>
      <c r="S256" s="62">
        <f>R256*C256</f>
        <v>141506.56</v>
      </c>
      <c r="T256" s="48"/>
      <c r="U256" s="47"/>
    </row>
    <row r="257" spans="1:21" s="46" customFormat="1" ht="54.75" customHeight="1">
      <c r="A257" s="159"/>
      <c r="B257" s="116" t="s">
        <v>425</v>
      </c>
      <c r="C257" s="83">
        <v>557.24</v>
      </c>
      <c r="D257" s="82" t="s">
        <v>399</v>
      </c>
      <c r="E257" s="62">
        <v>256</v>
      </c>
      <c r="F257" s="81">
        <f>E257*C257</f>
        <v>142653.44</v>
      </c>
      <c r="G257" s="131"/>
      <c r="H257" s="62">
        <f>G257*C257</f>
        <v>0</v>
      </c>
      <c r="I257" s="131"/>
      <c r="J257" s="62">
        <f>I257*2</f>
        <v>0</v>
      </c>
      <c r="K257" s="62">
        <f>J257*C257</f>
        <v>0</v>
      </c>
      <c r="L257" s="62"/>
      <c r="M257" s="62">
        <f>L257*C257</f>
        <v>0</v>
      </c>
      <c r="N257" s="131"/>
      <c r="O257" s="62">
        <f>N257*C257</f>
        <v>0</v>
      </c>
      <c r="P257" s="88">
        <f>G257+J257+L257+N257</f>
        <v>0</v>
      </c>
      <c r="Q257" s="62">
        <f>P257*C257</f>
        <v>0</v>
      </c>
      <c r="R257" s="88">
        <f>P257+E257</f>
        <v>256</v>
      </c>
      <c r="S257" s="62">
        <f>R257*C257</f>
        <v>142653.44</v>
      </c>
      <c r="T257" s="48"/>
      <c r="U257" s="47"/>
    </row>
    <row r="258" spans="1:21" s="46" customFormat="1" ht="54.75" customHeight="1">
      <c r="A258" s="239"/>
      <c r="B258" s="116" t="s">
        <v>582</v>
      </c>
      <c r="C258" s="83">
        <v>561.72</v>
      </c>
      <c r="D258" s="82" t="s">
        <v>399</v>
      </c>
      <c r="E258" s="62">
        <v>256</v>
      </c>
      <c r="F258" s="81">
        <f>E258*C258</f>
        <v>143800.32000000001</v>
      </c>
      <c r="G258" s="131"/>
      <c r="H258" s="62">
        <f>G258*C258</f>
        <v>0</v>
      </c>
      <c r="I258" s="131"/>
      <c r="J258" s="62">
        <f>I258*2</f>
        <v>0</v>
      </c>
      <c r="K258" s="62">
        <f>J258*C258</f>
        <v>0</v>
      </c>
      <c r="L258" s="62"/>
      <c r="M258" s="62">
        <f>L258*C258</f>
        <v>0</v>
      </c>
      <c r="N258" s="131"/>
      <c r="O258" s="62">
        <f>N258*C258</f>
        <v>0</v>
      </c>
      <c r="P258" s="88">
        <f>G258+J258+L258+N258</f>
        <v>0</v>
      </c>
      <c r="Q258" s="62">
        <f>P258*C258</f>
        <v>0</v>
      </c>
      <c r="R258" s="88">
        <f>P258+E258</f>
        <v>256</v>
      </c>
      <c r="S258" s="62">
        <f>R258*C258</f>
        <v>143800.32000000001</v>
      </c>
      <c r="T258" s="48"/>
      <c r="U258" s="47"/>
    </row>
    <row r="259" spans="1:21" s="46" customFormat="1" ht="25.5" customHeight="1">
      <c r="A259" s="159">
        <v>15.2</v>
      </c>
      <c r="B259" s="84" t="s">
        <v>875</v>
      </c>
      <c r="C259" s="126"/>
      <c r="D259" s="116"/>
      <c r="E259" s="56"/>
      <c r="F259" s="101">
        <f>E259*C259</f>
        <v>0</v>
      </c>
      <c r="G259" s="125"/>
      <c r="H259" s="56">
        <f>G259*C259</f>
        <v>0</v>
      </c>
      <c r="I259" s="125"/>
      <c r="J259" s="56">
        <f>I259*2</f>
        <v>0</v>
      </c>
      <c r="K259" s="56">
        <f>J259*C259</f>
        <v>0</v>
      </c>
      <c r="L259" s="56"/>
      <c r="M259" s="56">
        <f>L259*C259</f>
        <v>0</v>
      </c>
      <c r="N259" s="125"/>
      <c r="O259" s="56">
        <f>N259*C259</f>
        <v>0</v>
      </c>
      <c r="P259" s="98">
        <f>G259+J259+L259+N259</f>
        <v>0</v>
      </c>
      <c r="Q259" s="56">
        <f>P259*C259</f>
        <v>0</v>
      </c>
      <c r="R259" s="98">
        <f>P259+E259</f>
        <v>0</v>
      </c>
      <c r="S259" s="56">
        <f>R259*C259</f>
        <v>0</v>
      </c>
      <c r="T259" s="48"/>
      <c r="U259" s="47"/>
    </row>
    <row r="260" spans="1:21" s="46" customFormat="1" ht="25.5" customHeight="1">
      <c r="A260" s="116"/>
      <c r="B260" s="116" t="s">
        <v>423</v>
      </c>
      <c r="C260" s="126">
        <v>1986.38</v>
      </c>
      <c r="D260" s="116" t="s">
        <v>399</v>
      </c>
      <c r="E260" s="56"/>
      <c r="F260" s="101">
        <f>E260*C260</f>
        <v>0</v>
      </c>
      <c r="G260" s="125"/>
      <c r="H260" s="56">
        <f>G260*C260</f>
        <v>0</v>
      </c>
      <c r="I260" s="125"/>
      <c r="J260" s="56">
        <f>I260*2</f>
        <v>0</v>
      </c>
      <c r="K260" s="56">
        <f>J260*C260</f>
        <v>0</v>
      </c>
      <c r="L260" s="56"/>
      <c r="M260" s="56">
        <f>L260*C260</f>
        <v>0</v>
      </c>
      <c r="N260" s="125"/>
      <c r="O260" s="56">
        <f>N260*C260</f>
        <v>0</v>
      </c>
      <c r="P260" s="98">
        <f>G260+J260+L260+N260</f>
        <v>0</v>
      </c>
      <c r="Q260" s="56">
        <f>P260*C260</f>
        <v>0</v>
      </c>
      <c r="R260" s="98">
        <f>P260+E260</f>
        <v>0</v>
      </c>
      <c r="S260" s="56">
        <f>R260*C260</f>
        <v>0</v>
      </c>
      <c r="T260" s="48"/>
      <c r="U260" s="47"/>
    </row>
    <row r="261" spans="1:21" s="46" customFormat="1" ht="25.5" customHeight="1">
      <c r="A261" s="116"/>
      <c r="B261" s="116" t="s">
        <v>422</v>
      </c>
      <c r="C261" s="126">
        <v>1995.33</v>
      </c>
      <c r="D261" s="116" t="s">
        <v>399</v>
      </c>
      <c r="E261" s="56"/>
      <c r="F261" s="101">
        <f>E261*C261</f>
        <v>0</v>
      </c>
      <c r="G261" s="125"/>
      <c r="H261" s="56">
        <f>G261*C261</f>
        <v>0</v>
      </c>
      <c r="I261" s="125"/>
      <c r="J261" s="56">
        <f>I261*2</f>
        <v>0</v>
      </c>
      <c r="K261" s="56">
        <f>J261*C261</f>
        <v>0</v>
      </c>
      <c r="L261" s="56"/>
      <c r="M261" s="56">
        <f>L261*C261</f>
        <v>0</v>
      </c>
      <c r="N261" s="125"/>
      <c r="O261" s="56">
        <f>N261*C261</f>
        <v>0</v>
      </c>
      <c r="P261" s="98">
        <f>G261+J261+L261+N261</f>
        <v>0</v>
      </c>
      <c r="Q261" s="56">
        <f>P261*C261</f>
        <v>0</v>
      </c>
      <c r="R261" s="98">
        <f>P261+E261</f>
        <v>0</v>
      </c>
      <c r="S261" s="56">
        <f>R261*C261</f>
        <v>0</v>
      </c>
      <c r="T261" s="48"/>
      <c r="U261" s="47"/>
    </row>
    <row r="262" spans="1:21" s="46" customFormat="1" ht="25.5" customHeight="1">
      <c r="A262" s="116"/>
      <c r="B262" s="116" t="s">
        <v>421</v>
      </c>
      <c r="C262" s="126">
        <v>2004.28</v>
      </c>
      <c r="D262" s="116" t="s">
        <v>399</v>
      </c>
      <c r="E262" s="56"/>
      <c r="F262" s="101">
        <f>E262*C262</f>
        <v>0</v>
      </c>
      <c r="G262" s="125"/>
      <c r="H262" s="56">
        <f>G262*C262</f>
        <v>0</v>
      </c>
      <c r="I262" s="125"/>
      <c r="J262" s="56">
        <f>I262*2</f>
        <v>0</v>
      </c>
      <c r="K262" s="56">
        <f>J262*C262</f>
        <v>0</v>
      </c>
      <c r="L262" s="56"/>
      <c r="M262" s="56">
        <f>L262*C262</f>
        <v>0</v>
      </c>
      <c r="N262" s="125"/>
      <c r="O262" s="56">
        <f>N262*C262</f>
        <v>0</v>
      </c>
      <c r="P262" s="98">
        <f>G262+J262+L262+N262</f>
        <v>0</v>
      </c>
      <c r="Q262" s="56">
        <f>P262*C262</f>
        <v>0</v>
      </c>
      <c r="R262" s="98">
        <f>P262+E262</f>
        <v>0</v>
      </c>
      <c r="S262" s="56">
        <f>R262*C262</f>
        <v>0</v>
      </c>
      <c r="T262" s="48"/>
      <c r="U262" s="47"/>
    </row>
    <row r="263" spans="1:21" s="46" customFormat="1" ht="25.5" customHeight="1">
      <c r="A263" s="116"/>
      <c r="B263" s="116" t="s">
        <v>425</v>
      </c>
      <c r="C263" s="126">
        <v>2013.23</v>
      </c>
      <c r="D263" s="116" t="s">
        <v>399</v>
      </c>
      <c r="E263" s="56"/>
      <c r="F263" s="101">
        <f>E263*C263</f>
        <v>0</v>
      </c>
      <c r="G263" s="125"/>
      <c r="H263" s="56">
        <f>G263*C263</f>
        <v>0</v>
      </c>
      <c r="I263" s="125"/>
      <c r="J263" s="56">
        <f>I263*2</f>
        <v>0</v>
      </c>
      <c r="K263" s="56">
        <f>J263*C263</f>
        <v>0</v>
      </c>
      <c r="L263" s="56"/>
      <c r="M263" s="56">
        <f>L263*C263</f>
        <v>0</v>
      </c>
      <c r="N263" s="125"/>
      <c r="O263" s="56">
        <f>N263*C263</f>
        <v>0</v>
      </c>
      <c r="P263" s="98">
        <f>G263+J263+L263+N263</f>
        <v>0</v>
      </c>
      <c r="Q263" s="56">
        <f>P263*C263</f>
        <v>0</v>
      </c>
      <c r="R263" s="98">
        <f>P263+E263</f>
        <v>0</v>
      </c>
      <c r="S263" s="56">
        <f>R263*C263</f>
        <v>0</v>
      </c>
      <c r="T263" s="48"/>
      <c r="U263" s="47"/>
    </row>
    <row r="264" spans="1:21" s="46" customFormat="1" ht="25.5" customHeight="1">
      <c r="A264" s="85"/>
      <c r="B264" s="116" t="s">
        <v>582</v>
      </c>
      <c r="C264" s="126">
        <v>2022.18</v>
      </c>
      <c r="D264" s="116" t="s">
        <v>399</v>
      </c>
      <c r="E264" s="56"/>
      <c r="F264" s="101">
        <f>E264*C264</f>
        <v>0</v>
      </c>
      <c r="G264" s="125"/>
      <c r="H264" s="56">
        <f>G264*C264</f>
        <v>0</v>
      </c>
      <c r="I264" s="125"/>
      <c r="J264" s="56">
        <f>I264*2</f>
        <v>0</v>
      </c>
      <c r="K264" s="56">
        <f>J264*C264</f>
        <v>0</v>
      </c>
      <c r="L264" s="56"/>
      <c r="M264" s="56">
        <f>L264*C264</f>
        <v>0</v>
      </c>
      <c r="N264" s="125"/>
      <c r="O264" s="56">
        <f>N264*C264</f>
        <v>0</v>
      </c>
      <c r="P264" s="98">
        <f>G264+J264+L264+N264</f>
        <v>0</v>
      </c>
      <c r="Q264" s="56">
        <f>P264*C264</f>
        <v>0</v>
      </c>
      <c r="R264" s="98">
        <f>P264+E264</f>
        <v>0</v>
      </c>
      <c r="S264" s="56">
        <f>R264*C264</f>
        <v>0</v>
      </c>
      <c r="T264" s="48"/>
      <c r="U264" s="47"/>
    </row>
    <row r="265" spans="1:21" s="252" customFormat="1" ht="50.25" customHeight="1">
      <c r="A265" s="159">
        <v>16.100000000000001</v>
      </c>
      <c r="B265" s="116" t="s">
        <v>874</v>
      </c>
      <c r="C265" s="126"/>
      <c r="D265" s="116"/>
      <c r="E265" s="56"/>
      <c r="F265" s="101">
        <f>E265*C265</f>
        <v>0</v>
      </c>
      <c r="G265" s="125"/>
      <c r="H265" s="56">
        <f>G265*C265</f>
        <v>0</v>
      </c>
      <c r="I265" s="125"/>
      <c r="J265" s="56">
        <f>I265*2</f>
        <v>0</v>
      </c>
      <c r="K265" s="56">
        <f>J265*C265</f>
        <v>0</v>
      </c>
      <c r="L265" s="56"/>
      <c r="M265" s="56">
        <f>L265*C265</f>
        <v>0</v>
      </c>
      <c r="N265" s="125"/>
      <c r="O265" s="56">
        <f>N265*C265</f>
        <v>0</v>
      </c>
      <c r="P265" s="98">
        <f>G265+J265+L265+N265</f>
        <v>0</v>
      </c>
      <c r="Q265" s="56">
        <f>P265*C265</f>
        <v>0</v>
      </c>
      <c r="R265" s="98">
        <f>P265+E265</f>
        <v>0</v>
      </c>
      <c r="S265" s="56">
        <f>R265*C265</f>
        <v>0</v>
      </c>
      <c r="T265" s="253"/>
      <c r="U265" s="47"/>
    </row>
    <row r="266" spans="1:21" s="252" customFormat="1" ht="50.25" customHeight="1">
      <c r="A266" s="159"/>
      <c r="B266" s="116" t="s">
        <v>693</v>
      </c>
      <c r="C266" s="126">
        <v>2799.33</v>
      </c>
      <c r="D266" s="116" t="s">
        <v>399</v>
      </c>
      <c r="E266" s="56"/>
      <c r="F266" s="101">
        <f>E266*C266</f>
        <v>0</v>
      </c>
      <c r="G266" s="125"/>
      <c r="H266" s="56">
        <f>G266*C266</f>
        <v>0</v>
      </c>
      <c r="I266" s="125"/>
      <c r="J266" s="56">
        <f>I266*2</f>
        <v>0</v>
      </c>
      <c r="K266" s="56">
        <f>J266*C266</f>
        <v>0</v>
      </c>
      <c r="L266" s="56"/>
      <c r="M266" s="56">
        <f>L266*C266</f>
        <v>0</v>
      </c>
      <c r="N266" s="125"/>
      <c r="O266" s="56">
        <f>N266*C266</f>
        <v>0</v>
      </c>
      <c r="P266" s="98">
        <f>G266+J266+L266+N266</f>
        <v>0</v>
      </c>
      <c r="Q266" s="56">
        <f>P266*C266</f>
        <v>0</v>
      </c>
      <c r="R266" s="98">
        <f>P266+E266</f>
        <v>0</v>
      </c>
      <c r="S266" s="56">
        <f>R266*C266</f>
        <v>0</v>
      </c>
      <c r="T266" s="253"/>
      <c r="U266" s="47"/>
    </row>
    <row r="267" spans="1:21" s="252" customFormat="1" ht="50.25" customHeight="1">
      <c r="A267" s="159"/>
      <c r="B267" s="116" t="s">
        <v>422</v>
      </c>
      <c r="C267" s="126">
        <v>2807.75</v>
      </c>
      <c r="D267" s="116" t="s">
        <v>399</v>
      </c>
      <c r="E267" s="56"/>
      <c r="F267" s="101">
        <f>E267*C267</f>
        <v>0</v>
      </c>
      <c r="G267" s="125"/>
      <c r="H267" s="56">
        <f>G267*C267</f>
        <v>0</v>
      </c>
      <c r="I267" s="125"/>
      <c r="J267" s="56">
        <f>I267*2</f>
        <v>0</v>
      </c>
      <c r="K267" s="56">
        <f>J267*C267</f>
        <v>0</v>
      </c>
      <c r="L267" s="56"/>
      <c r="M267" s="56">
        <f>L267*C267</f>
        <v>0</v>
      </c>
      <c r="N267" s="125"/>
      <c r="O267" s="56">
        <f>N267*C267</f>
        <v>0</v>
      </c>
      <c r="P267" s="98">
        <f>G267+J267+L267+N267</f>
        <v>0</v>
      </c>
      <c r="Q267" s="56">
        <f>P267*C267</f>
        <v>0</v>
      </c>
      <c r="R267" s="98">
        <f>P267+E267</f>
        <v>0</v>
      </c>
      <c r="S267" s="56">
        <f>R267*C267</f>
        <v>0</v>
      </c>
      <c r="T267" s="253"/>
      <c r="U267" s="47"/>
    </row>
    <row r="268" spans="1:21" s="252" customFormat="1" ht="50.25" customHeight="1">
      <c r="A268" s="159"/>
      <c r="B268" s="116" t="s">
        <v>421</v>
      </c>
      <c r="C268" s="126">
        <v>2816.17</v>
      </c>
      <c r="D268" s="116" t="s">
        <v>399</v>
      </c>
      <c r="E268" s="56"/>
      <c r="F268" s="101">
        <f>E268*C268</f>
        <v>0</v>
      </c>
      <c r="G268" s="125"/>
      <c r="H268" s="56">
        <f>G268*C268</f>
        <v>0</v>
      </c>
      <c r="I268" s="125"/>
      <c r="J268" s="56">
        <f>I268*2</f>
        <v>0</v>
      </c>
      <c r="K268" s="56">
        <f>J268*C268</f>
        <v>0</v>
      </c>
      <c r="L268" s="56"/>
      <c r="M268" s="56">
        <f>L268*C268</f>
        <v>0</v>
      </c>
      <c r="N268" s="125"/>
      <c r="O268" s="56">
        <f>N268*C268</f>
        <v>0</v>
      </c>
      <c r="P268" s="98">
        <f>G268+J268+L268+N268</f>
        <v>0</v>
      </c>
      <c r="Q268" s="56">
        <f>P268*C268</f>
        <v>0</v>
      </c>
      <c r="R268" s="98">
        <f>P268+E268</f>
        <v>0</v>
      </c>
      <c r="S268" s="56">
        <f>R268*C268</f>
        <v>0</v>
      </c>
      <c r="T268" s="253"/>
      <c r="U268" s="47"/>
    </row>
    <row r="269" spans="1:21" s="252" customFormat="1" ht="50.25" customHeight="1">
      <c r="A269" s="159"/>
      <c r="B269" s="116" t="s">
        <v>425</v>
      </c>
      <c r="C269" s="126">
        <v>2824.59</v>
      </c>
      <c r="D269" s="116" t="s">
        <v>399</v>
      </c>
      <c r="E269" s="56"/>
      <c r="F269" s="101">
        <f>E269*C269</f>
        <v>0</v>
      </c>
      <c r="G269" s="125"/>
      <c r="H269" s="56">
        <f>G269*C269</f>
        <v>0</v>
      </c>
      <c r="I269" s="125"/>
      <c r="J269" s="56">
        <f>I269*2</f>
        <v>0</v>
      </c>
      <c r="K269" s="56">
        <f>J269*C269</f>
        <v>0</v>
      </c>
      <c r="L269" s="56"/>
      <c r="M269" s="56">
        <f>L269*C269</f>
        <v>0</v>
      </c>
      <c r="N269" s="125"/>
      <c r="O269" s="56">
        <f>N269*C269</f>
        <v>0</v>
      </c>
      <c r="P269" s="98">
        <f>G269+J269+L269+N269</f>
        <v>0</v>
      </c>
      <c r="Q269" s="56">
        <f>P269*C269</f>
        <v>0</v>
      </c>
      <c r="R269" s="98">
        <f>P269+E269</f>
        <v>0</v>
      </c>
      <c r="S269" s="56">
        <f>R269*C269</f>
        <v>0</v>
      </c>
      <c r="T269" s="253"/>
      <c r="U269" s="47"/>
    </row>
    <row r="270" spans="1:21" s="252" customFormat="1" ht="50.25" customHeight="1">
      <c r="A270" s="251"/>
      <c r="B270" s="116" t="s">
        <v>582</v>
      </c>
      <c r="C270" s="126">
        <v>2833.01</v>
      </c>
      <c r="D270" s="116" t="s">
        <v>399</v>
      </c>
      <c r="E270" s="56"/>
      <c r="F270" s="101">
        <f>E270*C270</f>
        <v>0</v>
      </c>
      <c r="G270" s="125"/>
      <c r="H270" s="56">
        <f>G270*C270</f>
        <v>0</v>
      </c>
      <c r="I270" s="125"/>
      <c r="J270" s="56">
        <f>I270*2</f>
        <v>0</v>
      </c>
      <c r="K270" s="56">
        <f>J270*C270</f>
        <v>0</v>
      </c>
      <c r="L270" s="56"/>
      <c r="M270" s="56">
        <f>L270*C270</f>
        <v>0</v>
      </c>
      <c r="N270" s="125"/>
      <c r="O270" s="56">
        <f>N270*C270</f>
        <v>0</v>
      </c>
      <c r="P270" s="98">
        <f>G270+J270+L270+N270</f>
        <v>0</v>
      </c>
      <c r="Q270" s="56">
        <f>P270*C270</f>
        <v>0</v>
      </c>
      <c r="R270" s="98">
        <f>P270+E270</f>
        <v>0</v>
      </c>
      <c r="S270" s="56">
        <f>R270*C270</f>
        <v>0</v>
      </c>
      <c r="T270" s="253"/>
      <c r="U270" s="47"/>
    </row>
    <row r="271" spans="1:21" s="46" customFormat="1" ht="46.5" customHeight="1">
      <c r="A271" s="159">
        <v>16.2</v>
      </c>
      <c r="B271" s="116" t="s">
        <v>873</v>
      </c>
      <c r="C271" s="126"/>
      <c r="D271" s="116"/>
      <c r="E271" s="56"/>
      <c r="F271" s="101">
        <f>E271*C271</f>
        <v>0</v>
      </c>
      <c r="G271" s="125"/>
      <c r="H271" s="56">
        <f>G271*C271</f>
        <v>0</v>
      </c>
      <c r="I271" s="125"/>
      <c r="J271" s="56">
        <f>I271*2</f>
        <v>0</v>
      </c>
      <c r="K271" s="56">
        <f>J271*C271</f>
        <v>0</v>
      </c>
      <c r="L271" s="56"/>
      <c r="M271" s="56">
        <f>L271*C271</f>
        <v>0</v>
      </c>
      <c r="N271" s="125"/>
      <c r="O271" s="56">
        <f>N271*C271</f>
        <v>0</v>
      </c>
      <c r="P271" s="98">
        <f>G271+J271+L271+N271</f>
        <v>0</v>
      </c>
      <c r="Q271" s="56">
        <f>P271*C271</f>
        <v>0</v>
      </c>
      <c r="R271" s="98">
        <f>P271+E271</f>
        <v>0</v>
      </c>
      <c r="S271" s="56">
        <f>R271*C271</f>
        <v>0</v>
      </c>
      <c r="T271" s="48"/>
      <c r="U271" s="47"/>
    </row>
    <row r="272" spans="1:21" s="46" customFormat="1" ht="25.5" customHeight="1">
      <c r="A272" s="116"/>
      <c r="B272" s="116" t="s">
        <v>693</v>
      </c>
      <c r="C272" s="126">
        <v>483.74</v>
      </c>
      <c r="D272" s="116" t="s">
        <v>399</v>
      </c>
      <c r="E272" s="56"/>
      <c r="F272" s="101">
        <f>E272*C272</f>
        <v>0</v>
      </c>
      <c r="G272" s="125"/>
      <c r="H272" s="56">
        <f>G272*C272</f>
        <v>0</v>
      </c>
      <c r="I272" s="125"/>
      <c r="J272" s="56">
        <f>I272*2</f>
        <v>0</v>
      </c>
      <c r="K272" s="56">
        <f>J272*C272</f>
        <v>0</v>
      </c>
      <c r="L272" s="56"/>
      <c r="M272" s="56">
        <f>L272*C272</f>
        <v>0</v>
      </c>
      <c r="N272" s="125"/>
      <c r="O272" s="56">
        <f>N272*C272</f>
        <v>0</v>
      </c>
      <c r="P272" s="98">
        <f>G272+J272+L272+N272</f>
        <v>0</v>
      </c>
      <c r="Q272" s="56">
        <f>P272*C272</f>
        <v>0</v>
      </c>
      <c r="R272" s="98">
        <f>P272+E272</f>
        <v>0</v>
      </c>
      <c r="S272" s="56">
        <f>R272*C272</f>
        <v>0</v>
      </c>
      <c r="T272" s="48"/>
      <c r="U272" s="47"/>
    </row>
    <row r="273" spans="1:21" s="46" customFormat="1" ht="25.5" customHeight="1">
      <c r="A273" s="116"/>
      <c r="B273" s="116" t="s">
        <v>871</v>
      </c>
      <c r="C273" s="126">
        <v>491.29</v>
      </c>
      <c r="D273" s="116" t="s">
        <v>399</v>
      </c>
      <c r="E273" s="56"/>
      <c r="F273" s="101">
        <f>E273*C273</f>
        <v>0</v>
      </c>
      <c r="G273" s="125"/>
      <c r="H273" s="56">
        <f>G273*C273</f>
        <v>0</v>
      </c>
      <c r="I273" s="125"/>
      <c r="J273" s="56">
        <f>I273*2</f>
        <v>0</v>
      </c>
      <c r="K273" s="56">
        <f>J273*C273</f>
        <v>0</v>
      </c>
      <c r="L273" s="56"/>
      <c r="M273" s="56">
        <f>L273*C273</f>
        <v>0</v>
      </c>
      <c r="N273" s="125"/>
      <c r="O273" s="56">
        <f>N273*C273</f>
        <v>0</v>
      </c>
      <c r="P273" s="98">
        <f>G273+J273+L273+N273</f>
        <v>0</v>
      </c>
      <c r="Q273" s="56">
        <f>P273*C273</f>
        <v>0</v>
      </c>
      <c r="R273" s="98">
        <f>P273+E273</f>
        <v>0</v>
      </c>
      <c r="S273" s="56">
        <f>R273*C273</f>
        <v>0</v>
      </c>
      <c r="T273" s="48"/>
      <c r="U273" s="47"/>
    </row>
    <row r="274" spans="1:21" s="46" customFormat="1" ht="25.5" customHeight="1">
      <c r="A274" s="116"/>
      <c r="B274" s="116" t="s">
        <v>870</v>
      </c>
      <c r="C274" s="126">
        <v>498.84</v>
      </c>
      <c r="D274" s="116" t="s">
        <v>399</v>
      </c>
      <c r="E274" s="56"/>
      <c r="F274" s="101">
        <f>E274*C274</f>
        <v>0</v>
      </c>
      <c r="G274" s="125"/>
      <c r="H274" s="56">
        <f>G274*C274</f>
        <v>0</v>
      </c>
      <c r="I274" s="125"/>
      <c r="J274" s="56">
        <f>I274*2</f>
        <v>0</v>
      </c>
      <c r="K274" s="56">
        <f>J274*C274</f>
        <v>0</v>
      </c>
      <c r="L274" s="56"/>
      <c r="M274" s="56">
        <f>L274*C274</f>
        <v>0</v>
      </c>
      <c r="N274" s="125"/>
      <c r="O274" s="56">
        <f>N274*C274</f>
        <v>0</v>
      </c>
      <c r="P274" s="98">
        <f>G274+J274+L274+N274</f>
        <v>0</v>
      </c>
      <c r="Q274" s="56">
        <f>P274*C274</f>
        <v>0</v>
      </c>
      <c r="R274" s="98">
        <f>P274+E274</f>
        <v>0</v>
      </c>
      <c r="S274" s="56">
        <f>R274*C274</f>
        <v>0</v>
      </c>
      <c r="T274" s="48"/>
      <c r="U274" s="47"/>
    </row>
    <row r="275" spans="1:21" s="46" customFormat="1" ht="25.5" customHeight="1">
      <c r="A275" s="116"/>
      <c r="B275" s="116" t="s">
        <v>869</v>
      </c>
      <c r="C275" s="126">
        <v>506.39</v>
      </c>
      <c r="D275" s="116" t="s">
        <v>399</v>
      </c>
      <c r="E275" s="56"/>
      <c r="F275" s="101">
        <f>E275*C275</f>
        <v>0</v>
      </c>
      <c r="G275" s="125"/>
      <c r="H275" s="56">
        <f>G275*C275</f>
        <v>0</v>
      </c>
      <c r="I275" s="125"/>
      <c r="J275" s="56">
        <f>I275*2</f>
        <v>0</v>
      </c>
      <c r="K275" s="56">
        <f>J275*C275</f>
        <v>0</v>
      </c>
      <c r="L275" s="56"/>
      <c r="M275" s="56">
        <f>L275*C275</f>
        <v>0</v>
      </c>
      <c r="N275" s="125"/>
      <c r="O275" s="56">
        <f>N275*C275</f>
        <v>0</v>
      </c>
      <c r="P275" s="98">
        <f>G275+J275+L275+N275</f>
        <v>0</v>
      </c>
      <c r="Q275" s="56">
        <f>P275*C275</f>
        <v>0</v>
      </c>
      <c r="R275" s="98">
        <f>P275+E275</f>
        <v>0</v>
      </c>
      <c r="S275" s="56">
        <f>R275*C275</f>
        <v>0</v>
      </c>
      <c r="T275" s="48"/>
      <c r="U275" s="47"/>
    </row>
    <row r="276" spans="1:21" s="46" customFormat="1" ht="25.5" customHeight="1">
      <c r="A276" s="85"/>
      <c r="B276" s="116" t="s">
        <v>868</v>
      </c>
      <c r="C276" s="126">
        <v>513.94000000000005</v>
      </c>
      <c r="D276" s="116" t="s">
        <v>399</v>
      </c>
      <c r="E276" s="56"/>
      <c r="F276" s="101">
        <f>E276*C276</f>
        <v>0</v>
      </c>
      <c r="G276" s="125"/>
      <c r="H276" s="56">
        <f>G276*C276</f>
        <v>0</v>
      </c>
      <c r="I276" s="125"/>
      <c r="J276" s="56">
        <f>I276*2</f>
        <v>0</v>
      </c>
      <c r="K276" s="56">
        <f>J276*C276</f>
        <v>0</v>
      </c>
      <c r="L276" s="56"/>
      <c r="M276" s="56">
        <f>L276*C276</f>
        <v>0</v>
      </c>
      <c r="N276" s="125"/>
      <c r="O276" s="56">
        <f>N276*C276</f>
        <v>0</v>
      </c>
      <c r="P276" s="98">
        <f>G276+J276+L276+N276</f>
        <v>0</v>
      </c>
      <c r="Q276" s="56">
        <f>P276*C276</f>
        <v>0</v>
      </c>
      <c r="R276" s="98">
        <f>P276+E276</f>
        <v>0</v>
      </c>
      <c r="S276" s="56">
        <f>R276*C276</f>
        <v>0</v>
      </c>
      <c r="T276" s="48"/>
      <c r="U276" s="47"/>
    </row>
    <row r="277" spans="1:21" s="46" customFormat="1" ht="46.5" customHeight="1">
      <c r="A277" s="159">
        <v>16.3</v>
      </c>
      <c r="B277" s="116" t="s">
        <v>872</v>
      </c>
      <c r="C277" s="126"/>
      <c r="D277" s="116"/>
      <c r="E277" s="56"/>
      <c r="F277" s="101">
        <f>E277*C277</f>
        <v>0</v>
      </c>
      <c r="G277" s="125"/>
      <c r="H277" s="56">
        <f>G277*C277</f>
        <v>0</v>
      </c>
      <c r="I277" s="125"/>
      <c r="J277" s="56">
        <f>I277*2</f>
        <v>0</v>
      </c>
      <c r="K277" s="56">
        <f>J277*C277</f>
        <v>0</v>
      </c>
      <c r="L277" s="56"/>
      <c r="M277" s="56">
        <f>L277*C277</f>
        <v>0</v>
      </c>
      <c r="N277" s="125"/>
      <c r="O277" s="56">
        <f>N277*C277</f>
        <v>0</v>
      </c>
      <c r="P277" s="98">
        <f>G277+J277+L277+N277</f>
        <v>0</v>
      </c>
      <c r="Q277" s="56">
        <f>P277*C277</f>
        <v>0</v>
      </c>
      <c r="R277" s="98">
        <f>P277+E277</f>
        <v>0</v>
      </c>
      <c r="S277" s="56">
        <f>R277*C277</f>
        <v>0</v>
      </c>
      <c r="T277" s="48"/>
      <c r="U277" s="47"/>
    </row>
    <row r="278" spans="1:21" s="46" customFormat="1" ht="25.5" customHeight="1">
      <c r="A278" s="159"/>
      <c r="B278" s="116" t="s">
        <v>693</v>
      </c>
      <c r="C278" s="126">
        <v>658.23</v>
      </c>
      <c r="D278" s="116" t="s">
        <v>399</v>
      </c>
      <c r="E278" s="56"/>
      <c r="F278" s="101">
        <f>E278*C278</f>
        <v>0</v>
      </c>
      <c r="G278" s="125"/>
      <c r="H278" s="56">
        <f>G278*C278</f>
        <v>0</v>
      </c>
      <c r="I278" s="125"/>
      <c r="J278" s="56">
        <f>I278*2</f>
        <v>0</v>
      </c>
      <c r="K278" s="56">
        <f>J278*C278</f>
        <v>0</v>
      </c>
      <c r="L278" s="56"/>
      <c r="M278" s="56">
        <f>L278*C278</f>
        <v>0</v>
      </c>
      <c r="N278" s="125"/>
      <c r="O278" s="56">
        <f>N278*C278</f>
        <v>0</v>
      </c>
      <c r="P278" s="98">
        <f>G278+J278+L278+N278</f>
        <v>0</v>
      </c>
      <c r="Q278" s="56">
        <f>P278*C278</f>
        <v>0</v>
      </c>
      <c r="R278" s="98">
        <f>P278+E278</f>
        <v>0</v>
      </c>
      <c r="S278" s="56">
        <f>R278*C278</f>
        <v>0</v>
      </c>
      <c r="T278" s="48"/>
      <c r="U278" s="47"/>
    </row>
    <row r="279" spans="1:21" s="46" customFormat="1" ht="25.5" customHeight="1">
      <c r="A279" s="159"/>
      <c r="B279" s="116" t="s">
        <v>871</v>
      </c>
      <c r="C279" s="126">
        <v>674.83</v>
      </c>
      <c r="D279" s="116" t="s">
        <v>399</v>
      </c>
      <c r="E279" s="56"/>
      <c r="F279" s="101">
        <f>E279*C279</f>
        <v>0</v>
      </c>
      <c r="G279" s="125"/>
      <c r="H279" s="56">
        <f>G279*C279</f>
        <v>0</v>
      </c>
      <c r="I279" s="125"/>
      <c r="J279" s="56">
        <f>I279*2</f>
        <v>0</v>
      </c>
      <c r="K279" s="56">
        <f>J279*C279</f>
        <v>0</v>
      </c>
      <c r="L279" s="56"/>
      <c r="M279" s="56">
        <f>L279*C279</f>
        <v>0</v>
      </c>
      <c r="N279" s="125"/>
      <c r="O279" s="56">
        <f>N279*C279</f>
        <v>0</v>
      </c>
      <c r="P279" s="98">
        <f>G279+J279+L279+N279</f>
        <v>0</v>
      </c>
      <c r="Q279" s="56">
        <f>P279*C279</f>
        <v>0</v>
      </c>
      <c r="R279" s="98">
        <f>P279+E279</f>
        <v>0</v>
      </c>
      <c r="S279" s="56">
        <f>R279*C279</f>
        <v>0</v>
      </c>
      <c r="T279" s="48"/>
      <c r="U279" s="47"/>
    </row>
    <row r="280" spans="1:21" s="46" customFormat="1" ht="25.5" customHeight="1">
      <c r="A280" s="159"/>
      <c r="B280" s="116" t="s">
        <v>870</v>
      </c>
      <c r="C280" s="126">
        <v>691.43</v>
      </c>
      <c r="D280" s="116" t="s">
        <v>399</v>
      </c>
      <c r="E280" s="56"/>
      <c r="F280" s="101">
        <f>E280*C280</f>
        <v>0</v>
      </c>
      <c r="G280" s="125"/>
      <c r="H280" s="56">
        <f>G280*C280</f>
        <v>0</v>
      </c>
      <c r="I280" s="125"/>
      <c r="J280" s="56">
        <f>I280*2</f>
        <v>0</v>
      </c>
      <c r="K280" s="56">
        <f>J280*C280</f>
        <v>0</v>
      </c>
      <c r="L280" s="56"/>
      <c r="M280" s="56">
        <f>L280*C280</f>
        <v>0</v>
      </c>
      <c r="N280" s="125"/>
      <c r="O280" s="56">
        <f>N280*C280</f>
        <v>0</v>
      </c>
      <c r="P280" s="98">
        <f>G280+J280+L280+N280</f>
        <v>0</v>
      </c>
      <c r="Q280" s="56">
        <f>P280*C280</f>
        <v>0</v>
      </c>
      <c r="R280" s="98">
        <f>P280+E280</f>
        <v>0</v>
      </c>
      <c r="S280" s="56">
        <f>R280*C280</f>
        <v>0</v>
      </c>
      <c r="T280" s="48"/>
      <c r="U280" s="47"/>
    </row>
    <row r="281" spans="1:21" s="46" customFormat="1" ht="25.5" customHeight="1">
      <c r="A281" s="116"/>
      <c r="B281" s="116" t="s">
        <v>869</v>
      </c>
      <c r="C281" s="126">
        <v>708.03</v>
      </c>
      <c r="D281" s="116" t="s">
        <v>399</v>
      </c>
      <c r="E281" s="56"/>
      <c r="F281" s="101">
        <f>E281*C281</f>
        <v>0</v>
      </c>
      <c r="G281" s="125"/>
      <c r="H281" s="56">
        <f>G281*C281</f>
        <v>0</v>
      </c>
      <c r="I281" s="125"/>
      <c r="J281" s="56">
        <f>I281*2</f>
        <v>0</v>
      </c>
      <c r="K281" s="56">
        <f>J281*C281</f>
        <v>0</v>
      </c>
      <c r="L281" s="56"/>
      <c r="M281" s="56">
        <f>L281*C281</f>
        <v>0</v>
      </c>
      <c r="N281" s="125"/>
      <c r="O281" s="56">
        <f>N281*C281</f>
        <v>0</v>
      </c>
      <c r="P281" s="98">
        <f>G281+J281+L281+N281</f>
        <v>0</v>
      </c>
      <c r="Q281" s="56">
        <f>P281*C281</f>
        <v>0</v>
      </c>
      <c r="R281" s="98">
        <f>P281+E281</f>
        <v>0</v>
      </c>
      <c r="S281" s="56">
        <f>R281*C281</f>
        <v>0</v>
      </c>
      <c r="T281" s="48"/>
      <c r="U281" s="47"/>
    </row>
    <row r="282" spans="1:21" s="46" customFormat="1" ht="25.5" customHeight="1">
      <c r="A282" s="85"/>
      <c r="B282" s="116" t="s">
        <v>868</v>
      </c>
      <c r="C282" s="126">
        <v>724.63</v>
      </c>
      <c r="D282" s="116" t="s">
        <v>399</v>
      </c>
      <c r="E282" s="56"/>
      <c r="F282" s="101">
        <f>E282*C282</f>
        <v>0</v>
      </c>
      <c r="G282" s="125"/>
      <c r="H282" s="56">
        <f>G282*C282</f>
        <v>0</v>
      </c>
      <c r="I282" s="125"/>
      <c r="J282" s="56">
        <f>I282*2</f>
        <v>0</v>
      </c>
      <c r="K282" s="56">
        <f>J282*C282</f>
        <v>0</v>
      </c>
      <c r="L282" s="56"/>
      <c r="M282" s="56">
        <f>L282*C282</f>
        <v>0</v>
      </c>
      <c r="N282" s="125"/>
      <c r="O282" s="56">
        <f>N282*C282</f>
        <v>0</v>
      </c>
      <c r="P282" s="98">
        <f>G282+J282+L282+N282</f>
        <v>0</v>
      </c>
      <c r="Q282" s="56">
        <f>P282*C282</f>
        <v>0</v>
      </c>
      <c r="R282" s="98">
        <f>P282+E282</f>
        <v>0</v>
      </c>
      <c r="S282" s="56">
        <f>R282*C282</f>
        <v>0</v>
      </c>
      <c r="T282" s="48"/>
      <c r="U282" s="47"/>
    </row>
    <row r="283" spans="1:21" s="46" customFormat="1" ht="25.5" customHeight="1">
      <c r="A283" s="159">
        <v>17</v>
      </c>
      <c r="B283" s="116" t="s">
        <v>867</v>
      </c>
      <c r="C283" s="126"/>
      <c r="D283" s="116" t="s">
        <v>399</v>
      </c>
      <c r="E283" s="56"/>
      <c r="F283" s="101">
        <f>E283*C283</f>
        <v>0</v>
      </c>
      <c r="G283" s="125"/>
      <c r="H283" s="56">
        <f>G283*C283</f>
        <v>0</v>
      </c>
      <c r="I283" s="125"/>
      <c r="J283" s="56">
        <f>I283*2</f>
        <v>0</v>
      </c>
      <c r="K283" s="56">
        <f>J283*C283</f>
        <v>0</v>
      </c>
      <c r="L283" s="56"/>
      <c r="M283" s="56">
        <f>L283*C283</f>
        <v>0</v>
      </c>
      <c r="N283" s="125"/>
      <c r="O283" s="56">
        <f>N283*C283</f>
        <v>0</v>
      </c>
      <c r="P283" s="98">
        <f>G283+J283+L283+N283</f>
        <v>0</v>
      </c>
      <c r="Q283" s="56">
        <f>P283*C283</f>
        <v>0</v>
      </c>
      <c r="R283" s="98">
        <f>P283+E283</f>
        <v>0</v>
      </c>
      <c r="S283" s="56">
        <f>R283*C283</f>
        <v>0</v>
      </c>
      <c r="T283" s="48"/>
      <c r="U283" s="47"/>
    </row>
    <row r="284" spans="1:21" s="46" customFormat="1" ht="25.5" customHeight="1">
      <c r="A284" s="159">
        <v>18</v>
      </c>
      <c r="B284" s="116" t="s">
        <v>866</v>
      </c>
      <c r="C284" s="126"/>
      <c r="D284" s="116" t="s">
        <v>399</v>
      </c>
      <c r="E284" s="56"/>
      <c r="F284" s="101">
        <f>E284*C284</f>
        <v>0</v>
      </c>
      <c r="G284" s="125"/>
      <c r="H284" s="56">
        <f>G284*C284</f>
        <v>0</v>
      </c>
      <c r="I284" s="125"/>
      <c r="J284" s="56">
        <f>I284*2</f>
        <v>0</v>
      </c>
      <c r="K284" s="56">
        <f>J284*C284</f>
        <v>0</v>
      </c>
      <c r="L284" s="56"/>
      <c r="M284" s="56">
        <f>L284*C284</f>
        <v>0</v>
      </c>
      <c r="N284" s="125"/>
      <c r="O284" s="56">
        <f>N284*C284</f>
        <v>0</v>
      </c>
      <c r="P284" s="98">
        <f>G284+J284+L284+N284</f>
        <v>0</v>
      </c>
      <c r="Q284" s="56">
        <f>P284*C284</f>
        <v>0</v>
      </c>
      <c r="R284" s="98">
        <f>P284+E284</f>
        <v>0</v>
      </c>
      <c r="S284" s="56">
        <f>R284*C284</f>
        <v>0</v>
      </c>
      <c r="T284" s="48"/>
      <c r="U284" s="47"/>
    </row>
    <row r="285" spans="1:21" s="46" customFormat="1" ht="25.5" customHeight="1">
      <c r="A285" s="159">
        <v>19</v>
      </c>
      <c r="B285" s="116" t="s">
        <v>865</v>
      </c>
      <c r="C285" s="126"/>
      <c r="D285" s="116" t="s">
        <v>399</v>
      </c>
      <c r="E285" s="56"/>
      <c r="F285" s="101">
        <f>E285*C285</f>
        <v>0</v>
      </c>
      <c r="G285" s="125"/>
      <c r="H285" s="56">
        <f>G285*C285</f>
        <v>0</v>
      </c>
      <c r="I285" s="125"/>
      <c r="J285" s="56">
        <f>I285*2</f>
        <v>0</v>
      </c>
      <c r="K285" s="56">
        <f>J285*C285</f>
        <v>0</v>
      </c>
      <c r="L285" s="56"/>
      <c r="M285" s="56">
        <f>L285*C285</f>
        <v>0</v>
      </c>
      <c r="N285" s="125"/>
      <c r="O285" s="56">
        <f>N285*C285</f>
        <v>0</v>
      </c>
      <c r="P285" s="98">
        <f>G285+J285+L285+N285</f>
        <v>0</v>
      </c>
      <c r="Q285" s="56">
        <f>P285*C285</f>
        <v>0</v>
      </c>
      <c r="R285" s="98">
        <f>P285+E285</f>
        <v>0</v>
      </c>
      <c r="S285" s="56">
        <f>R285*C285</f>
        <v>0</v>
      </c>
      <c r="T285" s="48"/>
      <c r="U285" s="47"/>
    </row>
    <row r="286" spans="1:21" s="46" customFormat="1" ht="25.5" customHeight="1">
      <c r="A286" s="159">
        <v>20</v>
      </c>
      <c r="B286" s="116" t="s">
        <v>864</v>
      </c>
      <c r="C286" s="126"/>
      <c r="D286" s="116" t="s">
        <v>399</v>
      </c>
      <c r="E286" s="56"/>
      <c r="F286" s="101">
        <f>E286*C286</f>
        <v>0</v>
      </c>
      <c r="G286" s="125"/>
      <c r="H286" s="56">
        <f>G286*C286</f>
        <v>0</v>
      </c>
      <c r="I286" s="125"/>
      <c r="J286" s="56">
        <f>I286*2</f>
        <v>0</v>
      </c>
      <c r="K286" s="56">
        <f>J286*C286</f>
        <v>0</v>
      </c>
      <c r="L286" s="56"/>
      <c r="M286" s="56">
        <f>L286*C286</f>
        <v>0</v>
      </c>
      <c r="N286" s="125"/>
      <c r="O286" s="56">
        <f>N286*C286</f>
        <v>0</v>
      </c>
      <c r="P286" s="98">
        <f>G286+J286+L286+N286</f>
        <v>0</v>
      </c>
      <c r="Q286" s="56">
        <f>P286*C286</f>
        <v>0</v>
      </c>
      <c r="R286" s="98">
        <f>P286+E286</f>
        <v>0</v>
      </c>
      <c r="S286" s="56">
        <f>R286*C286</f>
        <v>0</v>
      </c>
      <c r="T286" s="48"/>
      <c r="U286" s="47"/>
    </row>
    <row r="287" spans="1:21" s="46" customFormat="1" ht="25.5" customHeight="1">
      <c r="A287" s="159">
        <v>21.1</v>
      </c>
      <c r="B287" s="84" t="s">
        <v>863</v>
      </c>
      <c r="C287" s="126"/>
      <c r="D287" s="116"/>
      <c r="E287" s="56"/>
      <c r="F287" s="101">
        <f>E287*C287</f>
        <v>0</v>
      </c>
      <c r="G287" s="125"/>
      <c r="H287" s="56">
        <f>G287*C287</f>
        <v>0</v>
      </c>
      <c r="I287" s="125"/>
      <c r="J287" s="56">
        <f>I287*2</f>
        <v>0</v>
      </c>
      <c r="K287" s="56">
        <f>J287*C287</f>
        <v>0</v>
      </c>
      <c r="L287" s="56"/>
      <c r="M287" s="56">
        <f>L287*C287</f>
        <v>0</v>
      </c>
      <c r="N287" s="125"/>
      <c r="O287" s="56">
        <f>N287*C287</f>
        <v>0</v>
      </c>
      <c r="P287" s="98">
        <f>G287+J287+L287+N287</f>
        <v>0</v>
      </c>
      <c r="Q287" s="56">
        <f>P287*C287</f>
        <v>0</v>
      </c>
      <c r="R287" s="98">
        <f>P287+E287</f>
        <v>0</v>
      </c>
      <c r="S287" s="56">
        <f>R287*C287</f>
        <v>0</v>
      </c>
      <c r="T287" s="48"/>
      <c r="U287" s="47"/>
    </row>
    <row r="288" spans="1:21" s="46" customFormat="1" ht="25.5" customHeight="1">
      <c r="A288" s="159"/>
      <c r="B288" s="116" t="s">
        <v>327</v>
      </c>
      <c r="C288" s="126">
        <v>2628.4</v>
      </c>
      <c r="D288" s="116" t="s">
        <v>104</v>
      </c>
      <c r="E288" s="56"/>
      <c r="F288" s="101">
        <f>E288*C288</f>
        <v>0</v>
      </c>
      <c r="G288" s="125"/>
      <c r="H288" s="56">
        <f>G288*C288</f>
        <v>0</v>
      </c>
      <c r="I288" s="125"/>
      <c r="J288" s="56">
        <f>I288*2</f>
        <v>0</v>
      </c>
      <c r="K288" s="56">
        <f>J288*C288</f>
        <v>0</v>
      </c>
      <c r="L288" s="56"/>
      <c r="M288" s="56">
        <f>L288*C288</f>
        <v>0</v>
      </c>
      <c r="N288" s="125"/>
      <c r="O288" s="56">
        <f>N288*C288</f>
        <v>0</v>
      </c>
      <c r="P288" s="98">
        <f>G288+J288+L288+N288</f>
        <v>0</v>
      </c>
      <c r="Q288" s="56">
        <f>P288*C288</f>
        <v>0</v>
      </c>
      <c r="R288" s="98">
        <f>P288+E288</f>
        <v>0</v>
      </c>
      <c r="S288" s="56">
        <f>R288*C288</f>
        <v>0</v>
      </c>
      <c r="T288" s="48"/>
      <c r="U288" s="47"/>
    </row>
    <row r="289" spans="1:22" s="46" customFormat="1" ht="25.5" customHeight="1">
      <c r="A289" s="159"/>
      <c r="B289" s="116" t="s">
        <v>862</v>
      </c>
      <c r="C289" s="126">
        <v>2593.59</v>
      </c>
      <c r="D289" s="116" t="s">
        <v>104</v>
      </c>
      <c r="E289" s="56"/>
      <c r="F289" s="101">
        <f>E289*C289</f>
        <v>0</v>
      </c>
      <c r="G289" s="125"/>
      <c r="H289" s="56">
        <f>G289*C289</f>
        <v>0</v>
      </c>
      <c r="I289" s="125"/>
      <c r="J289" s="56">
        <f>I289*2</f>
        <v>0</v>
      </c>
      <c r="K289" s="56">
        <f>J289*C289</f>
        <v>0</v>
      </c>
      <c r="L289" s="56"/>
      <c r="M289" s="56">
        <f>L289*C289</f>
        <v>0</v>
      </c>
      <c r="N289" s="125"/>
      <c r="O289" s="56">
        <f>N289*C289</f>
        <v>0</v>
      </c>
      <c r="P289" s="98">
        <f>G289+J289+L289+N289</f>
        <v>0</v>
      </c>
      <c r="Q289" s="56">
        <f>P289*C289</f>
        <v>0</v>
      </c>
      <c r="R289" s="98">
        <f>P289+E289</f>
        <v>0</v>
      </c>
      <c r="S289" s="56">
        <f>R289*C289</f>
        <v>0</v>
      </c>
      <c r="T289" s="48"/>
      <c r="U289" s="47"/>
    </row>
    <row r="290" spans="1:22" s="46" customFormat="1" ht="25.5" customHeight="1">
      <c r="A290" s="239"/>
      <c r="B290" s="116" t="s">
        <v>324</v>
      </c>
      <c r="C290" s="126">
        <v>2648.89</v>
      </c>
      <c r="D290" s="116" t="s">
        <v>104</v>
      </c>
      <c r="E290" s="56"/>
      <c r="F290" s="101">
        <f>E290*C290</f>
        <v>0</v>
      </c>
      <c r="G290" s="125"/>
      <c r="H290" s="56">
        <f>G290*C290</f>
        <v>0</v>
      </c>
      <c r="I290" s="125"/>
      <c r="J290" s="56">
        <f>I290*2</f>
        <v>0</v>
      </c>
      <c r="K290" s="56">
        <f>J290*C290</f>
        <v>0</v>
      </c>
      <c r="L290" s="56"/>
      <c r="M290" s="56">
        <f>L290*C290</f>
        <v>0</v>
      </c>
      <c r="N290" s="125"/>
      <c r="O290" s="56">
        <f>N290*C290</f>
        <v>0</v>
      </c>
      <c r="P290" s="98">
        <f>G290+J290+L290+N290</f>
        <v>0</v>
      </c>
      <c r="Q290" s="56">
        <f>P290*C290</f>
        <v>0</v>
      </c>
      <c r="R290" s="98">
        <f>P290+E290</f>
        <v>0</v>
      </c>
      <c r="S290" s="56">
        <f>R290*C290</f>
        <v>0</v>
      </c>
      <c r="T290" s="48"/>
      <c r="U290" s="47"/>
    </row>
    <row r="291" spans="1:22" ht="54.75" customHeight="1">
      <c r="A291" s="159">
        <v>21.2</v>
      </c>
      <c r="B291" s="84" t="s">
        <v>861</v>
      </c>
      <c r="C291" s="83"/>
      <c r="D291" s="82"/>
      <c r="E291" s="62"/>
      <c r="F291" s="81">
        <f>E291*C291</f>
        <v>0</v>
      </c>
      <c r="G291" s="62"/>
      <c r="H291" s="62">
        <f>G291*C291</f>
        <v>0</v>
      </c>
      <c r="I291" s="62"/>
      <c r="J291" s="62">
        <f>I291*2</f>
        <v>0</v>
      </c>
      <c r="K291" s="62">
        <f>J291*C291</f>
        <v>0</v>
      </c>
      <c r="L291" s="62"/>
      <c r="M291" s="62">
        <f>L291*C291</f>
        <v>0</v>
      </c>
      <c r="N291" s="62"/>
      <c r="O291" s="62">
        <f>N291*C291</f>
        <v>0</v>
      </c>
      <c r="P291" s="88">
        <f>G291+J291+L291+N291</f>
        <v>0</v>
      </c>
      <c r="Q291" s="62">
        <f>P291*C291</f>
        <v>0</v>
      </c>
      <c r="R291" s="80" t="s">
        <v>136</v>
      </c>
      <c r="S291" s="62"/>
      <c r="T291" s="217"/>
      <c r="U291" s="42"/>
      <c r="V291" s="216"/>
    </row>
    <row r="292" spans="1:22" ht="54.75" customHeight="1">
      <c r="A292" s="159"/>
      <c r="B292" s="116" t="s">
        <v>860</v>
      </c>
      <c r="C292" s="83">
        <v>124580</v>
      </c>
      <c r="D292" s="82" t="s">
        <v>669</v>
      </c>
      <c r="E292" s="88">
        <v>3.556</v>
      </c>
      <c r="F292" s="81">
        <f>E292*C292</f>
        <v>443006.48</v>
      </c>
      <c r="G292" s="88"/>
      <c r="H292" s="62">
        <f>G292*C292</f>
        <v>0</v>
      </c>
      <c r="I292" s="88"/>
      <c r="J292" s="62">
        <f>I292*2</f>
        <v>0</v>
      </c>
      <c r="K292" s="62">
        <f>J292*C292</f>
        <v>0</v>
      </c>
      <c r="L292" s="62"/>
      <c r="M292" s="62">
        <f>L292*C292</f>
        <v>0</v>
      </c>
      <c r="N292" s="62"/>
      <c r="O292" s="62">
        <f>N292*C292</f>
        <v>0</v>
      </c>
      <c r="P292" s="88">
        <f>G292+J292+L292+N292</f>
        <v>0</v>
      </c>
      <c r="Q292" s="62">
        <f>P292*C292</f>
        <v>0</v>
      </c>
      <c r="R292" s="88">
        <f>P292+E292</f>
        <v>3.556</v>
      </c>
      <c r="S292" s="62">
        <f>R292*C292</f>
        <v>443006.48</v>
      </c>
      <c r="T292" s="42"/>
      <c r="U292" s="42"/>
    </row>
    <row r="293" spans="1:22" ht="54.75" customHeight="1">
      <c r="A293" s="251"/>
      <c r="B293" s="116" t="s">
        <v>859</v>
      </c>
      <c r="C293" s="83">
        <v>112380</v>
      </c>
      <c r="D293" s="82" t="s">
        <v>669</v>
      </c>
      <c r="E293" s="88">
        <v>3.15</v>
      </c>
      <c r="F293" s="81">
        <f>E293*C293</f>
        <v>353997</v>
      </c>
      <c r="G293" s="62"/>
      <c r="H293" s="62">
        <f>G293*C293</f>
        <v>0</v>
      </c>
      <c r="I293" s="88"/>
      <c r="J293" s="62">
        <f>I293*2</f>
        <v>0</v>
      </c>
      <c r="K293" s="62">
        <f>J293*C293</f>
        <v>0</v>
      </c>
      <c r="L293" s="62"/>
      <c r="M293" s="62">
        <f>L293*C293</f>
        <v>0</v>
      </c>
      <c r="N293" s="62"/>
      <c r="O293" s="62">
        <f>N293*C293</f>
        <v>0</v>
      </c>
      <c r="P293" s="88">
        <f>G293+J293+L293+N293</f>
        <v>0</v>
      </c>
      <c r="Q293" s="62">
        <f>P293*C293</f>
        <v>0</v>
      </c>
      <c r="R293" s="88">
        <f>P293+E293</f>
        <v>3.15</v>
      </c>
      <c r="S293" s="62">
        <f>R293*C293</f>
        <v>353997</v>
      </c>
      <c r="T293" s="42"/>
      <c r="U293" s="42"/>
    </row>
    <row r="294" spans="1:22" s="46" customFormat="1" ht="37.5" customHeight="1">
      <c r="A294" s="159">
        <v>21.3</v>
      </c>
      <c r="B294" s="116" t="s">
        <v>858</v>
      </c>
      <c r="C294" s="126">
        <v>2034</v>
      </c>
      <c r="D294" s="116" t="s">
        <v>399</v>
      </c>
      <c r="E294" s="56"/>
      <c r="F294" s="101">
        <f>E294*C294</f>
        <v>0</v>
      </c>
      <c r="G294" s="125"/>
      <c r="H294" s="56">
        <f>G294*C294</f>
        <v>0</v>
      </c>
      <c r="I294" s="125"/>
      <c r="J294" s="56">
        <f>I294*2</f>
        <v>0</v>
      </c>
      <c r="K294" s="56">
        <f>J294*C294</f>
        <v>0</v>
      </c>
      <c r="L294" s="56"/>
      <c r="M294" s="56">
        <f>L294*C294</f>
        <v>0</v>
      </c>
      <c r="N294" s="125"/>
      <c r="O294" s="56">
        <f>N294*C294</f>
        <v>0</v>
      </c>
      <c r="P294" s="98">
        <f>G294+J294+L294+N294</f>
        <v>0</v>
      </c>
      <c r="Q294" s="56">
        <f>P294*C294</f>
        <v>0</v>
      </c>
      <c r="R294" s="98">
        <f>P294+E294</f>
        <v>0</v>
      </c>
      <c r="S294" s="56">
        <f>R294*C294</f>
        <v>0</v>
      </c>
      <c r="T294" s="48"/>
      <c r="U294" s="47"/>
    </row>
    <row r="295" spans="1:22" s="46" customFormat="1" ht="25.5" customHeight="1">
      <c r="A295" s="159">
        <v>22.1</v>
      </c>
      <c r="B295" s="116" t="s">
        <v>857</v>
      </c>
      <c r="C295" s="126"/>
      <c r="D295" s="116"/>
      <c r="E295" s="56"/>
      <c r="F295" s="101">
        <f>E295*C295</f>
        <v>0</v>
      </c>
      <c r="G295" s="125"/>
      <c r="H295" s="56">
        <f>G295*C295</f>
        <v>0</v>
      </c>
      <c r="I295" s="125"/>
      <c r="J295" s="56">
        <f>I295*2</f>
        <v>0</v>
      </c>
      <c r="K295" s="56">
        <f>J295*C295</f>
        <v>0</v>
      </c>
      <c r="L295" s="56"/>
      <c r="M295" s="56">
        <f>L295*C295</f>
        <v>0</v>
      </c>
      <c r="N295" s="125"/>
      <c r="O295" s="56">
        <f>N295*C295</f>
        <v>0</v>
      </c>
      <c r="P295" s="98">
        <f>G295+J295+L295+N295</f>
        <v>0</v>
      </c>
      <c r="Q295" s="56">
        <f>P295*C295</f>
        <v>0</v>
      </c>
      <c r="R295" s="98">
        <f>P295+E295</f>
        <v>0</v>
      </c>
      <c r="S295" s="56">
        <f>R295*C295</f>
        <v>0</v>
      </c>
      <c r="T295" s="48"/>
      <c r="U295" s="47"/>
    </row>
    <row r="296" spans="1:22" s="46" customFormat="1" ht="25.5" customHeight="1">
      <c r="A296" s="116"/>
      <c r="B296" s="116" t="s">
        <v>856</v>
      </c>
      <c r="C296" s="126">
        <v>4922.84</v>
      </c>
      <c r="D296" s="116" t="s">
        <v>399</v>
      </c>
      <c r="E296" s="56"/>
      <c r="F296" s="101">
        <f>E296*C296</f>
        <v>0</v>
      </c>
      <c r="G296" s="125"/>
      <c r="H296" s="56">
        <f>G296*C296</f>
        <v>0</v>
      </c>
      <c r="I296" s="125"/>
      <c r="J296" s="56">
        <f>I296*2</f>
        <v>0</v>
      </c>
      <c r="K296" s="56">
        <f>J296*C296</f>
        <v>0</v>
      </c>
      <c r="L296" s="56"/>
      <c r="M296" s="56">
        <f>L296*C296</f>
        <v>0</v>
      </c>
      <c r="N296" s="125"/>
      <c r="O296" s="56">
        <f>N296*C296</f>
        <v>0</v>
      </c>
      <c r="P296" s="98">
        <f>G296+J296+L296+N296</f>
        <v>0</v>
      </c>
      <c r="Q296" s="56">
        <f>P296*C296</f>
        <v>0</v>
      </c>
      <c r="R296" s="98">
        <f>P296+E296</f>
        <v>0</v>
      </c>
      <c r="S296" s="56">
        <f>R296*C296</f>
        <v>0</v>
      </c>
      <c r="T296" s="48"/>
      <c r="U296" s="47"/>
    </row>
    <row r="297" spans="1:22" s="46" customFormat="1" ht="25.5" customHeight="1">
      <c r="A297" s="116"/>
      <c r="B297" s="116" t="s">
        <v>855</v>
      </c>
      <c r="C297" s="126">
        <v>4936.04</v>
      </c>
      <c r="D297" s="116" t="s">
        <v>399</v>
      </c>
      <c r="E297" s="56"/>
      <c r="F297" s="101">
        <f>E297*C297</f>
        <v>0</v>
      </c>
      <c r="G297" s="125"/>
      <c r="H297" s="56">
        <f>G297*C297</f>
        <v>0</v>
      </c>
      <c r="I297" s="125"/>
      <c r="J297" s="56">
        <f>I297*2</f>
        <v>0</v>
      </c>
      <c r="K297" s="56">
        <f>J297*C297</f>
        <v>0</v>
      </c>
      <c r="L297" s="56"/>
      <c r="M297" s="56">
        <f>L297*C297</f>
        <v>0</v>
      </c>
      <c r="N297" s="125"/>
      <c r="O297" s="56">
        <f>N297*C297</f>
        <v>0</v>
      </c>
      <c r="P297" s="98">
        <f>G297+J297+L297+N297</f>
        <v>0</v>
      </c>
      <c r="Q297" s="56">
        <f>P297*C297</f>
        <v>0</v>
      </c>
      <c r="R297" s="98">
        <f>P297+E297</f>
        <v>0</v>
      </c>
      <c r="S297" s="56">
        <f>R297*C297</f>
        <v>0</v>
      </c>
      <c r="T297" s="48"/>
      <c r="U297" s="47"/>
    </row>
    <row r="298" spans="1:22" s="46" customFormat="1" ht="25.5" customHeight="1">
      <c r="A298" s="85"/>
      <c r="B298" s="116" t="s">
        <v>854</v>
      </c>
      <c r="C298" s="126">
        <v>4949.84</v>
      </c>
      <c r="D298" s="116" t="s">
        <v>399</v>
      </c>
      <c r="E298" s="56"/>
      <c r="F298" s="101">
        <f>E298*C298</f>
        <v>0</v>
      </c>
      <c r="G298" s="125"/>
      <c r="H298" s="56">
        <f>G298*C298</f>
        <v>0</v>
      </c>
      <c r="I298" s="125"/>
      <c r="J298" s="56">
        <f>I298*2</f>
        <v>0</v>
      </c>
      <c r="K298" s="56">
        <f>J298*C298</f>
        <v>0</v>
      </c>
      <c r="L298" s="56"/>
      <c r="M298" s="56">
        <f>L298*C298</f>
        <v>0</v>
      </c>
      <c r="N298" s="125"/>
      <c r="O298" s="56">
        <f>N298*C298</f>
        <v>0</v>
      </c>
      <c r="P298" s="98">
        <f>G298+J298+L298+N298</f>
        <v>0</v>
      </c>
      <c r="Q298" s="56">
        <f>P298*C298</f>
        <v>0</v>
      </c>
      <c r="R298" s="98">
        <f>P298+E298</f>
        <v>0</v>
      </c>
      <c r="S298" s="56">
        <f>R298*C298</f>
        <v>0</v>
      </c>
      <c r="T298" s="48"/>
      <c r="U298" s="47"/>
    </row>
    <row r="299" spans="1:22" s="46" customFormat="1" ht="25.5" customHeight="1">
      <c r="A299" s="85"/>
      <c r="B299" s="116" t="s">
        <v>853</v>
      </c>
      <c r="C299" s="126">
        <v>5910.2</v>
      </c>
      <c r="D299" s="116" t="s">
        <v>399</v>
      </c>
      <c r="E299" s="56"/>
      <c r="F299" s="101">
        <f>E299*C299</f>
        <v>0</v>
      </c>
      <c r="G299" s="125"/>
      <c r="H299" s="56">
        <f>G299*C299</f>
        <v>0</v>
      </c>
      <c r="I299" s="125"/>
      <c r="J299" s="56">
        <f>I299*2</f>
        <v>0</v>
      </c>
      <c r="K299" s="56">
        <f>J299*C299</f>
        <v>0</v>
      </c>
      <c r="L299" s="56"/>
      <c r="M299" s="56">
        <f>L299*C299</f>
        <v>0</v>
      </c>
      <c r="N299" s="125"/>
      <c r="O299" s="56">
        <f>N299*C299</f>
        <v>0</v>
      </c>
      <c r="P299" s="98">
        <f>G299+J299+L299+N299</f>
        <v>0</v>
      </c>
      <c r="Q299" s="56">
        <f>P299*C299</f>
        <v>0</v>
      </c>
      <c r="R299" s="98">
        <f>P299+E299</f>
        <v>0</v>
      </c>
      <c r="S299" s="56">
        <f>R299*C299</f>
        <v>0</v>
      </c>
      <c r="T299" s="48"/>
      <c r="U299" s="47"/>
    </row>
    <row r="300" spans="1:22" s="46" customFormat="1" ht="25.5" customHeight="1">
      <c r="A300" s="159">
        <v>22.2</v>
      </c>
      <c r="B300" s="84" t="s">
        <v>852</v>
      </c>
      <c r="C300" s="126"/>
      <c r="D300" s="116"/>
      <c r="E300" s="56"/>
      <c r="F300" s="101">
        <f>E300*C300</f>
        <v>0</v>
      </c>
      <c r="G300" s="125"/>
      <c r="H300" s="56">
        <f>G300*C300</f>
        <v>0</v>
      </c>
      <c r="I300" s="125"/>
      <c r="J300" s="56">
        <f>I300*2</f>
        <v>0</v>
      </c>
      <c r="K300" s="56">
        <f>J300*C300</f>
        <v>0</v>
      </c>
      <c r="L300" s="56"/>
      <c r="M300" s="56">
        <f>L300*C300</f>
        <v>0</v>
      </c>
      <c r="N300" s="125"/>
      <c r="O300" s="56">
        <f>N300*C300</f>
        <v>0</v>
      </c>
      <c r="P300" s="98">
        <f>G300+J300+L300+N300</f>
        <v>0</v>
      </c>
      <c r="Q300" s="56">
        <f>P300*C300</f>
        <v>0</v>
      </c>
      <c r="R300" s="98">
        <f>P300+E300</f>
        <v>0</v>
      </c>
      <c r="S300" s="56">
        <f>R300*C300</f>
        <v>0</v>
      </c>
      <c r="T300" s="48"/>
      <c r="U300" s="47"/>
    </row>
    <row r="301" spans="1:22" s="46" customFormat="1" ht="25.5" customHeight="1">
      <c r="A301" s="116"/>
      <c r="B301" s="116" t="s">
        <v>624</v>
      </c>
      <c r="C301" s="126">
        <v>3487.98</v>
      </c>
      <c r="D301" s="116" t="s">
        <v>399</v>
      </c>
      <c r="E301" s="56"/>
      <c r="F301" s="101">
        <f>E301*C301</f>
        <v>0</v>
      </c>
      <c r="G301" s="125"/>
      <c r="H301" s="56">
        <f>G301*C301</f>
        <v>0</v>
      </c>
      <c r="I301" s="125"/>
      <c r="J301" s="56">
        <f>I301*2</f>
        <v>0</v>
      </c>
      <c r="K301" s="56">
        <f>J301*C301</f>
        <v>0</v>
      </c>
      <c r="L301" s="56"/>
      <c r="M301" s="56">
        <f>L301*C301</f>
        <v>0</v>
      </c>
      <c r="N301" s="125"/>
      <c r="O301" s="56">
        <f>N301*C301</f>
        <v>0</v>
      </c>
      <c r="P301" s="98">
        <f>G301+J301+L301+N301</f>
        <v>0</v>
      </c>
      <c r="Q301" s="56">
        <f>P301*C301</f>
        <v>0</v>
      </c>
      <c r="R301" s="98">
        <f>P301+E301</f>
        <v>0</v>
      </c>
      <c r="S301" s="56">
        <f>R301*C301</f>
        <v>0</v>
      </c>
      <c r="T301" s="48"/>
      <c r="U301" s="47"/>
    </row>
    <row r="302" spans="1:22" s="46" customFormat="1" ht="25.5" customHeight="1">
      <c r="A302" s="116"/>
      <c r="B302" s="116" t="s">
        <v>623</v>
      </c>
      <c r="C302" s="126"/>
      <c r="D302" s="116" t="s">
        <v>399</v>
      </c>
      <c r="E302" s="56"/>
      <c r="F302" s="101">
        <f>E302*C302</f>
        <v>0</v>
      </c>
      <c r="G302" s="125"/>
      <c r="H302" s="56">
        <f>G302*C302</f>
        <v>0</v>
      </c>
      <c r="I302" s="125"/>
      <c r="J302" s="56">
        <f>I302*2</f>
        <v>0</v>
      </c>
      <c r="K302" s="56">
        <f>J302*C302</f>
        <v>0</v>
      </c>
      <c r="L302" s="56"/>
      <c r="M302" s="56">
        <f>L302*C302</f>
        <v>0</v>
      </c>
      <c r="N302" s="125"/>
      <c r="O302" s="56">
        <f>N302*C302</f>
        <v>0</v>
      </c>
      <c r="P302" s="98">
        <f>G302+J302+L302+N302</f>
        <v>0</v>
      </c>
      <c r="Q302" s="56">
        <f>P302*C302</f>
        <v>0</v>
      </c>
      <c r="R302" s="98">
        <f>P302+E302</f>
        <v>0</v>
      </c>
      <c r="S302" s="56">
        <f>R302*C302</f>
        <v>0</v>
      </c>
      <c r="T302" s="48"/>
      <c r="U302" s="47"/>
    </row>
    <row r="303" spans="1:22" s="46" customFormat="1" ht="25.5" customHeight="1">
      <c r="A303" s="116"/>
      <c r="B303" s="116" t="s">
        <v>622</v>
      </c>
      <c r="C303" s="126">
        <v>3676.16</v>
      </c>
      <c r="D303" s="116" t="s">
        <v>399</v>
      </c>
      <c r="E303" s="56"/>
      <c r="F303" s="101">
        <f>E303*C303</f>
        <v>0</v>
      </c>
      <c r="G303" s="125"/>
      <c r="H303" s="56">
        <f>G303*C303</f>
        <v>0</v>
      </c>
      <c r="I303" s="125"/>
      <c r="J303" s="56">
        <f>I303*2</f>
        <v>0</v>
      </c>
      <c r="K303" s="56">
        <f>J303*C303</f>
        <v>0</v>
      </c>
      <c r="L303" s="56"/>
      <c r="M303" s="56">
        <f>L303*C303</f>
        <v>0</v>
      </c>
      <c r="N303" s="125"/>
      <c r="O303" s="56">
        <f>N303*C303</f>
        <v>0</v>
      </c>
      <c r="P303" s="98">
        <f>G303+J303+L303+N303</f>
        <v>0</v>
      </c>
      <c r="Q303" s="56">
        <f>P303*C303</f>
        <v>0</v>
      </c>
      <c r="R303" s="98">
        <f>P303+E303</f>
        <v>0</v>
      </c>
      <c r="S303" s="56">
        <f>R303*C303</f>
        <v>0</v>
      </c>
      <c r="T303" s="48"/>
      <c r="U303" s="47"/>
    </row>
    <row r="304" spans="1:22" s="46" customFormat="1" ht="25.5" customHeight="1">
      <c r="A304" s="85"/>
      <c r="B304" s="116" t="s">
        <v>621</v>
      </c>
      <c r="C304" s="126">
        <v>2745.85</v>
      </c>
      <c r="D304" s="116" t="s">
        <v>399</v>
      </c>
      <c r="E304" s="56"/>
      <c r="F304" s="101">
        <f>E304*C304</f>
        <v>0</v>
      </c>
      <c r="G304" s="125"/>
      <c r="H304" s="56">
        <f>G304*C304</f>
        <v>0</v>
      </c>
      <c r="I304" s="125"/>
      <c r="J304" s="56">
        <f>I304*2</f>
        <v>0</v>
      </c>
      <c r="K304" s="56">
        <f>J304*C304</f>
        <v>0</v>
      </c>
      <c r="L304" s="56"/>
      <c r="M304" s="56">
        <f>L304*C304</f>
        <v>0</v>
      </c>
      <c r="N304" s="125"/>
      <c r="O304" s="56">
        <f>N304*C304</f>
        <v>0</v>
      </c>
      <c r="P304" s="98">
        <f>G304+J304+L304+N304</f>
        <v>0</v>
      </c>
      <c r="Q304" s="56">
        <f>P304*C304</f>
        <v>0</v>
      </c>
      <c r="R304" s="98">
        <f>P304+E304</f>
        <v>0</v>
      </c>
      <c r="S304" s="56">
        <f>R304*C304</f>
        <v>0</v>
      </c>
      <c r="T304" s="48"/>
      <c r="U304" s="47"/>
    </row>
    <row r="305" spans="1:21" s="46" customFormat="1" ht="54.75" customHeight="1">
      <c r="A305" s="159">
        <v>22.3</v>
      </c>
      <c r="B305" s="116" t="s">
        <v>851</v>
      </c>
      <c r="C305" s="83">
        <v>4156.6499999999996</v>
      </c>
      <c r="D305" s="82" t="s">
        <v>399</v>
      </c>
      <c r="E305" s="62">
        <v>870</v>
      </c>
      <c r="F305" s="81">
        <f>E305*C305</f>
        <v>3616285.4999999995</v>
      </c>
      <c r="G305" s="131"/>
      <c r="H305" s="62">
        <f>G305*C305</f>
        <v>0</v>
      </c>
      <c r="I305" s="131"/>
      <c r="J305" s="62">
        <f>I305*2</f>
        <v>0</v>
      </c>
      <c r="K305" s="62">
        <f>J305*C305</f>
        <v>0</v>
      </c>
      <c r="L305" s="62"/>
      <c r="M305" s="62">
        <f>L305*C305</f>
        <v>0</v>
      </c>
      <c r="N305" s="131"/>
      <c r="O305" s="62">
        <f>N305*C305</f>
        <v>0</v>
      </c>
      <c r="P305" s="88">
        <f>G305+J305+L305+N305</f>
        <v>0</v>
      </c>
      <c r="Q305" s="62">
        <f>P305*C305</f>
        <v>0</v>
      </c>
      <c r="R305" s="88">
        <f>P305+E305</f>
        <v>870</v>
      </c>
      <c r="S305" s="62">
        <f>R305*C305</f>
        <v>3616285.4999999995</v>
      </c>
      <c r="T305" s="48"/>
      <c r="U305" s="47"/>
    </row>
    <row r="306" spans="1:21" s="46" customFormat="1" ht="43.5" customHeight="1">
      <c r="A306" s="159">
        <v>23.1</v>
      </c>
      <c r="B306" s="116" t="s">
        <v>850</v>
      </c>
      <c r="C306" s="126"/>
      <c r="D306" s="116" t="s">
        <v>399</v>
      </c>
      <c r="E306" s="56"/>
      <c r="F306" s="101">
        <f>E306*C306</f>
        <v>0</v>
      </c>
      <c r="G306" s="125"/>
      <c r="H306" s="56">
        <f>G306*C306</f>
        <v>0</v>
      </c>
      <c r="I306" s="125"/>
      <c r="J306" s="56">
        <f>I306*2</f>
        <v>0</v>
      </c>
      <c r="K306" s="56">
        <f>J306*C306</f>
        <v>0</v>
      </c>
      <c r="L306" s="56"/>
      <c r="M306" s="56">
        <f>L306*C306</f>
        <v>0</v>
      </c>
      <c r="N306" s="125"/>
      <c r="O306" s="56">
        <f>N306*C306</f>
        <v>0</v>
      </c>
      <c r="P306" s="98">
        <f>G306+J306+L306+N306</f>
        <v>0</v>
      </c>
      <c r="Q306" s="56">
        <f>P306*C306</f>
        <v>0</v>
      </c>
      <c r="R306" s="98">
        <f>P306+E306</f>
        <v>0</v>
      </c>
      <c r="S306" s="56">
        <f>R306*C306</f>
        <v>0</v>
      </c>
      <c r="T306" s="48"/>
      <c r="U306" s="47"/>
    </row>
    <row r="307" spans="1:21" s="46" customFormat="1" ht="25.5" customHeight="1">
      <c r="A307" s="85"/>
      <c r="B307" s="116" t="s">
        <v>327</v>
      </c>
      <c r="C307" s="126">
        <v>3535.05</v>
      </c>
      <c r="D307" s="116" t="s">
        <v>399</v>
      </c>
      <c r="E307" s="56"/>
      <c r="F307" s="101">
        <f>E307*C307</f>
        <v>0</v>
      </c>
      <c r="G307" s="125"/>
      <c r="H307" s="56">
        <f>G307*C307</f>
        <v>0</v>
      </c>
      <c r="I307" s="125"/>
      <c r="J307" s="56">
        <f>I307*2</f>
        <v>0</v>
      </c>
      <c r="K307" s="56">
        <f>J307*C307</f>
        <v>0</v>
      </c>
      <c r="L307" s="56"/>
      <c r="M307" s="56">
        <f>L307*C307</f>
        <v>0</v>
      </c>
      <c r="N307" s="125"/>
      <c r="O307" s="56">
        <f>N307*C307</f>
        <v>0</v>
      </c>
      <c r="P307" s="98">
        <f>G307+J307+L307+N307</f>
        <v>0</v>
      </c>
      <c r="Q307" s="56">
        <f>P307*C307</f>
        <v>0</v>
      </c>
      <c r="R307" s="98">
        <f>P307+E307</f>
        <v>0</v>
      </c>
      <c r="S307" s="56">
        <f>R307*C307</f>
        <v>0</v>
      </c>
      <c r="T307" s="48"/>
      <c r="U307" s="47"/>
    </row>
    <row r="308" spans="1:21" s="46" customFormat="1" ht="43.5" customHeight="1">
      <c r="A308" s="159">
        <v>23.2</v>
      </c>
      <c r="B308" s="116" t="s">
        <v>849</v>
      </c>
      <c r="C308" s="126">
        <v>726.7</v>
      </c>
      <c r="D308" s="116" t="s">
        <v>399</v>
      </c>
      <c r="E308" s="56"/>
      <c r="F308" s="101">
        <f>E308*C308</f>
        <v>0</v>
      </c>
      <c r="G308" s="125"/>
      <c r="H308" s="56">
        <f>G308*C308</f>
        <v>0</v>
      </c>
      <c r="I308" s="125"/>
      <c r="J308" s="56">
        <f>I308*2</f>
        <v>0</v>
      </c>
      <c r="K308" s="56">
        <f>J308*C308</f>
        <v>0</v>
      </c>
      <c r="L308" s="56"/>
      <c r="M308" s="56">
        <f>L308*C308</f>
        <v>0</v>
      </c>
      <c r="N308" s="125"/>
      <c r="O308" s="56">
        <f>N308*C308</f>
        <v>0</v>
      </c>
      <c r="P308" s="98">
        <f>G308+J308+L308+N308</f>
        <v>0</v>
      </c>
      <c r="Q308" s="56">
        <f>P308*C308</f>
        <v>0</v>
      </c>
      <c r="R308" s="98">
        <f>P308+E308</f>
        <v>0</v>
      </c>
      <c r="S308" s="56">
        <f>R308*C308</f>
        <v>0</v>
      </c>
      <c r="T308" s="48"/>
      <c r="U308" s="47"/>
    </row>
    <row r="309" spans="1:21" s="250" customFormat="1" ht="54.75" customHeight="1">
      <c r="A309" s="159">
        <v>23.3</v>
      </c>
      <c r="B309" s="116" t="s">
        <v>848</v>
      </c>
      <c r="C309" s="83">
        <v>52</v>
      </c>
      <c r="D309" s="82" t="s">
        <v>104</v>
      </c>
      <c r="E309" s="62">
        <v>85</v>
      </c>
      <c r="F309" s="81">
        <f>E309*C309</f>
        <v>4420</v>
      </c>
      <c r="G309" s="62"/>
      <c r="H309" s="62">
        <f>G309*C309</f>
        <v>0</v>
      </c>
      <c r="I309" s="62"/>
      <c r="J309" s="62">
        <f>I309*2</f>
        <v>0</v>
      </c>
      <c r="K309" s="62">
        <f>J309*C309</f>
        <v>0</v>
      </c>
      <c r="L309" s="62"/>
      <c r="M309" s="62">
        <f>L309*C309</f>
        <v>0</v>
      </c>
      <c r="N309" s="62"/>
      <c r="O309" s="62">
        <f>N309*C309</f>
        <v>0</v>
      </c>
      <c r="P309" s="88">
        <f>G309+J309+L309+N309</f>
        <v>0</v>
      </c>
      <c r="Q309" s="62">
        <f>P309*C309</f>
        <v>0</v>
      </c>
      <c r="R309" s="88">
        <f>P309+E309</f>
        <v>85</v>
      </c>
      <c r="S309" s="62">
        <f>R309*C309</f>
        <v>4420</v>
      </c>
      <c r="T309" s="42"/>
      <c r="U309" s="42"/>
    </row>
    <row r="310" spans="1:21" s="46" customFormat="1" ht="46.5" customHeight="1">
      <c r="A310" s="159">
        <v>23.4</v>
      </c>
      <c r="B310" s="116" t="s">
        <v>847</v>
      </c>
      <c r="C310" s="126"/>
      <c r="D310" s="116"/>
      <c r="E310" s="56"/>
      <c r="F310" s="101">
        <f>E310*C310</f>
        <v>0</v>
      </c>
      <c r="G310" s="125"/>
      <c r="H310" s="56">
        <f>G310*C310</f>
        <v>0</v>
      </c>
      <c r="I310" s="125"/>
      <c r="J310" s="56">
        <f>I310*2</f>
        <v>0</v>
      </c>
      <c r="K310" s="56">
        <f>J310*C310</f>
        <v>0</v>
      </c>
      <c r="L310" s="56"/>
      <c r="M310" s="56">
        <f>L310*C310</f>
        <v>0</v>
      </c>
      <c r="N310" s="125"/>
      <c r="O310" s="56">
        <f>N310*C310</f>
        <v>0</v>
      </c>
      <c r="P310" s="98">
        <f>G310+J310+L310+N310</f>
        <v>0</v>
      </c>
      <c r="Q310" s="56">
        <f>P310*C310</f>
        <v>0</v>
      </c>
      <c r="R310" s="98">
        <f>P310+E310</f>
        <v>0</v>
      </c>
      <c r="S310" s="56">
        <f>R310*C310</f>
        <v>0</v>
      </c>
      <c r="T310" s="48"/>
      <c r="U310" s="47"/>
    </row>
    <row r="311" spans="1:21" s="46" customFormat="1" ht="33" customHeight="1">
      <c r="A311" s="116"/>
      <c r="B311" s="116" t="s">
        <v>846</v>
      </c>
      <c r="C311" s="126">
        <v>15154.96</v>
      </c>
      <c r="D311" s="116" t="s">
        <v>104</v>
      </c>
      <c r="E311" s="56"/>
      <c r="F311" s="101">
        <f>E311*C311</f>
        <v>0</v>
      </c>
      <c r="G311" s="125"/>
      <c r="H311" s="56">
        <f>G311*C311</f>
        <v>0</v>
      </c>
      <c r="I311" s="125"/>
      <c r="J311" s="56">
        <f>I311*2</f>
        <v>0</v>
      </c>
      <c r="K311" s="56">
        <f>J311*C311</f>
        <v>0</v>
      </c>
      <c r="L311" s="56"/>
      <c r="M311" s="56">
        <f>L311*C311</f>
        <v>0</v>
      </c>
      <c r="N311" s="125"/>
      <c r="O311" s="56">
        <f>N311*C311</f>
        <v>0</v>
      </c>
      <c r="P311" s="98">
        <f>G311+J311+L311+N311</f>
        <v>0</v>
      </c>
      <c r="Q311" s="56">
        <f>P311*C311</f>
        <v>0</v>
      </c>
      <c r="R311" s="98">
        <f>P311+E311</f>
        <v>0</v>
      </c>
      <c r="S311" s="56">
        <f>R311*C311</f>
        <v>0</v>
      </c>
      <c r="T311" s="48"/>
      <c r="U311" s="47"/>
    </row>
    <row r="312" spans="1:21" s="46" customFormat="1" ht="33" customHeight="1">
      <c r="A312" s="116"/>
      <c r="B312" s="116" t="s">
        <v>845</v>
      </c>
      <c r="C312" s="126">
        <v>11421.71</v>
      </c>
      <c r="D312" s="116" t="s">
        <v>104</v>
      </c>
      <c r="E312" s="56"/>
      <c r="F312" s="101">
        <f>E312*C312</f>
        <v>0</v>
      </c>
      <c r="G312" s="125"/>
      <c r="H312" s="56">
        <f>G312*C312</f>
        <v>0</v>
      </c>
      <c r="I312" s="125"/>
      <c r="J312" s="56">
        <f>I312*2</f>
        <v>0</v>
      </c>
      <c r="K312" s="56">
        <f>J312*C312</f>
        <v>0</v>
      </c>
      <c r="L312" s="56"/>
      <c r="M312" s="56">
        <f>L312*C312</f>
        <v>0</v>
      </c>
      <c r="N312" s="125"/>
      <c r="O312" s="56">
        <f>N312*C312</f>
        <v>0</v>
      </c>
      <c r="P312" s="98">
        <f>G312+J312+L312+N312</f>
        <v>0</v>
      </c>
      <c r="Q312" s="56">
        <f>P312*C312</f>
        <v>0</v>
      </c>
      <c r="R312" s="98">
        <f>P312+E312</f>
        <v>0</v>
      </c>
      <c r="S312" s="56">
        <f>R312*C312</f>
        <v>0</v>
      </c>
      <c r="T312" s="48"/>
      <c r="U312" s="47"/>
    </row>
    <row r="313" spans="1:21" s="46" customFormat="1" ht="33" customHeight="1">
      <c r="A313" s="116"/>
      <c r="B313" s="116" t="s">
        <v>844</v>
      </c>
      <c r="C313" s="126">
        <v>9718.36</v>
      </c>
      <c r="D313" s="116" t="s">
        <v>104</v>
      </c>
      <c r="E313" s="56"/>
      <c r="F313" s="101">
        <f>E313*C313</f>
        <v>0</v>
      </c>
      <c r="G313" s="125"/>
      <c r="H313" s="56">
        <f>G313*C313</f>
        <v>0</v>
      </c>
      <c r="I313" s="125"/>
      <c r="J313" s="56">
        <f>I313*2</f>
        <v>0</v>
      </c>
      <c r="K313" s="56">
        <f>J313*C313</f>
        <v>0</v>
      </c>
      <c r="L313" s="56"/>
      <c r="M313" s="56">
        <f>L313*C313</f>
        <v>0</v>
      </c>
      <c r="N313" s="125"/>
      <c r="O313" s="56">
        <f>N313*C313</f>
        <v>0</v>
      </c>
      <c r="P313" s="98">
        <f>G313+J313+L313+N313</f>
        <v>0</v>
      </c>
      <c r="Q313" s="56">
        <f>P313*C313</f>
        <v>0</v>
      </c>
      <c r="R313" s="98">
        <f>P313+E313</f>
        <v>0</v>
      </c>
      <c r="S313" s="56">
        <f>R313*C313</f>
        <v>0</v>
      </c>
      <c r="T313" s="48"/>
      <c r="U313" s="47"/>
    </row>
    <row r="314" spans="1:21" s="46" customFormat="1" ht="33" customHeight="1">
      <c r="A314" s="116"/>
      <c r="B314" s="116" t="s">
        <v>843</v>
      </c>
      <c r="C314" s="126">
        <v>9119.98</v>
      </c>
      <c r="D314" s="116" t="s">
        <v>104</v>
      </c>
      <c r="E314" s="56"/>
      <c r="F314" s="101">
        <f>E314*C314</f>
        <v>0</v>
      </c>
      <c r="G314" s="125"/>
      <c r="H314" s="56">
        <f>G314*C314</f>
        <v>0</v>
      </c>
      <c r="I314" s="125"/>
      <c r="J314" s="56">
        <f>I314*2</f>
        <v>0</v>
      </c>
      <c r="K314" s="56">
        <f>J314*C314</f>
        <v>0</v>
      </c>
      <c r="L314" s="56"/>
      <c r="M314" s="56">
        <f>L314*C314</f>
        <v>0</v>
      </c>
      <c r="N314" s="125"/>
      <c r="O314" s="56">
        <f>N314*C314</f>
        <v>0</v>
      </c>
      <c r="P314" s="98">
        <f>G314+J314+L314+N314</f>
        <v>0</v>
      </c>
      <c r="Q314" s="56">
        <f>P314*C314</f>
        <v>0</v>
      </c>
      <c r="R314" s="98">
        <f>P314+E314</f>
        <v>0</v>
      </c>
      <c r="S314" s="56">
        <f>R314*C314</f>
        <v>0</v>
      </c>
      <c r="T314" s="48"/>
      <c r="U314" s="47"/>
    </row>
    <row r="315" spans="1:21" s="46" customFormat="1" ht="33" customHeight="1">
      <c r="A315" s="116"/>
      <c r="B315" s="116" t="s">
        <v>842</v>
      </c>
      <c r="C315" s="126"/>
      <c r="D315" s="116" t="s">
        <v>104</v>
      </c>
      <c r="E315" s="56"/>
      <c r="F315" s="101">
        <f>E315*C315</f>
        <v>0</v>
      </c>
      <c r="G315" s="125"/>
      <c r="H315" s="56">
        <f>G315*C315</f>
        <v>0</v>
      </c>
      <c r="I315" s="125"/>
      <c r="J315" s="56">
        <f>I315*2</f>
        <v>0</v>
      </c>
      <c r="K315" s="56">
        <f>J315*C315</f>
        <v>0</v>
      </c>
      <c r="L315" s="56"/>
      <c r="M315" s="56">
        <f>L315*C315</f>
        <v>0</v>
      </c>
      <c r="N315" s="125"/>
      <c r="O315" s="56">
        <f>N315*C315</f>
        <v>0</v>
      </c>
      <c r="P315" s="98">
        <f>G315+J315+L315+N315</f>
        <v>0</v>
      </c>
      <c r="Q315" s="56">
        <f>P315*C315</f>
        <v>0</v>
      </c>
      <c r="R315" s="98">
        <f>P315+E315</f>
        <v>0</v>
      </c>
      <c r="S315" s="56">
        <f>R315*C315</f>
        <v>0</v>
      </c>
      <c r="T315" s="48"/>
      <c r="U315" s="47"/>
    </row>
    <row r="316" spans="1:21" s="46" customFormat="1" ht="33" customHeight="1">
      <c r="A316" s="116"/>
      <c r="B316" s="116" t="s">
        <v>841</v>
      </c>
      <c r="C316" s="126">
        <v>8402.92</v>
      </c>
      <c r="D316" s="116" t="s">
        <v>104</v>
      </c>
      <c r="E316" s="56"/>
      <c r="F316" s="101">
        <f>E316*C316</f>
        <v>0</v>
      </c>
      <c r="G316" s="125"/>
      <c r="H316" s="56">
        <f>G316*C316</f>
        <v>0</v>
      </c>
      <c r="I316" s="125"/>
      <c r="J316" s="56">
        <f>I316*2</f>
        <v>0</v>
      </c>
      <c r="K316" s="56">
        <f>J316*C316</f>
        <v>0</v>
      </c>
      <c r="L316" s="56"/>
      <c r="M316" s="56">
        <f>L316*C316</f>
        <v>0</v>
      </c>
      <c r="N316" s="125"/>
      <c r="O316" s="56">
        <f>N316*C316</f>
        <v>0</v>
      </c>
      <c r="P316" s="98">
        <f>G316+J316+L316+N316</f>
        <v>0</v>
      </c>
      <c r="Q316" s="56">
        <f>P316*C316</f>
        <v>0</v>
      </c>
      <c r="R316" s="98">
        <f>P316+E316</f>
        <v>0</v>
      </c>
      <c r="S316" s="56">
        <f>R316*C316</f>
        <v>0</v>
      </c>
      <c r="T316" s="48"/>
      <c r="U316" s="47"/>
    </row>
    <row r="317" spans="1:21" s="46" customFormat="1" ht="33" customHeight="1">
      <c r="A317" s="116"/>
      <c r="B317" s="116" t="s">
        <v>840</v>
      </c>
      <c r="C317" s="126">
        <v>7680.87</v>
      </c>
      <c r="D317" s="116" t="s">
        <v>104</v>
      </c>
      <c r="E317" s="56"/>
      <c r="F317" s="101">
        <f>E317*C317</f>
        <v>0</v>
      </c>
      <c r="G317" s="125"/>
      <c r="H317" s="56">
        <f>G317*C317</f>
        <v>0</v>
      </c>
      <c r="I317" s="125"/>
      <c r="J317" s="56">
        <f>I317*2</f>
        <v>0</v>
      </c>
      <c r="K317" s="56">
        <f>J317*C317</f>
        <v>0</v>
      </c>
      <c r="L317" s="56"/>
      <c r="M317" s="56">
        <f>L317*C317</f>
        <v>0</v>
      </c>
      <c r="N317" s="125"/>
      <c r="O317" s="56">
        <f>N317*C317</f>
        <v>0</v>
      </c>
      <c r="P317" s="98">
        <f>G317+J317+L317+N317</f>
        <v>0</v>
      </c>
      <c r="Q317" s="56">
        <f>P317*C317</f>
        <v>0</v>
      </c>
      <c r="R317" s="98">
        <f>P317+E317</f>
        <v>0</v>
      </c>
      <c r="S317" s="56">
        <f>R317*C317</f>
        <v>0</v>
      </c>
      <c r="T317" s="48"/>
      <c r="U317" s="47"/>
    </row>
    <row r="318" spans="1:21" s="46" customFormat="1" ht="33" customHeight="1">
      <c r="A318" s="116"/>
      <c r="B318" s="116" t="s">
        <v>839</v>
      </c>
      <c r="C318" s="126">
        <v>6536.69</v>
      </c>
      <c r="D318" s="116" t="s">
        <v>104</v>
      </c>
      <c r="E318" s="56"/>
      <c r="F318" s="101">
        <f>E318*C318</f>
        <v>0</v>
      </c>
      <c r="G318" s="125"/>
      <c r="H318" s="56">
        <f>G318*C318</f>
        <v>0</v>
      </c>
      <c r="I318" s="125"/>
      <c r="J318" s="56">
        <f>I318*2</f>
        <v>0</v>
      </c>
      <c r="K318" s="56">
        <f>J318*C318</f>
        <v>0</v>
      </c>
      <c r="L318" s="56"/>
      <c r="M318" s="56">
        <f>L318*C318</f>
        <v>0</v>
      </c>
      <c r="N318" s="125"/>
      <c r="O318" s="56">
        <f>N318*C318</f>
        <v>0</v>
      </c>
      <c r="P318" s="98">
        <f>G318+J318+L318+N318</f>
        <v>0</v>
      </c>
      <c r="Q318" s="56">
        <f>P318*C318</f>
        <v>0</v>
      </c>
      <c r="R318" s="98">
        <f>P318+E318</f>
        <v>0</v>
      </c>
      <c r="S318" s="56">
        <f>R318*C318</f>
        <v>0</v>
      </c>
      <c r="T318" s="48"/>
      <c r="U318" s="47"/>
    </row>
    <row r="319" spans="1:21" s="46" customFormat="1" ht="33" customHeight="1">
      <c r="A319" s="116"/>
      <c r="B319" s="116" t="s">
        <v>838</v>
      </c>
      <c r="C319" s="126">
        <v>4182.41</v>
      </c>
      <c r="D319" s="116" t="s">
        <v>104</v>
      </c>
      <c r="E319" s="56"/>
      <c r="F319" s="101">
        <f>E319*C319</f>
        <v>0</v>
      </c>
      <c r="G319" s="125"/>
      <c r="H319" s="56">
        <f>G319*C319</f>
        <v>0</v>
      </c>
      <c r="I319" s="125"/>
      <c r="J319" s="56">
        <f>I319*2</f>
        <v>0</v>
      </c>
      <c r="K319" s="56">
        <f>J319*C319</f>
        <v>0</v>
      </c>
      <c r="L319" s="56"/>
      <c r="M319" s="56">
        <f>L319*C319</f>
        <v>0</v>
      </c>
      <c r="N319" s="125"/>
      <c r="O319" s="56">
        <f>N319*C319</f>
        <v>0</v>
      </c>
      <c r="P319" s="98">
        <f>G319+J319+L319+N319</f>
        <v>0</v>
      </c>
      <c r="Q319" s="56">
        <f>P319*C319</f>
        <v>0</v>
      </c>
      <c r="R319" s="98">
        <f>P319+E319</f>
        <v>0</v>
      </c>
      <c r="S319" s="56">
        <f>R319*C319</f>
        <v>0</v>
      </c>
      <c r="T319" s="48"/>
      <c r="U319" s="47"/>
    </row>
    <row r="320" spans="1:21" s="46" customFormat="1" ht="33" customHeight="1">
      <c r="A320" s="116"/>
      <c r="B320" s="116" t="s">
        <v>837</v>
      </c>
      <c r="C320" s="126">
        <v>3943.65</v>
      </c>
      <c r="D320" s="116" t="s">
        <v>104</v>
      </c>
      <c r="E320" s="56"/>
      <c r="F320" s="101">
        <f>E320*C320</f>
        <v>0</v>
      </c>
      <c r="G320" s="125"/>
      <c r="H320" s="56">
        <f>G320*C320</f>
        <v>0</v>
      </c>
      <c r="I320" s="125"/>
      <c r="J320" s="56">
        <f>I320*2</f>
        <v>0</v>
      </c>
      <c r="K320" s="56">
        <f>J320*C320</f>
        <v>0</v>
      </c>
      <c r="L320" s="56"/>
      <c r="M320" s="56">
        <f>L320*C320</f>
        <v>0</v>
      </c>
      <c r="N320" s="125"/>
      <c r="O320" s="56">
        <f>N320*C320</f>
        <v>0</v>
      </c>
      <c r="P320" s="98">
        <f>G320+J320+L320+N320</f>
        <v>0</v>
      </c>
      <c r="Q320" s="56">
        <f>P320*C320</f>
        <v>0</v>
      </c>
      <c r="R320" s="98">
        <f>P320+E320</f>
        <v>0</v>
      </c>
      <c r="S320" s="56">
        <f>R320*C320</f>
        <v>0</v>
      </c>
      <c r="T320" s="48"/>
      <c r="U320" s="47"/>
    </row>
    <row r="321" spans="1:21" s="46" customFormat="1" ht="33" customHeight="1">
      <c r="A321" s="116"/>
      <c r="B321" s="116" t="s">
        <v>836</v>
      </c>
      <c r="C321" s="126">
        <v>4803.41</v>
      </c>
      <c r="D321" s="116" t="s">
        <v>104</v>
      </c>
      <c r="E321" s="56"/>
      <c r="F321" s="101">
        <f>E321*C321</f>
        <v>0</v>
      </c>
      <c r="G321" s="125"/>
      <c r="H321" s="56">
        <f>G321*C321</f>
        <v>0</v>
      </c>
      <c r="I321" s="125"/>
      <c r="J321" s="56">
        <f>I321*2</f>
        <v>0</v>
      </c>
      <c r="K321" s="56">
        <f>J321*C321</f>
        <v>0</v>
      </c>
      <c r="L321" s="56"/>
      <c r="M321" s="56">
        <f>L321*C321</f>
        <v>0</v>
      </c>
      <c r="N321" s="125"/>
      <c r="O321" s="56">
        <f>N321*C321</f>
        <v>0</v>
      </c>
      <c r="P321" s="98">
        <f>G321+J321+L321+N321</f>
        <v>0</v>
      </c>
      <c r="Q321" s="56">
        <f>P321*C321</f>
        <v>0</v>
      </c>
      <c r="R321" s="98">
        <f>P321+E321</f>
        <v>0</v>
      </c>
      <c r="S321" s="56">
        <f>R321*C321</f>
        <v>0</v>
      </c>
      <c r="T321" s="48"/>
      <c r="U321" s="47"/>
    </row>
    <row r="322" spans="1:21" s="46" customFormat="1" ht="18" customHeight="1">
      <c r="A322" s="85"/>
      <c r="B322" s="116" t="s">
        <v>835</v>
      </c>
      <c r="C322" s="126">
        <v>5326.5</v>
      </c>
      <c r="D322" s="116" t="s">
        <v>104</v>
      </c>
      <c r="E322" s="56"/>
      <c r="F322" s="101">
        <f>E322*C322</f>
        <v>0</v>
      </c>
      <c r="G322" s="125"/>
      <c r="H322" s="56">
        <f>G322*C322</f>
        <v>0</v>
      </c>
      <c r="I322" s="125"/>
      <c r="J322" s="56">
        <f>I322*2</f>
        <v>0</v>
      </c>
      <c r="K322" s="56">
        <f>J322*C322</f>
        <v>0</v>
      </c>
      <c r="L322" s="56"/>
      <c r="M322" s="56">
        <f>L322*C322</f>
        <v>0</v>
      </c>
      <c r="N322" s="125"/>
      <c r="O322" s="56">
        <f>N322*C322</f>
        <v>0</v>
      </c>
      <c r="P322" s="98">
        <f>G322+J322+L322+N322</f>
        <v>0</v>
      </c>
      <c r="Q322" s="56">
        <f>P322*C322</f>
        <v>0</v>
      </c>
      <c r="R322" s="98">
        <f>P322+E322</f>
        <v>0</v>
      </c>
      <c r="S322" s="56">
        <f>R322*C322</f>
        <v>0</v>
      </c>
      <c r="T322" s="48"/>
      <c r="U322" s="47"/>
    </row>
    <row r="323" spans="1:21" s="160" customFormat="1" ht="56.25" customHeight="1">
      <c r="A323" s="157">
        <v>24</v>
      </c>
      <c r="B323" s="152" t="s">
        <v>834</v>
      </c>
      <c r="C323" s="155">
        <v>62.1</v>
      </c>
      <c r="D323" s="152" t="s">
        <v>799</v>
      </c>
      <c r="E323" s="56"/>
      <c r="F323" s="101">
        <f>E323*C323</f>
        <v>0</v>
      </c>
      <c r="G323" s="125"/>
      <c r="H323" s="56">
        <f>G323*C323</f>
        <v>0</v>
      </c>
      <c r="I323" s="125"/>
      <c r="J323" s="56">
        <f>I323*2</f>
        <v>0</v>
      </c>
      <c r="K323" s="56">
        <f>J323*C323</f>
        <v>0</v>
      </c>
      <c r="L323" s="56"/>
      <c r="M323" s="56">
        <f>L323*C323</f>
        <v>0</v>
      </c>
      <c r="N323" s="125"/>
      <c r="O323" s="56">
        <f>N323*C323</f>
        <v>0</v>
      </c>
      <c r="P323" s="98">
        <f>G323+J323+L323+N323</f>
        <v>0</v>
      </c>
      <c r="Q323" s="56">
        <f>P323*C323</f>
        <v>0</v>
      </c>
      <c r="R323" s="98">
        <f>P323+E323</f>
        <v>0</v>
      </c>
      <c r="S323" s="56">
        <f>R323*C323</f>
        <v>0</v>
      </c>
      <c r="T323" s="47"/>
      <c r="U323" s="47"/>
    </row>
    <row r="324" spans="1:21" ht="45.75" customHeight="1">
      <c r="A324" s="159">
        <v>25</v>
      </c>
      <c r="B324" s="116" t="s">
        <v>833</v>
      </c>
      <c r="C324" s="126">
        <v>9.6</v>
      </c>
      <c r="D324" s="116" t="s">
        <v>104</v>
      </c>
      <c r="E324" s="56"/>
      <c r="F324" s="101">
        <f>E324*C324</f>
        <v>0</v>
      </c>
      <c r="G324" s="56"/>
      <c r="H324" s="56">
        <f>G324*C324</f>
        <v>0</v>
      </c>
      <c r="I324" s="56"/>
      <c r="J324" s="56">
        <f>I324*2</f>
        <v>0</v>
      </c>
      <c r="K324" s="56">
        <f>J324*C324</f>
        <v>0</v>
      </c>
      <c r="L324" s="56"/>
      <c r="M324" s="56">
        <f>L324*C324</f>
        <v>0</v>
      </c>
      <c r="N324" s="56"/>
      <c r="O324" s="56">
        <f>N324*C324</f>
        <v>0</v>
      </c>
      <c r="P324" s="98">
        <f>G324+J324+L324+N324</f>
        <v>0</v>
      </c>
      <c r="Q324" s="56">
        <f>P324*C324</f>
        <v>0</v>
      </c>
      <c r="R324" s="98">
        <f>P324+E324</f>
        <v>0</v>
      </c>
      <c r="S324" s="56">
        <f>R324*C324</f>
        <v>0</v>
      </c>
      <c r="T324" s="42"/>
      <c r="U324" s="42"/>
    </row>
    <row r="325" spans="1:21" ht="45.75" customHeight="1">
      <c r="A325" s="159">
        <v>26</v>
      </c>
      <c r="B325" s="116" t="s">
        <v>832</v>
      </c>
      <c r="C325" s="83">
        <v>4303.1400000000003</v>
      </c>
      <c r="D325" s="82" t="s">
        <v>669</v>
      </c>
      <c r="E325" s="56">
        <v>124.5</v>
      </c>
      <c r="F325" s="101">
        <f>E325*C325</f>
        <v>535740.93000000005</v>
      </c>
      <c r="G325" s="56"/>
      <c r="H325" s="56">
        <f>G325*C325</f>
        <v>0</v>
      </c>
      <c r="I325" s="56"/>
      <c r="J325" s="56">
        <f>I325*2</f>
        <v>0</v>
      </c>
      <c r="K325" s="56">
        <f>J325*C325</f>
        <v>0</v>
      </c>
      <c r="L325" s="56"/>
      <c r="M325" s="56">
        <f>L325*C325</f>
        <v>0</v>
      </c>
      <c r="N325" s="56"/>
      <c r="O325" s="56">
        <f>N325*C325</f>
        <v>0</v>
      </c>
      <c r="P325" s="98">
        <f>G325+J325+L325+N325</f>
        <v>0</v>
      </c>
      <c r="Q325" s="56">
        <f>P325*C325</f>
        <v>0</v>
      </c>
      <c r="R325" s="88">
        <f>P325+E325</f>
        <v>124.5</v>
      </c>
      <c r="S325" s="62">
        <f>R325*C325</f>
        <v>535740.93000000005</v>
      </c>
      <c r="T325" s="42"/>
      <c r="U325" s="42"/>
    </row>
    <row r="326" spans="1:21" s="46" customFormat="1" ht="39.950000000000003" customHeight="1">
      <c r="A326" s="159">
        <v>27.1</v>
      </c>
      <c r="B326" s="116" t="s">
        <v>831</v>
      </c>
      <c r="C326" s="126">
        <v>6721.04</v>
      </c>
      <c r="D326" s="116" t="s">
        <v>669</v>
      </c>
      <c r="E326" s="56"/>
      <c r="F326" s="101">
        <f>E326*C326</f>
        <v>0</v>
      </c>
      <c r="G326" s="125"/>
      <c r="H326" s="56">
        <f>G326*C326</f>
        <v>0</v>
      </c>
      <c r="I326" s="125"/>
      <c r="J326" s="56">
        <f>I326*2</f>
        <v>0</v>
      </c>
      <c r="K326" s="56">
        <f>J326*C326</f>
        <v>0</v>
      </c>
      <c r="L326" s="56"/>
      <c r="M326" s="56">
        <f>L326*C326</f>
        <v>0</v>
      </c>
      <c r="N326" s="125"/>
      <c r="O326" s="56">
        <f>N326*C326</f>
        <v>0</v>
      </c>
      <c r="P326" s="98">
        <f>G326+J326+L326+N326</f>
        <v>0</v>
      </c>
      <c r="Q326" s="56">
        <f>P326*C326</f>
        <v>0</v>
      </c>
      <c r="R326" s="98">
        <f>P326+E326</f>
        <v>0</v>
      </c>
      <c r="S326" s="56">
        <f>R326*C326</f>
        <v>0</v>
      </c>
      <c r="T326" s="48"/>
      <c r="U326" s="47"/>
    </row>
    <row r="327" spans="1:21" s="46" customFormat="1" ht="45.75" customHeight="1">
      <c r="A327" s="159">
        <v>27.2</v>
      </c>
      <c r="B327" s="116" t="s">
        <v>830</v>
      </c>
      <c r="C327" s="126">
        <v>6564.43</v>
      </c>
      <c r="D327" s="116" t="s">
        <v>669</v>
      </c>
      <c r="E327" s="56"/>
      <c r="F327" s="101">
        <f>E327*C327</f>
        <v>0</v>
      </c>
      <c r="G327" s="125"/>
      <c r="H327" s="56">
        <f>G327*C327</f>
        <v>0</v>
      </c>
      <c r="I327" s="125"/>
      <c r="J327" s="56">
        <f>I327*2</f>
        <v>0</v>
      </c>
      <c r="K327" s="56">
        <f>J327*C327</f>
        <v>0</v>
      </c>
      <c r="L327" s="56"/>
      <c r="M327" s="56">
        <f>L327*C327</f>
        <v>0</v>
      </c>
      <c r="N327" s="125"/>
      <c r="O327" s="56">
        <f>N327*C327</f>
        <v>0</v>
      </c>
      <c r="P327" s="98">
        <f>G327+J327+L327+N327</f>
        <v>0</v>
      </c>
      <c r="Q327" s="56">
        <f>P327*C327</f>
        <v>0</v>
      </c>
      <c r="R327" s="98">
        <f>P327+E327</f>
        <v>0</v>
      </c>
      <c r="S327" s="56">
        <f>R327*C327</f>
        <v>0</v>
      </c>
      <c r="T327" s="48"/>
      <c r="U327" s="47"/>
    </row>
    <row r="328" spans="1:21" s="46" customFormat="1" ht="39.950000000000003" customHeight="1">
      <c r="A328" s="159">
        <v>27.3</v>
      </c>
      <c r="B328" s="116" t="s">
        <v>829</v>
      </c>
      <c r="C328" s="126"/>
      <c r="D328" s="116" t="s">
        <v>669</v>
      </c>
      <c r="E328" s="56"/>
      <c r="F328" s="101">
        <f>E328*C328</f>
        <v>0</v>
      </c>
      <c r="G328" s="125"/>
      <c r="H328" s="56">
        <f>G328*C328</f>
        <v>0</v>
      </c>
      <c r="I328" s="125"/>
      <c r="J328" s="56">
        <f>I328*2</f>
        <v>0</v>
      </c>
      <c r="K328" s="56">
        <f>J328*C328</f>
        <v>0</v>
      </c>
      <c r="L328" s="56"/>
      <c r="M328" s="56">
        <f>L328*C328</f>
        <v>0</v>
      </c>
      <c r="N328" s="125"/>
      <c r="O328" s="56">
        <f>N328*C328</f>
        <v>0</v>
      </c>
      <c r="P328" s="98">
        <f>G328+J328+L328+N328</f>
        <v>0</v>
      </c>
      <c r="Q328" s="56">
        <f>P328*C328</f>
        <v>0</v>
      </c>
      <c r="R328" s="98">
        <f>P328+E328</f>
        <v>0</v>
      </c>
      <c r="S328" s="56">
        <f>R328*C328</f>
        <v>0</v>
      </c>
      <c r="T328" s="48"/>
      <c r="U328" s="47"/>
    </row>
    <row r="329" spans="1:21" s="46" customFormat="1" ht="39.950000000000003" customHeight="1">
      <c r="A329" s="159">
        <v>27.4</v>
      </c>
      <c r="B329" s="116" t="s">
        <v>828</v>
      </c>
      <c r="C329" s="126"/>
      <c r="D329" s="116" t="s">
        <v>669</v>
      </c>
      <c r="E329" s="56"/>
      <c r="F329" s="101">
        <f>E329*C329</f>
        <v>0</v>
      </c>
      <c r="G329" s="125"/>
      <c r="H329" s="56">
        <f>G329*C329</f>
        <v>0</v>
      </c>
      <c r="I329" s="125"/>
      <c r="J329" s="56">
        <f>I329*2</f>
        <v>0</v>
      </c>
      <c r="K329" s="56">
        <f>J329*C329</f>
        <v>0</v>
      </c>
      <c r="L329" s="56"/>
      <c r="M329" s="56">
        <f>L329*C329</f>
        <v>0</v>
      </c>
      <c r="N329" s="125"/>
      <c r="O329" s="56">
        <f>N329*C329</f>
        <v>0</v>
      </c>
      <c r="P329" s="98">
        <f>G329+J329+L329+N329</f>
        <v>0</v>
      </c>
      <c r="Q329" s="56">
        <f>P329*C329</f>
        <v>0</v>
      </c>
      <c r="R329" s="98">
        <f>P329+E329</f>
        <v>0</v>
      </c>
      <c r="S329" s="56">
        <f>R329*C329</f>
        <v>0</v>
      </c>
      <c r="T329" s="48"/>
      <c r="U329" s="47"/>
    </row>
    <row r="330" spans="1:21" s="46" customFormat="1" ht="39.950000000000003" customHeight="1">
      <c r="A330" s="159">
        <v>27.5</v>
      </c>
      <c r="B330" s="116" t="s">
        <v>827</v>
      </c>
      <c r="C330" s="126">
        <v>6563.96</v>
      </c>
      <c r="D330" s="116" t="s">
        <v>669</v>
      </c>
      <c r="E330" s="56"/>
      <c r="F330" s="101">
        <f>E330*C330</f>
        <v>0</v>
      </c>
      <c r="G330" s="125"/>
      <c r="H330" s="56">
        <f>G330*C330</f>
        <v>0</v>
      </c>
      <c r="I330" s="125"/>
      <c r="J330" s="56">
        <f>I330*2</f>
        <v>0</v>
      </c>
      <c r="K330" s="56">
        <f>J330*C330</f>
        <v>0</v>
      </c>
      <c r="L330" s="56"/>
      <c r="M330" s="56">
        <f>L330*C330</f>
        <v>0</v>
      </c>
      <c r="N330" s="125"/>
      <c r="O330" s="56">
        <f>N330*C330</f>
        <v>0</v>
      </c>
      <c r="P330" s="98">
        <f>G330+J330+L330+N330</f>
        <v>0</v>
      </c>
      <c r="Q330" s="56">
        <f>P330*C330</f>
        <v>0</v>
      </c>
      <c r="R330" s="98">
        <f>P330+E330</f>
        <v>0</v>
      </c>
      <c r="S330" s="56">
        <f>R330*C330</f>
        <v>0</v>
      </c>
      <c r="T330" s="48"/>
      <c r="U330" s="47"/>
    </row>
    <row r="331" spans="1:21" s="46" customFormat="1" ht="39.950000000000003" customHeight="1">
      <c r="A331" s="159">
        <v>27.6</v>
      </c>
      <c r="B331" s="116" t="s">
        <v>826</v>
      </c>
      <c r="C331" s="126"/>
      <c r="D331" s="116" t="s">
        <v>669</v>
      </c>
      <c r="E331" s="56"/>
      <c r="F331" s="101">
        <f>E331*C331</f>
        <v>0</v>
      </c>
      <c r="G331" s="125"/>
      <c r="H331" s="56">
        <f>G331*C331</f>
        <v>0</v>
      </c>
      <c r="I331" s="125"/>
      <c r="J331" s="56">
        <f>I331*2</f>
        <v>0</v>
      </c>
      <c r="K331" s="56">
        <f>J331*C331</f>
        <v>0</v>
      </c>
      <c r="L331" s="56"/>
      <c r="M331" s="56">
        <f>L331*C331</f>
        <v>0</v>
      </c>
      <c r="N331" s="125"/>
      <c r="O331" s="56">
        <f>N331*C331</f>
        <v>0</v>
      </c>
      <c r="P331" s="98">
        <f>G331+J331+L331+N331</f>
        <v>0</v>
      </c>
      <c r="Q331" s="56">
        <f>P331*C331</f>
        <v>0</v>
      </c>
      <c r="R331" s="98">
        <f>P331+E331</f>
        <v>0</v>
      </c>
      <c r="S331" s="56">
        <f>R331*C331</f>
        <v>0</v>
      </c>
      <c r="T331" s="48"/>
      <c r="U331" s="47"/>
    </row>
    <row r="332" spans="1:21" ht="45.75" customHeight="1">
      <c r="A332" s="159">
        <v>28</v>
      </c>
      <c r="B332" s="84" t="s">
        <v>825</v>
      </c>
      <c r="C332" s="126">
        <v>469.32</v>
      </c>
      <c r="D332" s="116" t="s">
        <v>399</v>
      </c>
      <c r="E332" s="56"/>
      <c r="F332" s="101">
        <f>E332*C332</f>
        <v>0</v>
      </c>
      <c r="G332" s="56"/>
      <c r="H332" s="56">
        <f>G332*C332</f>
        <v>0</v>
      </c>
      <c r="I332" s="56"/>
      <c r="J332" s="56">
        <f>I332*2</f>
        <v>0</v>
      </c>
      <c r="K332" s="56">
        <f>J332*C332</f>
        <v>0</v>
      </c>
      <c r="L332" s="56"/>
      <c r="M332" s="56">
        <f>L332*C332</f>
        <v>0</v>
      </c>
      <c r="N332" s="56"/>
      <c r="O332" s="56">
        <f>N332*C332</f>
        <v>0</v>
      </c>
      <c r="P332" s="98">
        <f>G332+J332+L332+N332</f>
        <v>0</v>
      </c>
      <c r="Q332" s="56">
        <f>P332*C332</f>
        <v>0</v>
      </c>
      <c r="R332" s="98">
        <f>P332+E332</f>
        <v>0</v>
      </c>
      <c r="S332" s="56">
        <f>R332*C332</f>
        <v>0</v>
      </c>
      <c r="T332" s="42"/>
      <c r="U332" s="42"/>
    </row>
    <row r="333" spans="1:21" s="46" customFormat="1" ht="25.5" customHeight="1">
      <c r="A333" s="159">
        <v>29.1</v>
      </c>
      <c r="B333" s="84" t="s">
        <v>824</v>
      </c>
      <c r="C333" s="126"/>
      <c r="D333" s="116" t="s">
        <v>399</v>
      </c>
      <c r="E333" s="56"/>
      <c r="F333" s="101">
        <f>E333*C333</f>
        <v>0</v>
      </c>
      <c r="G333" s="125"/>
      <c r="H333" s="56">
        <f>G333*C333</f>
        <v>0</v>
      </c>
      <c r="I333" s="125"/>
      <c r="J333" s="56">
        <f>I333*2</f>
        <v>0</v>
      </c>
      <c r="K333" s="56">
        <f>J333*C333</f>
        <v>0</v>
      </c>
      <c r="L333" s="56"/>
      <c r="M333" s="56">
        <f>L333*C333</f>
        <v>0</v>
      </c>
      <c r="N333" s="125"/>
      <c r="O333" s="56">
        <f>N333*C333</f>
        <v>0</v>
      </c>
      <c r="P333" s="98">
        <f>G333+J333+L333+N333</f>
        <v>0</v>
      </c>
      <c r="Q333" s="56">
        <f>P333*C333</f>
        <v>0</v>
      </c>
      <c r="R333" s="98">
        <f>P333+E333</f>
        <v>0</v>
      </c>
      <c r="S333" s="56">
        <f>R333*C333</f>
        <v>0</v>
      </c>
      <c r="T333" s="48"/>
      <c r="U333" s="47"/>
    </row>
    <row r="334" spans="1:21" s="46" customFormat="1" ht="25.5" customHeight="1">
      <c r="A334" s="159">
        <v>29.2</v>
      </c>
      <c r="B334" s="84" t="s">
        <v>823</v>
      </c>
      <c r="C334" s="126">
        <v>1163.72</v>
      </c>
      <c r="D334" s="116" t="s">
        <v>399</v>
      </c>
      <c r="E334" s="56"/>
      <c r="F334" s="101">
        <f>E334*C334</f>
        <v>0</v>
      </c>
      <c r="G334" s="125"/>
      <c r="H334" s="56">
        <f>G334*C334</f>
        <v>0</v>
      </c>
      <c r="I334" s="125"/>
      <c r="J334" s="56">
        <f>I334*2</f>
        <v>0</v>
      </c>
      <c r="K334" s="56">
        <f>J334*C334</f>
        <v>0</v>
      </c>
      <c r="L334" s="56"/>
      <c r="M334" s="56">
        <f>L334*C334</f>
        <v>0</v>
      </c>
      <c r="N334" s="125"/>
      <c r="O334" s="56">
        <f>N334*C334</f>
        <v>0</v>
      </c>
      <c r="P334" s="98">
        <f>G334+J334+L334+N334</f>
        <v>0</v>
      </c>
      <c r="Q334" s="56">
        <f>P334*C334</f>
        <v>0</v>
      </c>
      <c r="R334" s="98">
        <f>P334+E334</f>
        <v>0</v>
      </c>
      <c r="S334" s="56">
        <f>R334*C334</f>
        <v>0</v>
      </c>
      <c r="T334" s="48"/>
      <c r="U334" s="47"/>
    </row>
    <row r="335" spans="1:21" s="46" customFormat="1" ht="25.5" customHeight="1">
      <c r="A335" s="159">
        <v>29.3</v>
      </c>
      <c r="B335" s="116" t="s">
        <v>822</v>
      </c>
      <c r="C335" s="126">
        <v>1139.42</v>
      </c>
      <c r="D335" s="116" t="s">
        <v>399</v>
      </c>
      <c r="E335" s="56"/>
      <c r="F335" s="101">
        <f>E335*C335</f>
        <v>0</v>
      </c>
      <c r="G335" s="125"/>
      <c r="H335" s="56">
        <f>G335*C335</f>
        <v>0</v>
      </c>
      <c r="I335" s="125"/>
      <c r="J335" s="56">
        <f>I335*2</f>
        <v>0</v>
      </c>
      <c r="K335" s="56">
        <f>J335*C335</f>
        <v>0</v>
      </c>
      <c r="L335" s="56"/>
      <c r="M335" s="56">
        <f>L335*C335</f>
        <v>0</v>
      </c>
      <c r="N335" s="125"/>
      <c r="O335" s="56">
        <f>N335*C335</f>
        <v>0</v>
      </c>
      <c r="P335" s="98">
        <f>G335+J335+L335+N335</f>
        <v>0</v>
      </c>
      <c r="Q335" s="56">
        <f>P335*C335</f>
        <v>0</v>
      </c>
      <c r="R335" s="98">
        <f>P335+E335</f>
        <v>0</v>
      </c>
      <c r="S335" s="56">
        <f>R335*C335</f>
        <v>0</v>
      </c>
      <c r="T335" s="48"/>
      <c r="U335" s="47"/>
    </row>
    <row r="336" spans="1:21" s="46" customFormat="1" ht="54.75" customHeight="1">
      <c r="A336" s="159">
        <v>29.4</v>
      </c>
      <c r="B336" s="116" t="s">
        <v>821</v>
      </c>
      <c r="C336" s="83">
        <v>1305.52</v>
      </c>
      <c r="D336" s="82" t="s">
        <v>399</v>
      </c>
      <c r="E336" s="62">
        <v>1598</v>
      </c>
      <c r="F336" s="81">
        <f>E336*C336</f>
        <v>2086220.96</v>
      </c>
      <c r="G336" s="131"/>
      <c r="H336" s="62">
        <f>G336*C336</f>
        <v>0</v>
      </c>
      <c r="I336" s="131"/>
      <c r="J336" s="62">
        <f>I336*2</f>
        <v>0</v>
      </c>
      <c r="K336" s="62">
        <f>J336*C336</f>
        <v>0</v>
      </c>
      <c r="L336" s="62"/>
      <c r="M336" s="62">
        <f>L336*C336</f>
        <v>0</v>
      </c>
      <c r="N336" s="131"/>
      <c r="O336" s="62">
        <f>N336*C336</f>
        <v>0</v>
      </c>
      <c r="P336" s="88">
        <f>G336+J336+L336+N336</f>
        <v>0</v>
      </c>
      <c r="Q336" s="62">
        <f>P336*C336</f>
        <v>0</v>
      </c>
      <c r="R336" s="88">
        <f>P336+E336</f>
        <v>1598</v>
      </c>
      <c r="S336" s="62">
        <f>R336*C336</f>
        <v>2086220.96</v>
      </c>
      <c r="T336" s="48"/>
      <c r="U336" s="47"/>
    </row>
    <row r="337" spans="1:29" s="46" customFormat="1" ht="54.75" customHeight="1">
      <c r="A337" s="159">
        <v>29.5</v>
      </c>
      <c r="B337" s="116" t="s">
        <v>820</v>
      </c>
      <c r="C337" s="83">
        <v>1139.42</v>
      </c>
      <c r="D337" s="82" t="s">
        <v>399</v>
      </c>
      <c r="E337" s="62">
        <v>599</v>
      </c>
      <c r="F337" s="81">
        <f>E337*C337</f>
        <v>682512.58000000007</v>
      </c>
      <c r="G337" s="131"/>
      <c r="H337" s="62">
        <f>G337*C337</f>
        <v>0</v>
      </c>
      <c r="I337" s="131"/>
      <c r="J337" s="62">
        <f>I337*2</f>
        <v>0</v>
      </c>
      <c r="K337" s="62">
        <f>J337*C337</f>
        <v>0</v>
      </c>
      <c r="L337" s="62"/>
      <c r="M337" s="62">
        <f>L337*C337</f>
        <v>0</v>
      </c>
      <c r="N337" s="131"/>
      <c r="O337" s="62">
        <f>N337*C337</f>
        <v>0</v>
      </c>
      <c r="P337" s="88">
        <f>G337+J337+L337+N337</f>
        <v>0</v>
      </c>
      <c r="Q337" s="62">
        <f>P337*C337</f>
        <v>0</v>
      </c>
      <c r="R337" s="88">
        <f>P337+E337</f>
        <v>599</v>
      </c>
      <c r="S337" s="62">
        <f>R337*C337</f>
        <v>682512.58000000007</v>
      </c>
      <c r="T337" s="48"/>
      <c r="U337" s="47"/>
    </row>
    <row r="338" spans="1:29" ht="54.75" customHeight="1">
      <c r="A338" s="159">
        <v>30</v>
      </c>
      <c r="B338" s="116" t="s">
        <v>819</v>
      </c>
      <c r="C338" s="83">
        <v>426.75</v>
      </c>
      <c r="D338" s="82" t="s">
        <v>399</v>
      </c>
      <c r="E338" s="62">
        <v>61.2</v>
      </c>
      <c r="F338" s="81">
        <f>E338*C338</f>
        <v>26117.100000000002</v>
      </c>
      <c r="G338" s="62"/>
      <c r="H338" s="62">
        <f>G338*C338</f>
        <v>0</v>
      </c>
      <c r="I338" s="62"/>
      <c r="J338" s="62">
        <f>I338*2</f>
        <v>0</v>
      </c>
      <c r="K338" s="62">
        <f>J338*C338</f>
        <v>0</v>
      </c>
      <c r="L338" s="62"/>
      <c r="M338" s="62">
        <f>L338*C338</f>
        <v>0</v>
      </c>
      <c r="N338" s="62"/>
      <c r="O338" s="62">
        <f>N338*C338</f>
        <v>0</v>
      </c>
      <c r="P338" s="88">
        <f>G338+J338+L338+N338</f>
        <v>0</v>
      </c>
      <c r="Q338" s="62">
        <f>P338*C338</f>
        <v>0</v>
      </c>
      <c r="R338" s="88">
        <f>P338+E338</f>
        <v>61.2</v>
      </c>
      <c r="S338" s="62">
        <f>R338*C338</f>
        <v>26117.100000000002</v>
      </c>
      <c r="T338" s="42"/>
      <c r="U338" s="42"/>
      <c r="AC338" s="26">
        <v>111.8</v>
      </c>
    </row>
    <row r="339" spans="1:29" ht="54.75" customHeight="1">
      <c r="A339" s="159">
        <v>31</v>
      </c>
      <c r="B339" s="116" t="s">
        <v>818</v>
      </c>
      <c r="C339" s="83">
        <v>3549.62</v>
      </c>
      <c r="D339" s="82" t="s">
        <v>669</v>
      </c>
      <c r="E339" s="62">
        <v>37</v>
      </c>
      <c r="F339" s="81">
        <f>E339*C339</f>
        <v>131335.94</v>
      </c>
      <c r="G339" s="62"/>
      <c r="H339" s="62">
        <f>G339*C339</f>
        <v>0</v>
      </c>
      <c r="I339" s="62"/>
      <c r="J339" s="62">
        <f>I339*2</f>
        <v>0</v>
      </c>
      <c r="K339" s="62">
        <f>J339*C339</f>
        <v>0</v>
      </c>
      <c r="L339" s="62"/>
      <c r="M339" s="62">
        <f>L339*C339</f>
        <v>0</v>
      </c>
      <c r="N339" s="62"/>
      <c r="O339" s="62">
        <f>N339*C339</f>
        <v>0</v>
      </c>
      <c r="P339" s="88">
        <f>G339+J339+L339+N339</f>
        <v>0</v>
      </c>
      <c r="Q339" s="62">
        <f>P339*C339</f>
        <v>0</v>
      </c>
      <c r="R339" s="88">
        <f>P339+E339</f>
        <v>37</v>
      </c>
      <c r="S339" s="62">
        <f>R339*C339</f>
        <v>131335.94</v>
      </c>
      <c r="T339" s="42"/>
      <c r="U339" s="42"/>
    </row>
    <row r="340" spans="1:29" s="46" customFormat="1" ht="54.75" customHeight="1">
      <c r="A340" s="85">
        <v>32</v>
      </c>
      <c r="B340" s="116" t="s">
        <v>817</v>
      </c>
      <c r="C340" s="91">
        <v>1402.26</v>
      </c>
      <c r="D340" s="207" t="s">
        <v>96</v>
      </c>
      <c r="E340" s="111">
        <v>117</v>
      </c>
      <c r="F340" s="81">
        <f>E340*C340</f>
        <v>164064.42000000001</v>
      </c>
      <c r="G340" s="131"/>
      <c r="H340" s="62">
        <f>G340*C340</f>
        <v>0</v>
      </c>
      <c r="I340" s="131"/>
      <c r="J340" s="62">
        <f>I340*2</f>
        <v>0</v>
      </c>
      <c r="K340" s="62">
        <f>J340*C340</f>
        <v>0</v>
      </c>
      <c r="L340" s="62"/>
      <c r="M340" s="62">
        <f>L340*C340</f>
        <v>0</v>
      </c>
      <c r="N340" s="131"/>
      <c r="O340" s="62">
        <f>N340*C340</f>
        <v>0</v>
      </c>
      <c r="P340" s="88">
        <f>G340+J340+L340+N340</f>
        <v>0</v>
      </c>
      <c r="Q340" s="62">
        <f>P340*C340</f>
        <v>0</v>
      </c>
      <c r="R340" s="88">
        <f>P340+E340</f>
        <v>117</v>
      </c>
      <c r="S340" s="62">
        <f>R340*C340</f>
        <v>164064.42000000001</v>
      </c>
      <c r="T340" s="48"/>
      <c r="U340" s="47"/>
    </row>
    <row r="341" spans="1:29" s="46" customFormat="1" ht="46.5" customHeight="1">
      <c r="A341" s="159">
        <v>32</v>
      </c>
      <c r="B341" s="116" t="s">
        <v>816</v>
      </c>
      <c r="C341" s="126"/>
      <c r="D341" s="116" t="s">
        <v>399</v>
      </c>
      <c r="E341" s="56"/>
      <c r="F341" s="101">
        <f>E341*C341</f>
        <v>0</v>
      </c>
      <c r="G341" s="125"/>
      <c r="H341" s="56">
        <f>G341*C341</f>
        <v>0</v>
      </c>
      <c r="I341" s="125"/>
      <c r="J341" s="56">
        <f>I341*2</f>
        <v>0</v>
      </c>
      <c r="K341" s="56">
        <f>J341*C341</f>
        <v>0</v>
      </c>
      <c r="L341" s="56"/>
      <c r="M341" s="56">
        <f>L341*C341</f>
        <v>0</v>
      </c>
      <c r="N341" s="125"/>
      <c r="O341" s="56">
        <f>N341*C341</f>
        <v>0</v>
      </c>
      <c r="P341" s="98">
        <f>G341+J341+L341+N341</f>
        <v>0</v>
      </c>
      <c r="Q341" s="56">
        <f>P341*C341</f>
        <v>0</v>
      </c>
      <c r="R341" s="98">
        <f>P341+E341</f>
        <v>0</v>
      </c>
      <c r="S341" s="56">
        <f>R341*C341</f>
        <v>0</v>
      </c>
      <c r="T341" s="48"/>
      <c r="U341" s="47"/>
    </row>
    <row r="342" spans="1:29" s="46" customFormat="1" ht="46.5" customHeight="1">
      <c r="A342" s="159">
        <v>32.1</v>
      </c>
      <c r="B342" s="116" t="s">
        <v>815</v>
      </c>
      <c r="C342" s="126">
        <v>1136.21</v>
      </c>
      <c r="D342" s="116" t="s">
        <v>399</v>
      </c>
      <c r="E342" s="56"/>
      <c r="F342" s="101">
        <f>E342*C342</f>
        <v>0</v>
      </c>
      <c r="G342" s="125"/>
      <c r="H342" s="56">
        <f>G342*C342</f>
        <v>0</v>
      </c>
      <c r="I342" s="125"/>
      <c r="J342" s="56">
        <f>I342*2</f>
        <v>0</v>
      </c>
      <c r="K342" s="56">
        <f>J342*C342</f>
        <v>0</v>
      </c>
      <c r="L342" s="56"/>
      <c r="M342" s="56">
        <f>L342*C342</f>
        <v>0</v>
      </c>
      <c r="N342" s="125"/>
      <c r="O342" s="56">
        <f>N342*C342</f>
        <v>0</v>
      </c>
      <c r="P342" s="98">
        <f>G342+J342+L342+N342</f>
        <v>0</v>
      </c>
      <c r="Q342" s="56">
        <f>P342*C342</f>
        <v>0</v>
      </c>
      <c r="R342" s="98">
        <f>P342+E342</f>
        <v>0</v>
      </c>
      <c r="S342" s="56">
        <f>R342*C342</f>
        <v>0</v>
      </c>
      <c r="T342" s="48"/>
      <c r="U342" s="47"/>
    </row>
    <row r="343" spans="1:29" s="46" customFormat="1" ht="46.5" customHeight="1">
      <c r="A343" s="159">
        <v>32.200000000000003</v>
      </c>
      <c r="B343" s="116" t="s">
        <v>814</v>
      </c>
      <c r="C343" s="126"/>
      <c r="D343" s="116" t="s">
        <v>399</v>
      </c>
      <c r="E343" s="56"/>
      <c r="F343" s="101">
        <f>E343*C343</f>
        <v>0</v>
      </c>
      <c r="G343" s="125"/>
      <c r="H343" s="56">
        <f>G343*C343</f>
        <v>0</v>
      </c>
      <c r="I343" s="125"/>
      <c r="J343" s="56">
        <f>I343*2</f>
        <v>0</v>
      </c>
      <c r="K343" s="56">
        <f>J343*C343</f>
        <v>0</v>
      </c>
      <c r="L343" s="56"/>
      <c r="M343" s="56">
        <f>L343*C343</f>
        <v>0</v>
      </c>
      <c r="N343" s="125"/>
      <c r="O343" s="56">
        <f>N343*C343</f>
        <v>0</v>
      </c>
      <c r="P343" s="98">
        <f>G343+J343+L343+N343</f>
        <v>0</v>
      </c>
      <c r="Q343" s="56">
        <f>P343*C343</f>
        <v>0</v>
      </c>
      <c r="R343" s="98">
        <f>P343+E343</f>
        <v>0</v>
      </c>
      <c r="S343" s="56">
        <f>R343*C343</f>
        <v>0</v>
      </c>
      <c r="T343" s="48"/>
      <c r="U343" s="47"/>
    </row>
    <row r="344" spans="1:29" ht="54.75" customHeight="1">
      <c r="A344" s="159">
        <v>33</v>
      </c>
      <c r="B344" s="116" t="s">
        <v>813</v>
      </c>
      <c r="C344" s="83">
        <v>228</v>
      </c>
      <c r="D344" s="82" t="s">
        <v>399</v>
      </c>
      <c r="E344" s="62">
        <v>15058</v>
      </c>
      <c r="F344" s="81">
        <f>E344*C344</f>
        <v>3433224</v>
      </c>
      <c r="G344" s="62"/>
      <c r="H344" s="62">
        <f>G344*C344</f>
        <v>0</v>
      </c>
      <c r="I344" s="62"/>
      <c r="J344" s="62">
        <f>I344*2</f>
        <v>0</v>
      </c>
      <c r="K344" s="62">
        <f>J344*C344</f>
        <v>0</v>
      </c>
      <c r="L344" s="62"/>
      <c r="M344" s="62">
        <f>L344*C344</f>
        <v>0</v>
      </c>
      <c r="N344" s="62">
        <v>162</v>
      </c>
      <c r="O344" s="62">
        <f>N344*C344</f>
        <v>36936</v>
      </c>
      <c r="P344" s="88">
        <f>G344+J344+L344+N344</f>
        <v>162</v>
      </c>
      <c r="Q344" s="62">
        <f>P344*C344</f>
        <v>36936</v>
      </c>
      <c r="R344" s="88">
        <f>P344+E344</f>
        <v>15220</v>
      </c>
      <c r="S344" s="62">
        <f>R344*C344</f>
        <v>3470160</v>
      </c>
      <c r="T344" s="42"/>
      <c r="U344" s="42"/>
    </row>
    <row r="345" spans="1:29" ht="54.75" customHeight="1">
      <c r="A345" s="159">
        <v>34</v>
      </c>
      <c r="B345" s="116" t="s">
        <v>812</v>
      </c>
      <c r="C345" s="83">
        <v>234</v>
      </c>
      <c r="D345" s="82" t="s">
        <v>399</v>
      </c>
      <c r="E345" s="62">
        <v>76</v>
      </c>
      <c r="F345" s="81">
        <f>E345*C345</f>
        <v>17784</v>
      </c>
      <c r="G345" s="62"/>
      <c r="H345" s="62">
        <f>G345*C345</f>
        <v>0</v>
      </c>
      <c r="I345" s="62"/>
      <c r="J345" s="62">
        <f>I345*2</f>
        <v>0</v>
      </c>
      <c r="K345" s="62">
        <f>J345*C345</f>
        <v>0</v>
      </c>
      <c r="L345" s="62"/>
      <c r="M345" s="62">
        <f>L345*C345</f>
        <v>0</v>
      </c>
      <c r="N345" s="62"/>
      <c r="O345" s="62">
        <f>N345*C345</f>
        <v>0</v>
      </c>
      <c r="P345" s="88">
        <f>G345+J345+L345+N345</f>
        <v>0</v>
      </c>
      <c r="Q345" s="62">
        <f>P345*C345</f>
        <v>0</v>
      </c>
      <c r="R345" s="88">
        <f>P345+E345</f>
        <v>76</v>
      </c>
      <c r="S345" s="62">
        <f>R345*C345</f>
        <v>17784</v>
      </c>
      <c r="T345" s="42"/>
      <c r="U345" s="42"/>
    </row>
    <row r="346" spans="1:29" ht="57.75" customHeight="1">
      <c r="A346" s="159">
        <v>35</v>
      </c>
      <c r="B346" s="116" t="s">
        <v>811</v>
      </c>
      <c r="C346" s="83">
        <v>265.92</v>
      </c>
      <c r="D346" s="82" t="s">
        <v>399</v>
      </c>
      <c r="E346" s="62">
        <v>8351</v>
      </c>
      <c r="F346" s="81">
        <f>E346*C346</f>
        <v>2220697.92</v>
      </c>
      <c r="G346" s="62"/>
      <c r="H346" s="62">
        <f>G346*C346</f>
        <v>0</v>
      </c>
      <c r="I346" s="62"/>
      <c r="J346" s="62">
        <f>I346*2</f>
        <v>0</v>
      </c>
      <c r="K346" s="62">
        <f>J346*C346</f>
        <v>0</v>
      </c>
      <c r="L346" s="62"/>
      <c r="M346" s="62">
        <f>L346*C346</f>
        <v>0</v>
      </c>
      <c r="N346" s="62"/>
      <c r="O346" s="62">
        <f>N346*C346</f>
        <v>0</v>
      </c>
      <c r="P346" s="88">
        <f>G346+J346+L346+N346</f>
        <v>0</v>
      </c>
      <c r="Q346" s="62">
        <f>P346*C346</f>
        <v>0</v>
      </c>
      <c r="R346" s="88">
        <f>P346+E346</f>
        <v>8351</v>
      </c>
      <c r="S346" s="62">
        <f>R346*C346</f>
        <v>2220697.92</v>
      </c>
      <c r="T346" s="42"/>
      <c r="U346" s="42"/>
    </row>
    <row r="347" spans="1:29" ht="55.5" customHeight="1">
      <c r="A347" s="159">
        <v>36</v>
      </c>
      <c r="B347" s="84" t="s">
        <v>810</v>
      </c>
      <c r="C347" s="83"/>
      <c r="D347" s="82"/>
      <c r="E347" s="62"/>
      <c r="F347" s="81">
        <f>E347*C347</f>
        <v>0</v>
      </c>
      <c r="G347" s="62"/>
      <c r="H347" s="62">
        <f>G347*C347</f>
        <v>0</v>
      </c>
      <c r="I347" s="62"/>
      <c r="J347" s="62">
        <f>I347*2</f>
        <v>0</v>
      </c>
      <c r="K347" s="62">
        <f>J347*C347</f>
        <v>0</v>
      </c>
      <c r="L347" s="62"/>
      <c r="M347" s="62">
        <f>L347*C347</f>
        <v>0</v>
      </c>
      <c r="N347" s="62"/>
      <c r="O347" s="62">
        <f>N347*C347</f>
        <v>0</v>
      </c>
      <c r="P347" s="88">
        <f>G347+J347+L347+N347</f>
        <v>0</v>
      </c>
      <c r="Q347" s="62">
        <f>P347*C347</f>
        <v>0</v>
      </c>
      <c r="R347" s="80" t="s">
        <v>136</v>
      </c>
      <c r="S347" s="62"/>
      <c r="T347" s="217"/>
      <c r="U347" s="42"/>
      <c r="V347" s="216"/>
    </row>
    <row r="348" spans="1:29" ht="43.5" customHeight="1">
      <c r="A348" s="116" t="s">
        <v>183</v>
      </c>
      <c r="B348" s="116" t="s">
        <v>809</v>
      </c>
      <c r="C348" s="83">
        <v>74.849999999999994</v>
      </c>
      <c r="D348" s="82" t="s">
        <v>106</v>
      </c>
      <c r="E348" s="62">
        <v>153</v>
      </c>
      <c r="F348" s="81">
        <f>E348*C348</f>
        <v>11452.05</v>
      </c>
      <c r="G348" s="62"/>
      <c r="H348" s="62">
        <f>G348*C348</f>
        <v>0</v>
      </c>
      <c r="I348" s="62"/>
      <c r="J348" s="62">
        <f>I348*2</f>
        <v>0</v>
      </c>
      <c r="K348" s="62">
        <f>J348*C348</f>
        <v>0</v>
      </c>
      <c r="L348" s="62"/>
      <c r="M348" s="62">
        <f>L348*C348</f>
        <v>0</v>
      </c>
      <c r="N348" s="62"/>
      <c r="O348" s="62">
        <f>N348*C348</f>
        <v>0</v>
      </c>
      <c r="P348" s="88">
        <f>G348+J348+L348+N348</f>
        <v>0</v>
      </c>
      <c r="Q348" s="62">
        <f>P348*C348</f>
        <v>0</v>
      </c>
      <c r="R348" s="88">
        <f>P348+E348</f>
        <v>153</v>
      </c>
      <c r="S348" s="62">
        <f>R348*C348</f>
        <v>11452.05</v>
      </c>
      <c r="T348" s="42"/>
      <c r="U348" s="42"/>
    </row>
    <row r="349" spans="1:29" ht="43.5" customHeight="1">
      <c r="A349" s="116"/>
      <c r="B349" s="116" t="s">
        <v>808</v>
      </c>
      <c r="C349" s="83">
        <v>48.98</v>
      </c>
      <c r="D349" s="82" t="s">
        <v>106</v>
      </c>
      <c r="E349" s="62">
        <v>917</v>
      </c>
      <c r="F349" s="81">
        <f>E349*C349</f>
        <v>44914.659999999996</v>
      </c>
      <c r="G349" s="62"/>
      <c r="H349" s="62">
        <f>G349*C349</f>
        <v>0</v>
      </c>
      <c r="I349" s="62"/>
      <c r="J349" s="62">
        <f>I349*2</f>
        <v>0</v>
      </c>
      <c r="K349" s="62">
        <f>J349*C349</f>
        <v>0</v>
      </c>
      <c r="L349" s="62"/>
      <c r="M349" s="62">
        <f>L349*C349</f>
        <v>0</v>
      </c>
      <c r="N349" s="62"/>
      <c r="O349" s="62">
        <f>N349*C349</f>
        <v>0</v>
      </c>
      <c r="P349" s="88">
        <f>G349+J349+L349+N349</f>
        <v>0</v>
      </c>
      <c r="Q349" s="62">
        <f>P349*C349</f>
        <v>0</v>
      </c>
      <c r="R349" s="88">
        <f>P349+E349</f>
        <v>917</v>
      </c>
      <c r="S349" s="62">
        <f>R349*C349</f>
        <v>44914.659999999996</v>
      </c>
      <c r="T349" s="42"/>
      <c r="U349" s="42"/>
    </row>
    <row r="350" spans="1:29" ht="43.5" customHeight="1">
      <c r="A350" s="158"/>
      <c r="B350" s="116" t="s">
        <v>807</v>
      </c>
      <c r="C350" s="83">
        <v>36.520000000000003</v>
      </c>
      <c r="D350" s="82" t="s">
        <v>106</v>
      </c>
      <c r="E350" s="62">
        <v>153</v>
      </c>
      <c r="F350" s="81">
        <f>E350*C350</f>
        <v>5587.56</v>
      </c>
      <c r="G350" s="62"/>
      <c r="H350" s="62">
        <f>G350*C350</f>
        <v>0</v>
      </c>
      <c r="I350" s="62"/>
      <c r="J350" s="62">
        <f>I350*2</f>
        <v>0</v>
      </c>
      <c r="K350" s="62">
        <f>J350*C350</f>
        <v>0</v>
      </c>
      <c r="L350" s="62"/>
      <c r="M350" s="62">
        <f>L350*C350</f>
        <v>0</v>
      </c>
      <c r="N350" s="62"/>
      <c r="O350" s="62">
        <f>N350*C350</f>
        <v>0</v>
      </c>
      <c r="P350" s="88">
        <f>G350+J350+L350+N350</f>
        <v>0</v>
      </c>
      <c r="Q350" s="62">
        <f>P350*C350</f>
        <v>0</v>
      </c>
      <c r="R350" s="88">
        <f>P350+E350</f>
        <v>153</v>
      </c>
      <c r="S350" s="62">
        <f>R350*C350</f>
        <v>5587.56</v>
      </c>
      <c r="T350" s="42"/>
      <c r="U350" s="42"/>
    </row>
    <row r="351" spans="1:29" ht="43.5" customHeight="1">
      <c r="A351" s="159">
        <v>37.1</v>
      </c>
      <c r="B351" s="116" t="s">
        <v>806</v>
      </c>
      <c r="C351" s="83">
        <v>43.02</v>
      </c>
      <c r="D351" s="82" t="s">
        <v>399</v>
      </c>
      <c r="E351" s="62">
        <v>8351</v>
      </c>
      <c r="F351" s="81">
        <f>E351*C351</f>
        <v>359260.02</v>
      </c>
      <c r="G351" s="62"/>
      <c r="H351" s="62">
        <f>G351*C351</f>
        <v>0</v>
      </c>
      <c r="I351" s="62"/>
      <c r="J351" s="62">
        <f>I351*2</f>
        <v>0</v>
      </c>
      <c r="K351" s="62">
        <f>J351*C351</f>
        <v>0</v>
      </c>
      <c r="L351" s="62"/>
      <c r="M351" s="62">
        <f>L351*C351</f>
        <v>0</v>
      </c>
      <c r="N351" s="62"/>
      <c r="O351" s="62">
        <f>N351*C351</f>
        <v>0</v>
      </c>
      <c r="P351" s="88">
        <f>G351+J351+L351+N351</f>
        <v>0</v>
      </c>
      <c r="Q351" s="62">
        <f>P351*C351</f>
        <v>0</v>
      </c>
      <c r="R351" s="88">
        <f>P351+E351</f>
        <v>8351</v>
      </c>
      <c r="S351" s="62">
        <f>R351*C351</f>
        <v>359260.02</v>
      </c>
      <c r="T351" s="42"/>
      <c r="U351" s="42"/>
    </row>
    <row r="352" spans="1:29" ht="68.25" customHeight="1">
      <c r="A352" s="159"/>
      <c r="B352" s="116" t="s">
        <v>805</v>
      </c>
      <c r="C352" s="126">
        <v>919.31</v>
      </c>
      <c r="D352" s="116" t="s">
        <v>399</v>
      </c>
      <c r="E352" s="56"/>
      <c r="F352" s="101">
        <f>E352*C352</f>
        <v>0</v>
      </c>
      <c r="G352" s="56"/>
      <c r="H352" s="56">
        <f>G352*C352</f>
        <v>0</v>
      </c>
      <c r="I352" s="56"/>
      <c r="J352" s="56">
        <f>I352*2</f>
        <v>0</v>
      </c>
      <c r="K352" s="56">
        <f>J352*C352</f>
        <v>0</v>
      </c>
      <c r="L352" s="56"/>
      <c r="M352" s="56">
        <f>L352*C352</f>
        <v>0</v>
      </c>
      <c r="N352" s="56"/>
      <c r="O352" s="56">
        <f>N352*C352</f>
        <v>0</v>
      </c>
      <c r="P352" s="98">
        <f>G352+J352+L352+N352</f>
        <v>0</v>
      </c>
      <c r="Q352" s="56">
        <f>P352*C352</f>
        <v>0</v>
      </c>
      <c r="R352" s="98">
        <f>P352+E352</f>
        <v>0</v>
      </c>
      <c r="S352" s="56">
        <f>R352*C352</f>
        <v>0</v>
      </c>
      <c r="T352" s="42"/>
      <c r="U352" s="42"/>
    </row>
    <row r="353" spans="1:21" ht="68.25" customHeight="1">
      <c r="A353" s="159"/>
      <c r="B353" s="116" t="s">
        <v>804</v>
      </c>
      <c r="C353" s="126">
        <v>636.53</v>
      </c>
      <c r="D353" s="116" t="s">
        <v>216</v>
      </c>
      <c r="E353" s="56"/>
      <c r="F353" s="101">
        <f>E353*C353</f>
        <v>0</v>
      </c>
      <c r="G353" s="56"/>
      <c r="H353" s="56">
        <f>G353*C353</f>
        <v>0</v>
      </c>
      <c r="I353" s="56"/>
      <c r="J353" s="56">
        <f>I353*2</f>
        <v>0</v>
      </c>
      <c r="K353" s="56">
        <f>J353*C353</f>
        <v>0</v>
      </c>
      <c r="L353" s="56"/>
      <c r="M353" s="56">
        <f>L353*C353</f>
        <v>0</v>
      </c>
      <c r="N353" s="56"/>
      <c r="O353" s="56">
        <f>N353*C353</f>
        <v>0</v>
      </c>
      <c r="P353" s="98">
        <f>G353+J353+L353+N353</f>
        <v>0</v>
      </c>
      <c r="Q353" s="56">
        <f>P353*C353</f>
        <v>0</v>
      </c>
      <c r="R353" s="98">
        <f>P353+E353</f>
        <v>0</v>
      </c>
      <c r="S353" s="56">
        <f>R353*C353</f>
        <v>0</v>
      </c>
      <c r="T353" s="42"/>
      <c r="U353" s="42"/>
    </row>
    <row r="354" spans="1:21" ht="48" customHeight="1">
      <c r="A354" s="159"/>
      <c r="B354" s="116" t="s">
        <v>803</v>
      </c>
      <c r="C354" s="126">
        <v>47.78</v>
      </c>
      <c r="D354" s="116" t="s">
        <v>399</v>
      </c>
      <c r="E354" s="56"/>
      <c r="F354" s="101">
        <f>E354*C354</f>
        <v>0</v>
      </c>
      <c r="G354" s="56"/>
      <c r="H354" s="56">
        <f>G354*C354</f>
        <v>0</v>
      </c>
      <c r="I354" s="56"/>
      <c r="J354" s="56">
        <f>I354*2</f>
        <v>0</v>
      </c>
      <c r="K354" s="56">
        <f>J354*C354</f>
        <v>0</v>
      </c>
      <c r="L354" s="56"/>
      <c r="M354" s="56">
        <f>L354*C354</f>
        <v>0</v>
      </c>
      <c r="N354" s="56"/>
      <c r="O354" s="56">
        <f>N354*C354</f>
        <v>0</v>
      </c>
      <c r="P354" s="98">
        <f>G354+J354+L354+N354</f>
        <v>0</v>
      </c>
      <c r="Q354" s="56">
        <f>P354*C354</f>
        <v>0</v>
      </c>
      <c r="R354" s="98">
        <f>P354+E354</f>
        <v>0</v>
      </c>
      <c r="S354" s="56">
        <f>R354*C354</f>
        <v>0</v>
      </c>
      <c r="T354" s="42"/>
      <c r="U354" s="42"/>
    </row>
    <row r="355" spans="1:21" s="46" customFormat="1" ht="25.5" customHeight="1">
      <c r="A355" s="159">
        <v>37.200000000000003</v>
      </c>
      <c r="B355" s="116" t="s">
        <v>802</v>
      </c>
      <c r="C355" s="126"/>
      <c r="D355" s="116" t="s">
        <v>399</v>
      </c>
      <c r="E355" s="56"/>
      <c r="F355" s="101">
        <f>E355*C355</f>
        <v>0</v>
      </c>
      <c r="G355" s="125"/>
      <c r="H355" s="56">
        <f>G355*C355</f>
        <v>0</v>
      </c>
      <c r="I355" s="125"/>
      <c r="J355" s="56">
        <f>I355*2</f>
        <v>0</v>
      </c>
      <c r="K355" s="56">
        <f>J355*C355</f>
        <v>0</v>
      </c>
      <c r="L355" s="56"/>
      <c r="M355" s="56">
        <f>L355*C355</f>
        <v>0</v>
      </c>
      <c r="N355" s="125"/>
      <c r="O355" s="56">
        <f>N355*C355</f>
        <v>0</v>
      </c>
      <c r="P355" s="98">
        <f>G355+J355+L355+N355</f>
        <v>0</v>
      </c>
      <c r="Q355" s="56">
        <f>P355*C355</f>
        <v>0</v>
      </c>
      <c r="R355" s="98">
        <f>P355+E355</f>
        <v>0</v>
      </c>
      <c r="S355" s="56">
        <f>R355*C355</f>
        <v>0</v>
      </c>
      <c r="T355" s="48"/>
      <c r="U355" s="47"/>
    </row>
    <row r="356" spans="1:21" s="46" customFormat="1" ht="25.5" customHeight="1">
      <c r="A356" s="159">
        <v>38.1</v>
      </c>
      <c r="B356" s="116" t="s">
        <v>801</v>
      </c>
      <c r="C356" s="126">
        <v>187.84</v>
      </c>
      <c r="D356" s="116" t="s">
        <v>399</v>
      </c>
      <c r="E356" s="56"/>
      <c r="F356" s="101">
        <f>E356*C356</f>
        <v>0</v>
      </c>
      <c r="G356" s="125"/>
      <c r="H356" s="56">
        <f>G356*C356</f>
        <v>0</v>
      </c>
      <c r="I356" s="125"/>
      <c r="J356" s="56">
        <f>I356*2</f>
        <v>0</v>
      </c>
      <c r="K356" s="56">
        <f>J356*C356</f>
        <v>0</v>
      </c>
      <c r="L356" s="56"/>
      <c r="M356" s="56">
        <f>L356*C356</f>
        <v>0</v>
      </c>
      <c r="N356" s="125"/>
      <c r="O356" s="56">
        <f>N356*C356</f>
        <v>0</v>
      </c>
      <c r="P356" s="98">
        <f>G356+J356+L356+N356</f>
        <v>0</v>
      </c>
      <c r="Q356" s="56">
        <f>P356*C356</f>
        <v>0</v>
      </c>
      <c r="R356" s="98">
        <f>P356+E356</f>
        <v>0</v>
      </c>
      <c r="S356" s="56">
        <f>R356*C356</f>
        <v>0</v>
      </c>
      <c r="T356" s="48"/>
      <c r="U356" s="47"/>
    </row>
    <row r="357" spans="1:21" s="46" customFormat="1" ht="26.25" customHeight="1">
      <c r="A357" s="159">
        <v>38.200000000000003</v>
      </c>
      <c r="B357" s="116" t="s">
        <v>577</v>
      </c>
      <c r="C357" s="126">
        <v>157.21</v>
      </c>
      <c r="D357" s="116" t="s">
        <v>399</v>
      </c>
      <c r="E357" s="56"/>
      <c r="F357" s="101">
        <f>E357*C357</f>
        <v>0</v>
      </c>
      <c r="G357" s="125"/>
      <c r="H357" s="56">
        <f>G357*C357</f>
        <v>0</v>
      </c>
      <c r="I357" s="125"/>
      <c r="J357" s="56">
        <f>I357*2</f>
        <v>0</v>
      </c>
      <c r="K357" s="56">
        <f>J357*C357</f>
        <v>0</v>
      </c>
      <c r="L357" s="56"/>
      <c r="M357" s="56">
        <f>L357*C357</f>
        <v>0</v>
      </c>
      <c r="N357" s="125"/>
      <c r="O357" s="56">
        <f>N357*C357</f>
        <v>0</v>
      </c>
      <c r="P357" s="98">
        <f>G357+J357+L357+N357</f>
        <v>0</v>
      </c>
      <c r="Q357" s="56">
        <f>P357*C357</f>
        <v>0</v>
      </c>
      <c r="R357" s="98">
        <f>P357+E357</f>
        <v>0</v>
      </c>
      <c r="S357" s="56">
        <f>R357*C357</f>
        <v>0</v>
      </c>
      <c r="T357" s="48"/>
      <c r="U357" s="47"/>
    </row>
    <row r="358" spans="1:21" ht="43.5" customHeight="1">
      <c r="A358" s="159">
        <v>39</v>
      </c>
      <c r="B358" s="116" t="s">
        <v>800</v>
      </c>
      <c r="C358" s="83">
        <v>62.6</v>
      </c>
      <c r="D358" s="82" t="s">
        <v>799</v>
      </c>
      <c r="E358" s="62">
        <v>17648.75</v>
      </c>
      <c r="F358" s="81">
        <f>E358*C358</f>
        <v>1104811.75</v>
      </c>
      <c r="G358" s="62"/>
      <c r="H358" s="62">
        <f>G358*C358</f>
        <v>0</v>
      </c>
      <c r="I358" s="62"/>
      <c r="J358" s="62">
        <f>I358*2</f>
        <v>0</v>
      </c>
      <c r="K358" s="62">
        <f>J358*C358</f>
        <v>0</v>
      </c>
      <c r="L358" s="62"/>
      <c r="M358" s="62">
        <f>L358*C358</f>
        <v>0</v>
      </c>
      <c r="N358" s="62"/>
      <c r="O358" s="62">
        <f>N358*C358</f>
        <v>0</v>
      </c>
      <c r="P358" s="88">
        <f>G358+J358+L358+N358</f>
        <v>0</v>
      </c>
      <c r="Q358" s="62">
        <f>P358*C358</f>
        <v>0</v>
      </c>
      <c r="R358" s="88">
        <f>P358+E358</f>
        <v>17648.75</v>
      </c>
      <c r="S358" s="62">
        <f>R358*C358</f>
        <v>1104811.75</v>
      </c>
      <c r="T358" s="42"/>
      <c r="U358" s="42"/>
    </row>
    <row r="359" spans="1:21" ht="43.5" customHeight="1">
      <c r="A359" s="159">
        <v>40</v>
      </c>
      <c r="B359" s="116" t="s">
        <v>798</v>
      </c>
      <c r="C359" s="83">
        <v>225.31</v>
      </c>
      <c r="D359" s="82" t="s">
        <v>399</v>
      </c>
      <c r="E359" s="91">
        <v>606.1</v>
      </c>
      <c r="F359" s="81">
        <f>E359*C359</f>
        <v>136560.391</v>
      </c>
      <c r="G359" s="62"/>
      <c r="H359" s="62">
        <f>G359*C359</f>
        <v>0</v>
      </c>
      <c r="I359" s="62"/>
      <c r="J359" s="62">
        <f>I359*2</f>
        <v>0</v>
      </c>
      <c r="K359" s="62">
        <f>J359*C359</f>
        <v>0</v>
      </c>
      <c r="L359" s="62"/>
      <c r="M359" s="62">
        <f>L359*C359</f>
        <v>0</v>
      </c>
      <c r="N359" s="62"/>
      <c r="O359" s="62">
        <f>N359*C359</f>
        <v>0</v>
      </c>
      <c r="P359" s="88">
        <f>G359+J359+L359+N359</f>
        <v>0</v>
      </c>
      <c r="Q359" s="62">
        <f>P359*C359</f>
        <v>0</v>
      </c>
      <c r="R359" s="88">
        <f>P359+E359</f>
        <v>606.1</v>
      </c>
      <c r="S359" s="62">
        <f>R359*C359</f>
        <v>136560.391</v>
      </c>
      <c r="T359" s="42"/>
      <c r="U359" s="42"/>
    </row>
    <row r="360" spans="1:21" ht="50.25" customHeight="1">
      <c r="A360" s="159">
        <v>41</v>
      </c>
      <c r="B360" s="116" t="s">
        <v>797</v>
      </c>
      <c r="C360" s="83">
        <v>133.44</v>
      </c>
      <c r="D360" s="82" t="s">
        <v>399</v>
      </c>
      <c r="E360" s="62">
        <v>504.3</v>
      </c>
      <c r="F360" s="81">
        <f>E360*C360</f>
        <v>67293.792000000001</v>
      </c>
      <c r="G360" s="62"/>
      <c r="H360" s="62">
        <f>G360*C360</f>
        <v>0</v>
      </c>
      <c r="I360" s="62"/>
      <c r="J360" s="62">
        <f>I360*2</f>
        <v>0</v>
      </c>
      <c r="K360" s="62">
        <f>J360*C360</f>
        <v>0</v>
      </c>
      <c r="L360" s="62"/>
      <c r="M360" s="62">
        <f>L360*C360</f>
        <v>0</v>
      </c>
      <c r="N360" s="62"/>
      <c r="O360" s="62">
        <f>N360*C360</f>
        <v>0</v>
      </c>
      <c r="P360" s="88">
        <f>G360+J360+L360+N360</f>
        <v>0</v>
      </c>
      <c r="Q360" s="62">
        <f>P360*C360</f>
        <v>0</v>
      </c>
      <c r="R360" s="88">
        <f>P360+E360</f>
        <v>504.3</v>
      </c>
      <c r="S360" s="62">
        <f>R360*C360</f>
        <v>67293.792000000001</v>
      </c>
      <c r="T360" s="42"/>
      <c r="U360" s="42"/>
    </row>
    <row r="361" spans="1:21" s="46" customFormat="1" ht="46.5" customHeight="1">
      <c r="A361" s="159">
        <v>42</v>
      </c>
      <c r="B361" s="116" t="s">
        <v>796</v>
      </c>
      <c r="C361" s="126"/>
      <c r="D361" s="116"/>
      <c r="E361" s="56"/>
      <c r="F361" s="101">
        <f>E361*C361</f>
        <v>0</v>
      </c>
      <c r="G361" s="125"/>
      <c r="H361" s="56">
        <f>G361*C361</f>
        <v>0</v>
      </c>
      <c r="I361" s="125"/>
      <c r="J361" s="56">
        <f>I361*2</f>
        <v>0</v>
      </c>
      <c r="K361" s="56">
        <f>J361*C361</f>
        <v>0</v>
      </c>
      <c r="L361" s="56"/>
      <c r="M361" s="56">
        <f>L361*C361</f>
        <v>0</v>
      </c>
      <c r="N361" s="125"/>
      <c r="O361" s="56">
        <f>N361*C361</f>
        <v>0</v>
      </c>
      <c r="P361" s="98">
        <f>G361+J361+L361+N361</f>
        <v>0</v>
      </c>
      <c r="Q361" s="56">
        <f>P361*C361</f>
        <v>0</v>
      </c>
      <c r="R361" s="98">
        <f>P361+E361</f>
        <v>0</v>
      </c>
      <c r="S361" s="56">
        <f>R361*C361</f>
        <v>0</v>
      </c>
      <c r="T361" s="48"/>
      <c r="U361" s="47"/>
    </row>
    <row r="362" spans="1:21" s="46" customFormat="1" ht="25.5" customHeight="1">
      <c r="A362" s="116"/>
      <c r="B362" s="116" t="s">
        <v>794</v>
      </c>
      <c r="C362" s="126">
        <v>82921.5</v>
      </c>
      <c r="D362" s="116" t="s">
        <v>368</v>
      </c>
      <c r="E362" s="56"/>
      <c r="F362" s="101">
        <f>E362*C362</f>
        <v>0</v>
      </c>
      <c r="G362" s="125"/>
      <c r="H362" s="56">
        <f>G362*C362</f>
        <v>0</v>
      </c>
      <c r="I362" s="125"/>
      <c r="J362" s="56">
        <f>I362*2</f>
        <v>0</v>
      </c>
      <c r="K362" s="56">
        <f>J362*C362</f>
        <v>0</v>
      </c>
      <c r="L362" s="56"/>
      <c r="M362" s="56">
        <f>L362*C362</f>
        <v>0</v>
      </c>
      <c r="N362" s="125"/>
      <c r="O362" s="56">
        <f>N362*C362</f>
        <v>0</v>
      </c>
      <c r="P362" s="98">
        <f>G362+J362+L362+N362</f>
        <v>0</v>
      </c>
      <c r="Q362" s="56">
        <f>P362*C362</f>
        <v>0</v>
      </c>
      <c r="R362" s="98">
        <f>P362+E362</f>
        <v>0</v>
      </c>
      <c r="S362" s="56">
        <f>R362*C362</f>
        <v>0</v>
      </c>
      <c r="T362" s="48"/>
      <c r="U362" s="47"/>
    </row>
    <row r="363" spans="1:21" s="46" customFormat="1" ht="25.5" customHeight="1">
      <c r="A363" s="85"/>
      <c r="B363" s="116" t="s">
        <v>793</v>
      </c>
      <c r="C363" s="126">
        <v>82921.5</v>
      </c>
      <c r="D363" s="116" t="s">
        <v>368</v>
      </c>
      <c r="E363" s="56"/>
      <c r="F363" s="101">
        <f>E363*C363</f>
        <v>0</v>
      </c>
      <c r="G363" s="125"/>
      <c r="H363" s="56">
        <f>G363*C363</f>
        <v>0</v>
      </c>
      <c r="I363" s="125"/>
      <c r="J363" s="56">
        <f>I363*2</f>
        <v>0</v>
      </c>
      <c r="K363" s="56">
        <f>J363*C363</f>
        <v>0</v>
      </c>
      <c r="L363" s="56"/>
      <c r="M363" s="56">
        <f>L363*C363</f>
        <v>0</v>
      </c>
      <c r="N363" s="125"/>
      <c r="O363" s="56">
        <f>N363*C363</f>
        <v>0</v>
      </c>
      <c r="P363" s="98">
        <f>G363+J363+L363+N363</f>
        <v>0</v>
      </c>
      <c r="Q363" s="56">
        <f>P363*C363</f>
        <v>0</v>
      </c>
      <c r="R363" s="98">
        <f>P363+E363</f>
        <v>0</v>
      </c>
      <c r="S363" s="56">
        <f>R363*C363</f>
        <v>0</v>
      </c>
      <c r="T363" s="48"/>
      <c r="U363" s="47"/>
    </row>
    <row r="364" spans="1:21" s="46" customFormat="1" ht="46.5" customHeight="1">
      <c r="A364" s="159">
        <v>43</v>
      </c>
      <c r="B364" s="116" t="s">
        <v>795</v>
      </c>
      <c r="C364" s="126"/>
      <c r="D364" s="116"/>
      <c r="E364" s="56"/>
      <c r="F364" s="101">
        <f>E364*C364</f>
        <v>0</v>
      </c>
      <c r="G364" s="125"/>
      <c r="H364" s="56">
        <f>G364*C364</f>
        <v>0</v>
      </c>
      <c r="I364" s="125"/>
      <c r="J364" s="56">
        <f>I364*2</f>
        <v>0</v>
      </c>
      <c r="K364" s="56">
        <f>J364*C364</f>
        <v>0</v>
      </c>
      <c r="L364" s="56"/>
      <c r="M364" s="56">
        <f>L364*C364</f>
        <v>0</v>
      </c>
      <c r="N364" s="125"/>
      <c r="O364" s="56">
        <f>N364*C364</f>
        <v>0</v>
      </c>
      <c r="P364" s="98">
        <f>G364+J364+L364+N364</f>
        <v>0</v>
      </c>
      <c r="Q364" s="56">
        <f>P364*C364</f>
        <v>0</v>
      </c>
      <c r="R364" s="98">
        <f>P364+E364</f>
        <v>0</v>
      </c>
      <c r="S364" s="56">
        <f>R364*C364</f>
        <v>0</v>
      </c>
      <c r="T364" s="48"/>
      <c r="U364" s="47"/>
    </row>
    <row r="365" spans="1:21" s="46" customFormat="1" ht="25.5" customHeight="1">
      <c r="A365" s="116"/>
      <c r="B365" s="116" t="s">
        <v>794</v>
      </c>
      <c r="C365" s="126">
        <v>81012.5</v>
      </c>
      <c r="D365" s="116" t="s">
        <v>368</v>
      </c>
      <c r="E365" s="56"/>
      <c r="F365" s="101">
        <f>E365*C365</f>
        <v>0</v>
      </c>
      <c r="G365" s="125"/>
      <c r="H365" s="56">
        <f>G365*C365</f>
        <v>0</v>
      </c>
      <c r="I365" s="125"/>
      <c r="J365" s="56">
        <f>I365*2</f>
        <v>0</v>
      </c>
      <c r="K365" s="56">
        <f>J365*C365</f>
        <v>0</v>
      </c>
      <c r="L365" s="56"/>
      <c r="M365" s="56">
        <f>L365*C365</f>
        <v>0</v>
      </c>
      <c r="N365" s="125"/>
      <c r="O365" s="56">
        <f>N365*C365</f>
        <v>0</v>
      </c>
      <c r="P365" s="98">
        <f>G365+J365+L365+N365</f>
        <v>0</v>
      </c>
      <c r="Q365" s="56">
        <f>P365*C365</f>
        <v>0</v>
      </c>
      <c r="R365" s="98">
        <f>P365+E365</f>
        <v>0</v>
      </c>
      <c r="S365" s="56">
        <f>R365*C365</f>
        <v>0</v>
      </c>
      <c r="T365" s="48"/>
      <c r="U365" s="47"/>
    </row>
    <row r="366" spans="1:21" s="46" customFormat="1" ht="25.5" customHeight="1">
      <c r="A366" s="85"/>
      <c r="B366" s="116" t="s">
        <v>793</v>
      </c>
      <c r="C366" s="126">
        <v>81012.5</v>
      </c>
      <c r="D366" s="116" t="s">
        <v>368</v>
      </c>
      <c r="E366" s="56"/>
      <c r="F366" s="101">
        <f>E366*C366</f>
        <v>0</v>
      </c>
      <c r="G366" s="125"/>
      <c r="H366" s="56">
        <f>G366*C366</f>
        <v>0</v>
      </c>
      <c r="I366" s="125"/>
      <c r="J366" s="56">
        <f>I366*2</f>
        <v>0</v>
      </c>
      <c r="K366" s="56">
        <f>J366*C366</f>
        <v>0</v>
      </c>
      <c r="L366" s="56"/>
      <c r="M366" s="56">
        <f>L366*C366</f>
        <v>0</v>
      </c>
      <c r="N366" s="125"/>
      <c r="O366" s="56">
        <f>N366*C366</f>
        <v>0</v>
      </c>
      <c r="P366" s="98">
        <f>G366+J366+L366+N366</f>
        <v>0</v>
      </c>
      <c r="Q366" s="56">
        <f>P366*C366</f>
        <v>0</v>
      </c>
      <c r="R366" s="98">
        <f>P366+E366</f>
        <v>0</v>
      </c>
      <c r="S366" s="56">
        <f>R366*C366</f>
        <v>0</v>
      </c>
      <c r="T366" s="48"/>
      <c r="U366" s="47"/>
    </row>
    <row r="367" spans="1:21" s="46" customFormat="1" ht="25.5" customHeight="1">
      <c r="A367" s="159">
        <v>44.1</v>
      </c>
      <c r="B367" s="116" t="s">
        <v>792</v>
      </c>
      <c r="C367" s="126">
        <v>334.19</v>
      </c>
      <c r="D367" s="116" t="s">
        <v>106</v>
      </c>
      <c r="E367" s="56"/>
      <c r="F367" s="101">
        <f>E367*C367</f>
        <v>0</v>
      </c>
      <c r="G367" s="125"/>
      <c r="H367" s="56">
        <f>G367*C367</f>
        <v>0</v>
      </c>
      <c r="I367" s="125"/>
      <c r="J367" s="56">
        <f>I367*2</f>
        <v>0</v>
      </c>
      <c r="K367" s="56">
        <f>J367*C367</f>
        <v>0</v>
      </c>
      <c r="L367" s="56"/>
      <c r="M367" s="56">
        <f>L367*C367</f>
        <v>0</v>
      </c>
      <c r="N367" s="125"/>
      <c r="O367" s="56">
        <f>N367*C367</f>
        <v>0</v>
      </c>
      <c r="P367" s="98">
        <f>G367+J367+L367+N367</f>
        <v>0</v>
      </c>
      <c r="Q367" s="56">
        <f>P367*C367</f>
        <v>0</v>
      </c>
      <c r="R367" s="98">
        <f>P367+E367</f>
        <v>0</v>
      </c>
      <c r="S367" s="56">
        <f>R367*C367</f>
        <v>0</v>
      </c>
      <c r="T367" s="48"/>
      <c r="U367" s="47"/>
    </row>
    <row r="368" spans="1:21" s="46" customFormat="1" ht="46.5" customHeight="1">
      <c r="A368" s="159">
        <v>44.2</v>
      </c>
      <c r="B368" s="116" t="s">
        <v>791</v>
      </c>
      <c r="C368" s="126"/>
      <c r="D368" s="116" t="s">
        <v>104</v>
      </c>
      <c r="E368" s="56"/>
      <c r="F368" s="101">
        <f>E368*C368</f>
        <v>0</v>
      </c>
      <c r="G368" s="125"/>
      <c r="H368" s="56">
        <f>G368*C368</f>
        <v>0</v>
      </c>
      <c r="I368" s="125"/>
      <c r="J368" s="56">
        <f>I368*2</f>
        <v>0</v>
      </c>
      <c r="K368" s="56">
        <f>J368*C368</f>
        <v>0</v>
      </c>
      <c r="L368" s="56"/>
      <c r="M368" s="56">
        <f>L368*C368</f>
        <v>0</v>
      </c>
      <c r="N368" s="125"/>
      <c r="O368" s="56">
        <f>N368*C368</f>
        <v>0</v>
      </c>
      <c r="P368" s="98">
        <f>G368+J368+L368+N368</f>
        <v>0</v>
      </c>
      <c r="Q368" s="56">
        <f>P368*C368</f>
        <v>0</v>
      </c>
      <c r="R368" s="98">
        <f>P368+E368</f>
        <v>0</v>
      </c>
      <c r="S368" s="56">
        <f>R368*C368</f>
        <v>0</v>
      </c>
      <c r="T368" s="48"/>
      <c r="U368" s="47"/>
    </row>
    <row r="369" spans="1:22" s="160" customFormat="1" ht="40.5" customHeight="1">
      <c r="A369" s="157">
        <v>45</v>
      </c>
      <c r="B369" s="152" t="s">
        <v>790</v>
      </c>
      <c r="C369" s="212">
        <v>355.87</v>
      </c>
      <c r="D369" s="211" t="s">
        <v>399</v>
      </c>
      <c r="E369" s="62">
        <v>54</v>
      </c>
      <c r="F369" s="81">
        <f>E369*C369</f>
        <v>19216.98</v>
      </c>
      <c r="G369" s="131"/>
      <c r="H369" s="62">
        <f>G369*C369</f>
        <v>0</v>
      </c>
      <c r="I369" s="131"/>
      <c r="J369" s="62">
        <f>I369*2</f>
        <v>0</v>
      </c>
      <c r="K369" s="62">
        <f>J369*C369</f>
        <v>0</v>
      </c>
      <c r="L369" s="62"/>
      <c r="M369" s="62">
        <f>L369*C369</f>
        <v>0</v>
      </c>
      <c r="N369" s="131"/>
      <c r="O369" s="62">
        <f>N369*C369</f>
        <v>0</v>
      </c>
      <c r="P369" s="88">
        <f>G369+J369+L369+N369</f>
        <v>0</v>
      </c>
      <c r="Q369" s="62">
        <f>P369*C369</f>
        <v>0</v>
      </c>
      <c r="R369" s="88">
        <f>P369+E369</f>
        <v>54</v>
      </c>
      <c r="S369" s="62">
        <f>R369*C369</f>
        <v>19216.98</v>
      </c>
      <c r="T369" s="47"/>
      <c r="U369" s="47"/>
    </row>
    <row r="370" spans="1:22" ht="45.75" customHeight="1">
      <c r="A370" s="159">
        <v>46</v>
      </c>
      <c r="B370" s="116" t="s">
        <v>789</v>
      </c>
      <c r="C370" s="83">
        <v>58</v>
      </c>
      <c r="D370" s="82" t="s">
        <v>106</v>
      </c>
      <c r="E370" s="62">
        <v>540</v>
      </c>
      <c r="F370" s="81">
        <f>E370*C370</f>
        <v>31320</v>
      </c>
      <c r="G370" s="62"/>
      <c r="H370" s="62">
        <f>G370*C370</f>
        <v>0</v>
      </c>
      <c r="I370" s="62"/>
      <c r="J370" s="62">
        <f>I370*2</f>
        <v>0</v>
      </c>
      <c r="K370" s="62">
        <f>J370*C370</f>
        <v>0</v>
      </c>
      <c r="L370" s="62"/>
      <c r="M370" s="62">
        <f>L370*C370</f>
        <v>0</v>
      </c>
      <c r="N370" s="62"/>
      <c r="O370" s="62">
        <f>N370*C370</f>
        <v>0</v>
      </c>
      <c r="P370" s="88">
        <f>G370+J370+L370+N370</f>
        <v>0</v>
      </c>
      <c r="Q370" s="62">
        <f>P370*C370</f>
        <v>0</v>
      </c>
      <c r="R370" s="88">
        <f>P370+E370</f>
        <v>540</v>
      </c>
      <c r="S370" s="62">
        <f>R370*C370</f>
        <v>31320</v>
      </c>
      <c r="T370" s="42"/>
      <c r="U370" s="42"/>
    </row>
    <row r="371" spans="1:22" ht="45.75" customHeight="1">
      <c r="A371" s="159">
        <v>47</v>
      </c>
      <c r="B371" s="116" t="s">
        <v>788</v>
      </c>
      <c r="C371" s="83">
        <v>95</v>
      </c>
      <c r="D371" s="82" t="s">
        <v>104</v>
      </c>
      <c r="E371" s="62">
        <v>200</v>
      </c>
      <c r="F371" s="81">
        <f>E371*C371</f>
        <v>19000</v>
      </c>
      <c r="G371" s="62"/>
      <c r="H371" s="62">
        <f>G371*C371</f>
        <v>0</v>
      </c>
      <c r="I371" s="62"/>
      <c r="J371" s="62">
        <f>I371*2</f>
        <v>0</v>
      </c>
      <c r="K371" s="62">
        <f>J371*C371</f>
        <v>0</v>
      </c>
      <c r="L371" s="62"/>
      <c r="M371" s="62">
        <f>L371*C371</f>
        <v>0</v>
      </c>
      <c r="N371" s="62"/>
      <c r="O371" s="62">
        <f>N371*C371</f>
        <v>0</v>
      </c>
      <c r="P371" s="88">
        <f>G371+J371+L371+N371</f>
        <v>0</v>
      </c>
      <c r="Q371" s="62">
        <f>P371*C371</f>
        <v>0</v>
      </c>
      <c r="R371" s="88">
        <f>P371+E371</f>
        <v>200</v>
      </c>
      <c r="S371" s="62">
        <f>R371*C371</f>
        <v>19000</v>
      </c>
      <c r="T371" s="42"/>
      <c r="U371" s="42"/>
    </row>
    <row r="372" spans="1:22" ht="45.75" customHeight="1">
      <c r="A372" s="159">
        <v>48</v>
      </c>
      <c r="B372" s="116" t="s">
        <v>787</v>
      </c>
      <c r="C372" s="83">
        <v>55</v>
      </c>
      <c r="D372" s="82" t="s">
        <v>104</v>
      </c>
      <c r="E372" s="62">
        <v>450</v>
      </c>
      <c r="F372" s="81">
        <f>E372*C372</f>
        <v>24750</v>
      </c>
      <c r="G372" s="62"/>
      <c r="H372" s="62">
        <f>G372*C372</f>
        <v>0</v>
      </c>
      <c r="I372" s="62"/>
      <c r="J372" s="62">
        <f>I372*2</f>
        <v>0</v>
      </c>
      <c r="K372" s="62">
        <f>J372*C372</f>
        <v>0</v>
      </c>
      <c r="L372" s="62"/>
      <c r="M372" s="62">
        <f>L372*C372</f>
        <v>0</v>
      </c>
      <c r="N372" s="62"/>
      <c r="O372" s="62">
        <f>N372*C372</f>
        <v>0</v>
      </c>
      <c r="P372" s="88">
        <f>G372+J372+L372+N372</f>
        <v>0</v>
      </c>
      <c r="Q372" s="62">
        <f>P372*C372</f>
        <v>0</v>
      </c>
      <c r="R372" s="88">
        <f>P372+E372</f>
        <v>450</v>
      </c>
      <c r="S372" s="62">
        <f>R372*C372</f>
        <v>24750</v>
      </c>
      <c r="T372" s="42"/>
      <c r="U372" s="42"/>
    </row>
    <row r="373" spans="1:22" ht="45.75" customHeight="1">
      <c r="A373" s="159">
        <v>49</v>
      </c>
      <c r="B373" s="116" t="s">
        <v>786</v>
      </c>
      <c r="C373" s="83">
        <v>1.5</v>
      </c>
      <c r="D373" s="82" t="s">
        <v>104</v>
      </c>
      <c r="E373" s="62">
        <v>300</v>
      </c>
      <c r="F373" s="81">
        <f>E373*C373</f>
        <v>450</v>
      </c>
      <c r="G373" s="62"/>
      <c r="H373" s="62">
        <f>G373*C373</f>
        <v>0</v>
      </c>
      <c r="I373" s="62"/>
      <c r="J373" s="62">
        <f>I373*2</f>
        <v>0</v>
      </c>
      <c r="K373" s="62">
        <f>J373*C373</f>
        <v>0</v>
      </c>
      <c r="L373" s="62"/>
      <c r="M373" s="62">
        <f>L373*C373</f>
        <v>0</v>
      </c>
      <c r="N373" s="62"/>
      <c r="O373" s="62">
        <f>N373*C373</f>
        <v>0</v>
      </c>
      <c r="P373" s="88">
        <f>G373+J373+L373+N373</f>
        <v>0</v>
      </c>
      <c r="Q373" s="62">
        <f>P373*C373</f>
        <v>0</v>
      </c>
      <c r="R373" s="88">
        <f>P373+E373</f>
        <v>300</v>
      </c>
      <c r="S373" s="62">
        <f>R373*C373</f>
        <v>450</v>
      </c>
      <c r="T373" s="42"/>
      <c r="U373" s="42"/>
    </row>
    <row r="374" spans="1:22" s="46" customFormat="1" ht="50.25" customHeight="1">
      <c r="A374" s="159">
        <v>50.1</v>
      </c>
      <c r="B374" s="116" t="s">
        <v>785</v>
      </c>
      <c r="C374" s="126">
        <v>387.65</v>
      </c>
      <c r="D374" s="116" t="s">
        <v>399</v>
      </c>
      <c r="E374" s="56"/>
      <c r="F374" s="101">
        <f>E374*C374</f>
        <v>0</v>
      </c>
      <c r="G374" s="125"/>
      <c r="H374" s="56">
        <f>G374*C374</f>
        <v>0</v>
      </c>
      <c r="I374" s="125"/>
      <c r="J374" s="56">
        <f>I374*2</f>
        <v>0</v>
      </c>
      <c r="K374" s="56">
        <f>J374*C374</f>
        <v>0</v>
      </c>
      <c r="L374" s="56"/>
      <c r="M374" s="56">
        <f>L374*C374</f>
        <v>0</v>
      </c>
      <c r="N374" s="125"/>
      <c r="O374" s="56">
        <f>N374*C374</f>
        <v>0</v>
      </c>
      <c r="P374" s="98">
        <f>G374+J374+L374+N374</f>
        <v>0</v>
      </c>
      <c r="Q374" s="56">
        <f>P374*C374</f>
        <v>0</v>
      </c>
      <c r="R374" s="98">
        <f>P374+E374</f>
        <v>0</v>
      </c>
      <c r="S374" s="56">
        <f>R374*C374</f>
        <v>0</v>
      </c>
      <c r="T374" s="48"/>
      <c r="U374" s="47"/>
    </row>
    <row r="375" spans="1:22" ht="65.25" customHeight="1">
      <c r="A375" s="159">
        <v>50.2</v>
      </c>
      <c r="B375" s="116" t="s">
        <v>784</v>
      </c>
      <c r="C375" s="83">
        <v>238.55</v>
      </c>
      <c r="D375" s="82" t="s">
        <v>106</v>
      </c>
      <c r="E375" s="62">
        <v>148.4</v>
      </c>
      <c r="F375" s="81">
        <f>E375*C375</f>
        <v>35400.82</v>
      </c>
      <c r="G375" s="62"/>
      <c r="H375" s="62">
        <f>G375*C375</f>
        <v>0</v>
      </c>
      <c r="I375" s="62"/>
      <c r="J375" s="62">
        <f>I375*2</f>
        <v>0</v>
      </c>
      <c r="K375" s="62">
        <f>J375*C375</f>
        <v>0</v>
      </c>
      <c r="L375" s="62"/>
      <c r="M375" s="62">
        <f>L375*C375</f>
        <v>0</v>
      </c>
      <c r="N375" s="62"/>
      <c r="O375" s="62">
        <f>N375*C375</f>
        <v>0</v>
      </c>
      <c r="P375" s="88">
        <f>G375+J375+L375+N375</f>
        <v>0</v>
      </c>
      <c r="Q375" s="62">
        <f>P375*C375</f>
        <v>0</v>
      </c>
      <c r="R375" s="88">
        <f>P375+E375</f>
        <v>148.4</v>
      </c>
      <c r="S375" s="62">
        <f>R375*C375</f>
        <v>35400.82</v>
      </c>
      <c r="T375" s="42"/>
      <c r="U375" s="42"/>
    </row>
    <row r="376" spans="1:22" ht="49.5" customHeight="1">
      <c r="A376" s="159">
        <v>50.3</v>
      </c>
      <c r="B376" s="116" t="s">
        <v>783</v>
      </c>
      <c r="C376" s="83">
        <v>304.57</v>
      </c>
      <c r="D376" s="82" t="s">
        <v>104</v>
      </c>
      <c r="E376" s="62">
        <v>25</v>
      </c>
      <c r="F376" s="81">
        <f>E376*C376</f>
        <v>7614.25</v>
      </c>
      <c r="G376" s="62"/>
      <c r="H376" s="62">
        <f>G376*C376</f>
        <v>0</v>
      </c>
      <c r="I376" s="62"/>
      <c r="J376" s="62">
        <f>I376*2</f>
        <v>0</v>
      </c>
      <c r="K376" s="62">
        <f>J376*C376</f>
        <v>0</v>
      </c>
      <c r="L376" s="62"/>
      <c r="M376" s="62">
        <f>L376*C376</f>
        <v>0</v>
      </c>
      <c r="N376" s="62"/>
      <c r="O376" s="62">
        <f>N376*C376</f>
        <v>0</v>
      </c>
      <c r="P376" s="88">
        <f>G376+J376+L376+N376</f>
        <v>0</v>
      </c>
      <c r="Q376" s="62">
        <f>P376*C376</f>
        <v>0</v>
      </c>
      <c r="R376" s="88">
        <f>P376+E376</f>
        <v>25</v>
      </c>
      <c r="S376" s="62">
        <f>R376*C376</f>
        <v>7614.25</v>
      </c>
      <c r="T376" s="42"/>
      <c r="U376" s="42"/>
    </row>
    <row r="377" spans="1:22" ht="43.5" customHeight="1">
      <c r="A377" s="159">
        <v>50.4</v>
      </c>
      <c r="B377" s="116" t="s">
        <v>782</v>
      </c>
      <c r="C377" s="83">
        <v>849.27</v>
      </c>
      <c r="D377" s="82" t="s">
        <v>104</v>
      </c>
      <c r="E377" s="62">
        <v>25</v>
      </c>
      <c r="F377" s="81">
        <f>E377*C377</f>
        <v>21231.75</v>
      </c>
      <c r="G377" s="62"/>
      <c r="H377" s="62">
        <f>G377*C377</f>
        <v>0</v>
      </c>
      <c r="I377" s="62"/>
      <c r="J377" s="62">
        <f>I377*2</f>
        <v>0</v>
      </c>
      <c r="K377" s="62">
        <f>J377*C377</f>
        <v>0</v>
      </c>
      <c r="L377" s="62"/>
      <c r="M377" s="62">
        <f>L377*C377</f>
        <v>0</v>
      </c>
      <c r="N377" s="62"/>
      <c r="O377" s="62">
        <f>N377*C377</f>
        <v>0</v>
      </c>
      <c r="P377" s="88">
        <f>G377+J377+L377+N377</f>
        <v>0</v>
      </c>
      <c r="Q377" s="62">
        <f>P377*C377</f>
        <v>0</v>
      </c>
      <c r="R377" s="88">
        <f>P377+E377</f>
        <v>25</v>
      </c>
      <c r="S377" s="62">
        <f>R377*C377</f>
        <v>21231.75</v>
      </c>
      <c r="T377" s="42"/>
      <c r="U377" s="42"/>
    </row>
    <row r="378" spans="1:22" ht="62.25" customHeight="1">
      <c r="A378" s="159">
        <v>50.5</v>
      </c>
      <c r="B378" s="116" t="s">
        <v>781</v>
      </c>
      <c r="C378" s="83">
        <v>17794.53</v>
      </c>
      <c r="D378" s="82" t="s">
        <v>104</v>
      </c>
      <c r="E378" s="62">
        <v>1</v>
      </c>
      <c r="F378" s="81">
        <f>E378*C378</f>
        <v>17794.53</v>
      </c>
      <c r="G378" s="62"/>
      <c r="H378" s="62">
        <f>G378*C378</f>
        <v>0</v>
      </c>
      <c r="I378" s="62"/>
      <c r="J378" s="62">
        <f>I378*2</f>
        <v>0</v>
      </c>
      <c r="K378" s="62">
        <f>J378*C378</f>
        <v>0</v>
      </c>
      <c r="L378" s="62"/>
      <c r="M378" s="62">
        <f>L378*C378</f>
        <v>0</v>
      </c>
      <c r="N378" s="62"/>
      <c r="O378" s="62">
        <f>N378*C378</f>
        <v>0</v>
      </c>
      <c r="P378" s="88">
        <f>G378+J378+L378+N378</f>
        <v>0</v>
      </c>
      <c r="Q378" s="62">
        <f>P378*C378</f>
        <v>0</v>
      </c>
      <c r="R378" s="88">
        <f>P378+E378</f>
        <v>1</v>
      </c>
      <c r="S378" s="62">
        <f>R378*C378</f>
        <v>17794.53</v>
      </c>
      <c r="T378" s="42"/>
      <c r="U378" s="42"/>
    </row>
    <row r="379" spans="1:22" s="46" customFormat="1" ht="53.25" customHeight="1">
      <c r="A379" s="159">
        <v>51</v>
      </c>
      <c r="B379" s="116" t="s">
        <v>780</v>
      </c>
      <c r="C379" s="126">
        <v>6720</v>
      </c>
      <c r="D379" s="116" t="s">
        <v>104</v>
      </c>
      <c r="E379" s="56"/>
      <c r="F379" s="101">
        <f>E379*C379</f>
        <v>0</v>
      </c>
      <c r="G379" s="125"/>
      <c r="H379" s="56">
        <f>G379*C379</f>
        <v>0</v>
      </c>
      <c r="I379" s="125"/>
      <c r="J379" s="56">
        <f>I379*2</f>
        <v>0</v>
      </c>
      <c r="K379" s="56">
        <f>J379*C379</f>
        <v>0</v>
      </c>
      <c r="L379" s="56"/>
      <c r="M379" s="56">
        <f>L379*C379</f>
        <v>0</v>
      </c>
      <c r="N379" s="125"/>
      <c r="O379" s="56">
        <f>N379*C379</f>
        <v>0</v>
      </c>
      <c r="P379" s="98">
        <f>G379+J379+L379+N379</f>
        <v>0</v>
      </c>
      <c r="Q379" s="56">
        <f>P379*C379</f>
        <v>0</v>
      </c>
      <c r="R379" s="98">
        <f>P379+E379</f>
        <v>0</v>
      </c>
      <c r="S379" s="56">
        <f>R379*C379</f>
        <v>0</v>
      </c>
      <c r="T379" s="48"/>
      <c r="U379" s="47"/>
    </row>
    <row r="380" spans="1:22" s="240" customFormat="1" ht="54.75" customHeight="1">
      <c r="A380" s="157">
        <v>52</v>
      </c>
      <c r="B380" s="154" t="s">
        <v>779</v>
      </c>
      <c r="C380" s="212"/>
      <c r="D380" s="211"/>
      <c r="E380" s="62"/>
      <c r="F380" s="81">
        <f>E380*C380</f>
        <v>0</v>
      </c>
      <c r="G380" s="131"/>
      <c r="H380" s="62">
        <f>G380*C380</f>
        <v>0</v>
      </c>
      <c r="I380" s="131"/>
      <c r="J380" s="62">
        <f>I380*2</f>
        <v>0</v>
      </c>
      <c r="K380" s="62">
        <f>J380*C380</f>
        <v>0</v>
      </c>
      <c r="L380" s="62"/>
      <c r="M380" s="62">
        <f>L380*C380</f>
        <v>0</v>
      </c>
      <c r="N380" s="131"/>
      <c r="O380" s="62">
        <f>N380*C380</f>
        <v>0</v>
      </c>
      <c r="P380" s="88">
        <f>G380+J380+L380+N380</f>
        <v>0</v>
      </c>
      <c r="Q380" s="62">
        <f>P380*C380</f>
        <v>0</v>
      </c>
      <c r="R380" s="80" t="s">
        <v>136</v>
      </c>
      <c r="S380" s="62"/>
      <c r="T380" s="235"/>
      <c r="U380" s="47"/>
      <c r="V380" s="234"/>
    </row>
    <row r="381" spans="1:22" s="240" customFormat="1" ht="54.75" customHeight="1">
      <c r="A381" s="152"/>
      <c r="B381" s="152" t="s">
        <v>364</v>
      </c>
      <c r="C381" s="212">
        <v>241.57</v>
      </c>
      <c r="D381" s="211" t="s">
        <v>106</v>
      </c>
      <c r="E381" s="62">
        <v>400</v>
      </c>
      <c r="F381" s="81">
        <f>E381*C381</f>
        <v>96628</v>
      </c>
      <c r="G381" s="131"/>
      <c r="H381" s="62">
        <f>G381*C381</f>
        <v>0</v>
      </c>
      <c r="I381" s="131"/>
      <c r="J381" s="62">
        <f>I381*2</f>
        <v>0</v>
      </c>
      <c r="K381" s="62">
        <f>J381*C381</f>
        <v>0</v>
      </c>
      <c r="L381" s="62"/>
      <c r="M381" s="62">
        <f>L381*C381</f>
        <v>0</v>
      </c>
      <c r="N381" s="131"/>
      <c r="O381" s="62">
        <f>N381*C381</f>
        <v>0</v>
      </c>
      <c r="P381" s="88">
        <f>G381+J381+L381+N381</f>
        <v>0</v>
      </c>
      <c r="Q381" s="62">
        <f>P381*C381</f>
        <v>0</v>
      </c>
      <c r="R381" s="88">
        <f>P381+E381</f>
        <v>400</v>
      </c>
      <c r="S381" s="62">
        <f>R381*C381</f>
        <v>96628</v>
      </c>
      <c r="T381" s="47"/>
      <c r="U381" s="47"/>
    </row>
    <row r="382" spans="1:22" s="240" customFormat="1" ht="54.75" customHeight="1">
      <c r="A382" s="152"/>
      <c r="B382" s="152" t="s">
        <v>363</v>
      </c>
      <c r="C382" s="212">
        <v>224.34</v>
      </c>
      <c r="D382" s="211" t="s">
        <v>106</v>
      </c>
      <c r="E382" s="62">
        <v>398</v>
      </c>
      <c r="F382" s="81">
        <f>E382*C382</f>
        <v>89287.32</v>
      </c>
      <c r="G382" s="131"/>
      <c r="H382" s="62">
        <f>G382*C382</f>
        <v>0</v>
      </c>
      <c r="I382" s="131"/>
      <c r="J382" s="62">
        <f>I382*2</f>
        <v>0</v>
      </c>
      <c r="K382" s="62">
        <f>J382*C382</f>
        <v>0</v>
      </c>
      <c r="L382" s="62"/>
      <c r="M382" s="62">
        <f>L382*C382</f>
        <v>0</v>
      </c>
      <c r="N382" s="131"/>
      <c r="O382" s="62">
        <f>N382*C382</f>
        <v>0</v>
      </c>
      <c r="P382" s="88">
        <f>G382+J382+L382+N382</f>
        <v>0</v>
      </c>
      <c r="Q382" s="62">
        <f>P382*C382</f>
        <v>0</v>
      </c>
      <c r="R382" s="88">
        <f>P382+E382</f>
        <v>398</v>
      </c>
      <c r="S382" s="62">
        <f>R382*C382</f>
        <v>89287.32</v>
      </c>
      <c r="T382" s="47"/>
      <c r="U382" s="47"/>
    </row>
    <row r="383" spans="1:22" s="191" customFormat="1" ht="54.75" customHeight="1">
      <c r="A383" s="220"/>
      <c r="B383" s="174" t="s">
        <v>778</v>
      </c>
      <c r="C383" s="249">
        <v>221.55</v>
      </c>
      <c r="D383" s="248" t="s">
        <v>106</v>
      </c>
      <c r="E383" s="62">
        <v>634</v>
      </c>
      <c r="F383" s="81">
        <f>E383*C383</f>
        <v>140462.70000000001</v>
      </c>
      <c r="G383" s="131"/>
      <c r="H383" s="62">
        <f>G383*C383</f>
        <v>0</v>
      </c>
      <c r="I383" s="131"/>
      <c r="J383" s="62">
        <f>I383*2</f>
        <v>0</v>
      </c>
      <c r="K383" s="62">
        <f>J383*C383</f>
        <v>0</v>
      </c>
      <c r="L383" s="62"/>
      <c r="M383" s="62">
        <f>L383*C383</f>
        <v>0</v>
      </c>
      <c r="N383" s="131"/>
      <c r="O383" s="62">
        <f>N383*C383</f>
        <v>0</v>
      </c>
      <c r="P383" s="88">
        <f>G383+J383+L383+N383</f>
        <v>0</v>
      </c>
      <c r="Q383" s="62">
        <f>P383*C383</f>
        <v>0</v>
      </c>
      <c r="R383" s="247">
        <f>P383+E383</f>
        <v>634</v>
      </c>
      <c r="S383" s="246">
        <f>R383*C383</f>
        <v>140462.70000000001</v>
      </c>
      <c r="T383" s="193"/>
      <c r="U383" s="192"/>
    </row>
    <row r="384" spans="1:22" ht="54.75" customHeight="1">
      <c r="A384" s="159">
        <v>52.1</v>
      </c>
      <c r="B384" s="116" t="s">
        <v>777</v>
      </c>
      <c r="C384" s="83">
        <v>302.38</v>
      </c>
      <c r="D384" s="82" t="s">
        <v>106</v>
      </c>
      <c r="E384" s="62">
        <v>280</v>
      </c>
      <c r="F384" s="81">
        <f>E384*C384</f>
        <v>84666.4</v>
      </c>
      <c r="G384" s="62"/>
      <c r="H384" s="62">
        <f>G384*C384</f>
        <v>0</v>
      </c>
      <c r="I384" s="62"/>
      <c r="J384" s="62">
        <f>I384*2</f>
        <v>0</v>
      </c>
      <c r="K384" s="62">
        <f>J384*C384</f>
        <v>0</v>
      </c>
      <c r="L384" s="62"/>
      <c r="M384" s="62">
        <f>L384*C384</f>
        <v>0</v>
      </c>
      <c r="N384" s="62"/>
      <c r="O384" s="62">
        <f>N384*C384</f>
        <v>0</v>
      </c>
      <c r="P384" s="88">
        <f>G384+J384+L384+N384</f>
        <v>0</v>
      </c>
      <c r="Q384" s="62">
        <f>P384*C384</f>
        <v>0</v>
      </c>
      <c r="R384" s="88">
        <f>P384+E384</f>
        <v>280</v>
      </c>
      <c r="S384" s="62">
        <f>R384*C384</f>
        <v>84666.4</v>
      </c>
      <c r="T384" s="42"/>
      <c r="U384" s="42"/>
    </row>
    <row r="385" spans="1:21" s="46" customFormat="1" ht="54.75" customHeight="1">
      <c r="A385" s="159">
        <v>53.1</v>
      </c>
      <c r="B385" s="116" t="s">
        <v>776</v>
      </c>
      <c r="C385" s="126">
        <v>3211.42</v>
      </c>
      <c r="D385" s="116" t="s">
        <v>104</v>
      </c>
      <c r="E385" s="62"/>
      <c r="F385" s="81">
        <f>E385*C385</f>
        <v>0</v>
      </c>
      <c r="G385" s="131"/>
      <c r="H385" s="62">
        <f>G385*C385</f>
        <v>0</v>
      </c>
      <c r="I385" s="131"/>
      <c r="J385" s="62">
        <f>I385*2</f>
        <v>0</v>
      </c>
      <c r="K385" s="62">
        <f>J385*C385</f>
        <v>0</v>
      </c>
      <c r="L385" s="62"/>
      <c r="M385" s="62">
        <f>L385*C385</f>
        <v>0</v>
      </c>
      <c r="N385" s="131"/>
      <c r="O385" s="62">
        <f>N385*C385</f>
        <v>0</v>
      </c>
      <c r="P385" s="88">
        <f>G385+J385+L385+N385</f>
        <v>0</v>
      </c>
      <c r="Q385" s="62">
        <f>P385*C385</f>
        <v>0</v>
      </c>
      <c r="R385" s="88">
        <f>P385+E385</f>
        <v>0</v>
      </c>
      <c r="S385" s="62">
        <f>R385*C385</f>
        <v>0</v>
      </c>
      <c r="T385" s="48"/>
      <c r="U385" s="47"/>
    </row>
    <row r="386" spans="1:21" s="46" customFormat="1" ht="51">
      <c r="A386" s="159">
        <v>53.2</v>
      </c>
      <c r="B386" s="116" t="s">
        <v>775</v>
      </c>
      <c r="C386" s="126">
        <v>967.5</v>
      </c>
      <c r="D386" s="116" t="s">
        <v>104</v>
      </c>
      <c r="E386" s="56"/>
      <c r="F386" s="101">
        <f>E386*C386</f>
        <v>0</v>
      </c>
      <c r="G386" s="125"/>
      <c r="H386" s="56">
        <f>G386*C386</f>
        <v>0</v>
      </c>
      <c r="I386" s="125"/>
      <c r="J386" s="56">
        <f>I386*2</f>
        <v>0</v>
      </c>
      <c r="K386" s="56">
        <f>J386*C386</f>
        <v>0</v>
      </c>
      <c r="L386" s="56"/>
      <c r="M386" s="56">
        <f>L386*C386</f>
        <v>0</v>
      </c>
      <c r="N386" s="125"/>
      <c r="O386" s="56">
        <f>N386*C386</f>
        <v>0</v>
      </c>
      <c r="P386" s="98">
        <f>G386+J386+L386+N386</f>
        <v>0</v>
      </c>
      <c r="Q386" s="56">
        <f>P386*C386</f>
        <v>0</v>
      </c>
      <c r="R386" s="98">
        <f>P386+E386</f>
        <v>0</v>
      </c>
      <c r="S386" s="56">
        <f>R386*C386</f>
        <v>0</v>
      </c>
      <c r="T386" s="48"/>
      <c r="U386" s="47"/>
    </row>
    <row r="387" spans="1:21" ht="54.75" customHeight="1">
      <c r="A387" s="159">
        <v>53.3</v>
      </c>
      <c r="B387" s="116" t="s">
        <v>774</v>
      </c>
      <c r="C387" s="83">
        <v>30</v>
      </c>
      <c r="D387" s="82" t="s">
        <v>104</v>
      </c>
      <c r="E387" s="62"/>
      <c r="F387" s="81">
        <f>E387*C387</f>
        <v>0</v>
      </c>
      <c r="G387" s="62"/>
      <c r="H387" s="62">
        <f>G387*C387</f>
        <v>0</v>
      </c>
      <c r="I387" s="62">
        <v>10</v>
      </c>
      <c r="J387" s="62">
        <f>I387*2</f>
        <v>20</v>
      </c>
      <c r="K387" s="62">
        <f>J387*C387</f>
        <v>600</v>
      </c>
      <c r="L387" s="62"/>
      <c r="M387" s="62">
        <f>L387*C387</f>
        <v>0</v>
      </c>
      <c r="N387" s="62"/>
      <c r="O387" s="62">
        <f>N387*C387</f>
        <v>0</v>
      </c>
      <c r="P387" s="88">
        <f>G387+J387+L387+N387</f>
        <v>20</v>
      </c>
      <c r="Q387" s="62">
        <f>P387*C387</f>
        <v>600</v>
      </c>
      <c r="R387" s="88">
        <f>P387+E387</f>
        <v>20</v>
      </c>
      <c r="S387" s="62">
        <f>R387*C387</f>
        <v>600</v>
      </c>
      <c r="T387" s="42"/>
      <c r="U387" s="42"/>
    </row>
    <row r="388" spans="1:21" s="46" customFormat="1" ht="25.5" customHeight="1">
      <c r="A388" s="115">
        <v>54</v>
      </c>
      <c r="B388" s="116" t="s">
        <v>773</v>
      </c>
      <c r="C388" s="126">
        <v>204</v>
      </c>
      <c r="D388" s="116" t="s">
        <v>104</v>
      </c>
      <c r="E388" s="56"/>
      <c r="F388" s="101">
        <f>E388*C388</f>
        <v>0</v>
      </c>
      <c r="G388" s="125"/>
      <c r="H388" s="56">
        <f>G388*C388</f>
        <v>0</v>
      </c>
      <c r="I388" s="125"/>
      <c r="J388" s="56">
        <f>I388*2</f>
        <v>0</v>
      </c>
      <c r="K388" s="56">
        <f>J388*C388</f>
        <v>0</v>
      </c>
      <c r="L388" s="56"/>
      <c r="M388" s="56">
        <f>L388*C388</f>
        <v>0</v>
      </c>
      <c r="N388" s="125"/>
      <c r="O388" s="56">
        <f>N388*C388</f>
        <v>0</v>
      </c>
      <c r="P388" s="98">
        <f>G388+J388+L388+N388</f>
        <v>0</v>
      </c>
      <c r="Q388" s="56">
        <f>P388*C388</f>
        <v>0</v>
      </c>
      <c r="R388" s="98">
        <f>P388+E388</f>
        <v>0</v>
      </c>
      <c r="S388" s="56">
        <f>R388*C388</f>
        <v>0</v>
      </c>
      <c r="T388" s="48"/>
      <c r="U388" s="47"/>
    </row>
    <row r="389" spans="1:21" s="46" customFormat="1" ht="36.75" customHeight="1">
      <c r="A389" s="159">
        <v>54.1</v>
      </c>
      <c r="B389" s="116" t="s">
        <v>772</v>
      </c>
      <c r="C389" s="126">
        <v>300</v>
      </c>
      <c r="D389" s="116" t="s">
        <v>104</v>
      </c>
      <c r="E389" s="56"/>
      <c r="F389" s="101">
        <f>E389*C389</f>
        <v>0</v>
      </c>
      <c r="G389" s="125"/>
      <c r="H389" s="56">
        <f>G389*C389</f>
        <v>0</v>
      </c>
      <c r="I389" s="125"/>
      <c r="J389" s="56">
        <f>I389*2</f>
        <v>0</v>
      </c>
      <c r="K389" s="56">
        <f>J389*C389</f>
        <v>0</v>
      </c>
      <c r="L389" s="56"/>
      <c r="M389" s="56">
        <f>L389*C389</f>
        <v>0</v>
      </c>
      <c r="N389" s="125"/>
      <c r="O389" s="56">
        <f>N389*C389</f>
        <v>0</v>
      </c>
      <c r="P389" s="98">
        <f>G389+J389+L389+N389</f>
        <v>0</v>
      </c>
      <c r="Q389" s="56">
        <f>P389*C389</f>
        <v>0</v>
      </c>
      <c r="R389" s="98">
        <f>P389+E389</f>
        <v>0</v>
      </c>
      <c r="S389" s="56">
        <f>R389*C389</f>
        <v>0</v>
      </c>
      <c r="T389" s="48"/>
      <c r="U389" s="47"/>
    </row>
    <row r="390" spans="1:21" s="46" customFormat="1" ht="36.75" customHeight="1">
      <c r="A390" s="159">
        <v>54.2</v>
      </c>
      <c r="B390" s="116" t="s">
        <v>771</v>
      </c>
      <c r="C390" s="126">
        <v>250</v>
      </c>
      <c r="D390" s="116" t="s">
        <v>104</v>
      </c>
      <c r="E390" s="56"/>
      <c r="F390" s="101">
        <f>E390*C390</f>
        <v>0</v>
      </c>
      <c r="G390" s="125"/>
      <c r="H390" s="56">
        <f>G390*C390</f>
        <v>0</v>
      </c>
      <c r="I390" s="125"/>
      <c r="J390" s="56">
        <f>I390*2</f>
        <v>0</v>
      </c>
      <c r="K390" s="56">
        <f>J390*C390</f>
        <v>0</v>
      </c>
      <c r="L390" s="56"/>
      <c r="M390" s="56">
        <f>L390*C390</f>
        <v>0</v>
      </c>
      <c r="N390" s="125"/>
      <c r="O390" s="56">
        <f>N390*C390</f>
        <v>0</v>
      </c>
      <c r="P390" s="98">
        <f>G390+J390+L390+N390</f>
        <v>0</v>
      </c>
      <c r="Q390" s="56">
        <f>P390*C390</f>
        <v>0</v>
      </c>
      <c r="R390" s="98">
        <f>P390+E390</f>
        <v>0</v>
      </c>
      <c r="S390" s="56">
        <f>R390*C390</f>
        <v>0</v>
      </c>
      <c r="T390" s="48"/>
      <c r="U390" s="47"/>
    </row>
    <row r="391" spans="1:21" s="46" customFormat="1" ht="25.5" customHeight="1">
      <c r="A391" s="159">
        <v>55.1</v>
      </c>
      <c r="B391" s="116" t="s">
        <v>770</v>
      </c>
      <c r="C391" s="126">
        <v>859.88</v>
      </c>
      <c r="D391" s="116" t="s">
        <v>104</v>
      </c>
      <c r="E391" s="56"/>
      <c r="F391" s="101">
        <f>E391*C391</f>
        <v>0</v>
      </c>
      <c r="G391" s="125"/>
      <c r="H391" s="56">
        <f>G391*C391</f>
        <v>0</v>
      </c>
      <c r="I391" s="125"/>
      <c r="J391" s="56">
        <f>I391*2</f>
        <v>0</v>
      </c>
      <c r="K391" s="56">
        <f>J391*C391</f>
        <v>0</v>
      </c>
      <c r="L391" s="56"/>
      <c r="M391" s="56">
        <f>L391*C391</f>
        <v>0</v>
      </c>
      <c r="N391" s="125"/>
      <c r="O391" s="56">
        <f>N391*C391</f>
        <v>0</v>
      </c>
      <c r="P391" s="98">
        <f>G391+J391+L391+N391</f>
        <v>0</v>
      </c>
      <c r="Q391" s="56">
        <f>P391*C391</f>
        <v>0</v>
      </c>
      <c r="R391" s="98">
        <f>P391+E391</f>
        <v>0</v>
      </c>
      <c r="S391" s="56">
        <f>R391*C391</f>
        <v>0</v>
      </c>
      <c r="T391" s="48"/>
      <c r="U391" s="47"/>
    </row>
    <row r="392" spans="1:21" s="46" customFormat="1" ht="45.75" customHeight="1">
      <c r="A392" s="159">
        <v>55.2</v>
      </c>
      <c r="B392" s="116" t="s">
        <v>769</v>
      </c>
      <c r="C392" s="83">
        <v>2124.75</v>
      </c>
      <c r="D392" s="82" t="s">
        <v>104</v>
      </c>
      <c r="E392" s="62">
        <v>48</v>
      </c>
      <c r="F392" s="81">
        <f>E392*C392</f>
        <v>101988</v>
      </c>
      <c r="G392" s="62"/>
      <c r="H392" s="62">
        <f>G392*C392</f>
        <v>0</v>
      </c>
      <c r="I392" s="62"/>
      <c r="J392" s="62">
        <f>I392*2</f>
        <v>0</v>
      </c>
      <c r="K392" s="62">
        <f>J392*C392</f>
        <v>0</v>
      </c>
      <c r="L392" s="62"/>
      <c r="M392" s="62">
        <f>L392*C392</f>
        <v>0</v>
      </c>
      <c r="N392" s="62"/>
      <c r="O392" s="62">
        <f>N392*C392</f>
        <v>0</v>
      </c>
      <c r="P392" s="88">
        <f>G392+J392+L392+N392</f>
        <v>0</v>
      </c>
      <c r="Q392" s="62">
        <f>P392*C392</f>
        <v>0</v>
      </c>
      <c r="R392" s="88">
        <f>P392+E392</f>
        <v>48</v>
      </c>
      <c r="S392" s="62">
        <f>R392*C392</f>
        <v>101988</v>
      </c>
      <c r="T392" s="48"/>
      <c r="U392" s="42"/>
    </row>
    <row r="393" spans="1:21" s="46" customFormat="1" ht="25.5" customHeight="1">
      <c r="A393" s="159">
        <v>56.1</v>
      </c>
      <c r="B393" s="116" t="s">
        <v>768</v>
      </c>
      <c r="C393" s="126">
        <v>3210.7</v>
      </c>
      <c r="D393" s="116" t="s">
        <v>104</v>
      </c>
      <c r="E393" s="56"/>
      <c r="F393" s="101">
        <f>E393*C393</f>
        <v>0</v>
      </c>
      <c r="G393" s="125"/>
      <c r="H393" s="56">
        <f>G393*C393</f>
        <v>0</v>
      </c>
      <c r="I393" s="125"/>
      <c r="J393" s="56">
        <f>I393*2</f>
        <v>0</v>
      </c>
      <c r="K393" s="56">
        <f>J393*C393</f>
        <v>0</v>
      </c>
      <c r="L393" s="56"/>
      <c r="M393" s="56">
        <f>L393*C393</f>
        <v>0</v>
      </c>
      <c r="N393" s="125"/>
      <c r="O393" s="56">
        <f>N393*C393</f>
        <v>0</v>
      </c>
      <c r="P393" s="98">
        <f>G393+J393+L393+N393</f>
        <v>0</v>
      </c>
      <c r="Q393" s="56">
        <f>P393*C393</f>
        <v>0</v>
      </c>
      <c r="R393" s="98">
        <f>P393+E393</f>
        <v>0</v>
      </c>
      <c r="S393" s="56">
        <f>R393*C393</f>
        <v>0</v>
      </c>
      <c r="T393" s="48"/>
      <c r="U393" s="47"/>
    </row>
    <row r="394" spans="1:21" s="46" customFormat="1" ht="25.5" customHeight="1">
      <c r="A394" s="159">
        <v>56.2</v>
      </c>
      <c r="B394" s="116" t="s">
        <v>767</v>
      </c>
      <c r="C394" s="126">
        <v>4966.0600000000004</v>
      </c>
      <c r="D394" s="116" t="s">
        <v>104</v>
      </c>
      <c r="E394" s="56"/>
      <c r="F394" s="101">
        <f>E394*C394</f>
        <v>0</v>
      </c>
      <c r="G394" s="125"/>
      <c r="H394" s="56">
        <f>G394*C394</f>
        <v>0</v>
      </c>
      <c r="I394" s="125"/>
      <c r="J394" s="56">
        <f>I394*2</f>
        <v>0</v>
      </c>
      <c r="K394" s="56">
        <f>J394*C394</f>
        <v>0</v>
      </c>
      <c r="L394" s="56"/>
      <c r="M394" s="56">
        <f>L394*C394</f>
        <v>0</v>
      </c>
      <c r="N394" s="125"/>
      <c r="O394" s="56">
        <f>N394*C394</f>
        <v>0</v>
      </c>
      <c r="P394" s="98">
        <f>G394+J394+L394+N394</f>
        <v>0</v>
      </c>
      <c r="Q394" s="56">
        <f>P394*C394</f>
        <v>0</v>
      </c>
      <c r="R394" s="98">
        <f>P394+E394</f>
        <v>0</v>
      </c>
      <c r="S394" s="56">
        <f>R394*C394</f>
        <v>0</v>
      </c>
      <c r="T394" s="48"/>
      <c r="U394" s="47"/>
    </row>
    <row r="395" spans="1:21" s="46" customFormat="1" ht="41.25" customHeight="1">
      <c r="A395" s="115">
        <v>57</v>
      </c>
      <c r="B395" s="116" t="s">
        <v>766</v>
      </c>
      <c r="C395" s="126">
        <v>6878.25</v>
      </c>
      <c r="D395" s="116" t="s">
        <v>104</v>
      </c>
      <c r="E395" s="56"/>
      <c r="F395" s="101">
        <f>E395*C395</f>
        <v>0</v>
      </c>
      <c r="G395" s="125"/>
      <c r="H395" s="56">
        <f>G395*C395</f>
        <v>0</v>
      </c>
      <c r="I395" s="125"/>
      <c r="J395" s="56">
        <f>I395*2</f>
        <v>0</v>
      </c>
      <c r="K395" s="56">
        <f>J395*C395</f>
        <v>0</v>
      </c>
      <c r="L395" s="56"/>
      <c r="M395" s="56">
        <f>L395*C395</f>
        <v>0</v>
      </c>
      <c r="N395" s="125"/>
      <c r="O395" s="56">
        <f>N395*C395</f>
        <v>0</v>
      </c>
      <c r="P395" s="98">
        <f>G395+J395+L395+N395</f>
        <v>0</v>
      </c>
      <c r="Q395" s="56">
        <f>P395*C395</f>
        <v>0</v>
      </c>
      <c r="R395" s="98">
        <f>P395+E395</f>
        <v>0</v>
      </c>
      <c r="S395" s="56">
        <f>R395*C395</f>
        <v>0</v>
      </c>
      <c r="T395" s="48"/>
      <c r="U395" s="47"/>
    </row>
    <row r="396" spans="1:21" s="46" customFormat="1" ht="45.75" customHeight="1">
      <c r="A396" s="159">
        <v>57.1</v>
      </c>
      <c r="B396" s="116" t="s">
        <v>765</v>
      </c>
      <c r="C396" s="126">
        <v>7268.25</v>
      </c>
      <c r="D396" s="116" t="s">
        <v>104</v>
      </c>
      <c r="E396" s="56"/>
      <c r="F396" s="101">
        <f>E396*C396</f>
        <v>0</v>
      </c>
      <c r="G396" s="125"/>
      <c r="H396" s="56">
        <f>G396*C396</f>
        <v>0</v>
      </c>
      <c r="I396" s="125"/>
      <c r="J396" s="56">
        <f>I396*2</f>
        <v>0</v>
      </c>
      <c r="K396" s="56">
        <f>J396*C396</f>
        <v>0</v>
      </c>
      <c r="L396" s="56"/>
      <c r="M396" s="56">
        <f>L396*C396</f>
        <v>0</v>
      </c>
      <c r="N396" s="125"/>
      <c r="O396" s="56">
        <f>N396*C396</f>
        <v>0</v>
      </c>
      <c r="P396" s="98">
        <f>G396+J396+L396+N396</f>
        <v>0</v>
      </c>
      <c r="Q396" s="56">
        <f>P396*C396</f>
        <v>0</v>
      </c>
      <c r="R396" s="98">
        <f>P396+E396</f>
        <v>0</v>
      </c>
      <c r="S396" s="56">
        <f>R396*C396</f>
        <v>0</v>
      </c>
      <c r="T396" s="48"/>
      <c r="U396" s="47"/>
    </row>
    <row r="397" spans="1:21" s="46" customFormat="1" ht="20.100000000000001" customHeight="1">
      <c r="A397" s="159">
        <v>58.1</v>
      </c>
      <c r="B397" s="116" t="s">
        <v>764</v>
      </c>
      <c r="C397" s="126"/>
      <c r="D397" s="116"/>
      <c r="E397" s="56"/>
      <c r="F397" s="101">
        <f>E397*C397</f>
        <v>0</v>
      </c>
      <c r="G397" s="125"/>
      <c r="H397" s="56">
        <f>G397*C397</f>
        <v>0</v>
      </c>
      <c r="I397" s="125"/>
      <c r="J397" s="56">
        <f>I397*2</f>
        <v>0</v>
      </c>
      <c r="K397" s="56">
        <f>J397*C397</f>
        <v>0</v>
      </c>
      <c r="L397" s="56"/>
      <c r="M397" s="56">
        <f>L397*C397</f>
        <v>0</v>
      </c>
      <c r="N397" s="125"/>
      <c r="O397" s="56">
        <f>N397*C397</f>
        <v>0</v>
      </c>
      <c r="P397" s="98">
        <f>G397+J397+L397+N397</f>
        <v>0</v>
      </c>
      <c r="Q397" s="56">
        <f>P397*C397</f>
        <v>0</v>
      </c>
      <c r="R397" s="98">
        <f>P397+E397</f>
        <v>0</v>
      </c>
      <c r="S397" s="56">
        <f>R397*C397</f>
        <v>0</v>
      </c>
      <c r="T397" s="48"/>
      <c r="U397" s="47"/>
    </row>
    <row r="398" spans="1:21" s="46" customFormat="1" ht="20.100000000000001" customHeight="1">
      <c r="A398" s="116"/>
      <c r="B398" s="116" t="s">
        <v>563</v>
      </c>
      <c r="C398" s="126">
        <v>692.5</v>
      </c>
      <c r="D398" s="116" t="s">
        <v>106</v>
      </c>
      <c r="E398" s="56"/>
      <c r="F398" s="101">
        <f>E398*C398</f>
        <v>0</v>
      </c>
      <c r="G398" s="125"/>
      <c r="H398" s="56">
        <f>G398*C398</f>
        <v>0</v>
      </c>
      <c r="I398" s="125"/>
      <c r="J398" s="56">
        <f>I398*2</f>
        <v>0</v>
      </c>
      <c r="K398" s="56">
        <f>J398*C398</f>
        <v>0</v>
      </c>
      <c r="L398" s="56"/>
      <c r="M398" s="56">
        <f>L398*C398</f>
        <v>0</v>
      </c>
      <c r="N398" s="125"/>
      <c r="O398" s="56">
        <f>N398*C398</f>
        <v>0</v>
      </c>
      <c r="P398" s="98">
        <f>G398+J398+L398+N398</f>
        <v>0</v>
      </c>
      <c r="Q398" s="56">
        <f>P398*C398</f>
        <v>0</v>
      </c>
      <c r="R398" s="98">
        <f>P398+E398</f>
        <v>0</v>
      </c>
      <c r="S398" s="56">
        <f>R398*C398</f>
        <v>0</v>
      </c>
      <c r="T398" s="48"/>
      <c r="U398" s="47"/>
    </row>
    <row r="399" spans="1:21" s="46" customFormat="1" ht="20.100000000000001" customHeight="1">
      <c r="A399" s="85"/>
      <c r="B399" s="116" t="s">
        <v>562</v>
      </c>
      <c r="C399" s="126">
        <v>576.63</v>
      </c>
      <c r="D399" s="116" t="s">
        <v>106</v>
      </c>
      <c r="E399" s="56"/>
      <c r="F399" s="101">
        <f>E399*C399</f>
        <v>0</v>
      </c>
      <c r="G399" s="125"/>
      <c r="H399" s="56">
        <f>G399*C399</f>
        <v>0</v>
      </c>
      <c r="I399" s="125"/>
      <c r="J399" s="56">
        <f>I399*2</f>
        <v>0</v>
      </c>
      <c r="K399" s="56">
        <f>J399*C399</f>
        <v>0</v>
      </c>
      <c r="L399" s="56"/>
      <c r="M399" s="56">
        <f>L399*C399</f>
        <v>0</v>
      </c>
      <c r="N399" s="125"/>
      <c r="O399" s="56">
        <f>N399*C399</f>
        <v>0</v>
      </c>
      <c r="P399" s="98">
        <f>G399+J399+L399+N399</f>
        <v>0</v>
      </c>
      <c r="Q399" s="56">
        <f>P399*C399</f>
        <v>0</v>
      </c>
      <c r="R399" s="98">
        <f>P399+E399</f>
        <v>0</v>
      </c>
      <c r="S399" s="56">
        <f>R399*C399</f>
        <v>0</v>
      </c>
      <c r="T399" s="48"/>
      <c r="U399" s="47"/>
    </row>
    <row r="400" spans="1:21" s="46" customFormat="1" ht="20.100000000000001" customHeight="1">
      <c r="A400" s="159">
        <v>58.2</v>
      </c>
      <c r="B400" s="116" t="s">
        <v>763</v>
      </c>
      <c r="C400" s="126">
        <v>450.1</v>
      </c>
      <c r="D400" s="116" t="s">
        <v>104</v>
      </c>
      <c r="E400" s="56"/>
      <c r="F400" s="101">
        <f>E400*C400</f>
        <v>0</v>
      </c>
      <c r="G400" s="125"/>
      <c r="H400" s="56">
        <f>G400*C400</f>
        <v>0</v>
      </c>
      <c r="I400" s="125"/>
      <c r="J400" s="56">
        <f>I400*2</f>
        <v>0</v>
      </c>
      <c r="K400" s="56">
        <f>J400*C400</f>
        <v>0</v>
      </c>
      <c r="L400" s="56"/>
      <c r="M400" s="56">
        <f>L400*C400</f>
        <v>0</v>
      </c>
      <c r="N400" s="125"/>
      <c r="O400" s="56">
        <f>N400*C400</f>
        <v>0</v>
      </c>
      <c r="P400" s="98">
        <f>G400+J400+L400+N400</f>
        <v>0</v>
      </c>
      <c r="Q400" s="56">
        <f>P400*C400</f>
        <v>0</v>
      </c>
      <c r="R400" s="98">
        <f>P400+E400</f>
        <v>0</v>
      </c>
      <c r="S400" s="56">
        <f>R400*C400</f>
        <v>0</v>
      </c>
      <c r="T400" s="48"/>
      <c r="U400" s="47"/>
    </row>
    <row r="401" spans="1:21" s="46" customFormat="1" ht="39.950000000000003" customHeight="1">
      <c r="A401" s="159">
        <v>59.1</v>
      </c>
      <c r="B401" s="116" t="s">
        <v>762</v>
      </c>
      <c r="C401" s="126"/>
      <c r="D401" s="116" t="s">
        <v>104</v>
      </c>
      <c r="E401" s="56"/>
      <c r="F401" s="101">
        <f>E401*C401</f>
        <v>0</v>
      </c>
      <c r="G401" s="125"/>
      <c r="H401" s="56">
        <f>G401*C401</f>
        <v>0</v>
      </c>
      <c r="I401" s="125"/>
      <c r="J401" s="56">
        <f>I401*2</f>
        <v>0</v>
      </c>
      <c r="K401" s="56">
        <f>J401*C401</f>
        <v>0</v>
      </c>
      <c r="L401" s="56"/>
      <c r="M401" s="56">
        <f>L401*C401</f>
        <v>0</v>
      </c>
      <c r="N401" s="125"/>
      <c r="O401" s="56">
        <f>N401*C401</f>
        <v>0</v>
      </c>
      <c r="P401" s="98">
        <f>G401+J401+L401+N401</f>
        <v>0</v>
      </c>
      <c r="Q401" s="56">
        <f>P401*C401</f>
        <v>0</v>
      </c>
      <c r="R401" s="98">
        <f>P401+E401</f>
        <v>0</v>
      </c>
      <c r="S401" s="56">
        <f>R401*C401</f>
        <v>0</v>
      </c>
      <c r="T401" s="48"/>
      <c r="U401" s="47"/>
    </row>
    <row r="402" spans="1:21" s="46" customFormat="1" ht="60.75" customHeight="1">
      <c r="A402" s="159">
        <v>59.2</v>
      </c>
      <c r="B402" s="116" t="s">
        <v>761</v>
      </c>
      <c r="C402" s="83">
        <v>1882.7</v>
      </c>
      <c r="D402" s="82" t="s">
        <v>104</v>
      </c>
      <c r="E402" s="62">
        <v>40</v>
      </c>
      <c r="F402" s="81">
        <f>E402*C402</f>
        <v>75308</v>
      </c>
      <c r="G402" s="62"/>
      <c r="H402" s="62">
        <f>G402*C402</f>
        <v>0</v>
      </c>
      <c r="I402" s="62"/>
      <c r="J402" s="62">
        <f>I402*2</f>
        <v>0</v>
      </c>
      <c r="K402" s="62">
        <f>J402*C402</f>
        <v>0</v>
      </c>
      <c r="L402" s="62"/>
      <c r="M402" s="62">
        <f>L402*C402</f>
        <v>0</v>
      </c>
      <c r="N402" s="62"/>
      <c r="O402" s="62">
        <f>N402*C402</f>
        <v>0</v>
      </c>
      <c r="P402" s="88">
        <f>G402+J402+L402+N402</f>
        <v>0</v>
      </c>
      <c r="Q402" s="62">
        <f>P402*C402</f>
        <v>0</v>
      </c>
      <c r="R402" s="88">
        <f>P402+E402</f>
        <v>40</v>
      </c>
      <c r="S402" s="62">
        <f>R402*C402</f>
        <v>75308</v>
      </c>
      <c r="T402" s="48"/>
      <c r="U402" s="42"/>
    </row>
    <row r="403" spans="1:21" s="46" customFormat="1" ht="39.950000000000003" customHeight="1">
      <c r="A403" s="159">
        <v>59.3</v>
      </c>
      <c r="B403" s="116" t="s">
        <v>760</v>
      </c>
      <c r="C403" s="126"/>
      <c r="D403" s="116" t="s">
        <v>104</v>
      </c>
      <c r="E403" s="56"/>
      <c r="F403" s="101">
        <f>E403*C403</f>
        <v>0</v>
      </c>
      <c r="G403" s="125"/>
      <c r="H403" s="56">
        <f>G403*C403</f>
        <v>0</v>
      </c>
      <c r="I403" s="125"/>
      <c r="J403" s="56">
        <f>I403*2</f>
        <v>0</v>
      </c>
      <c r="K403" s="56">
        <f>J403*C403</f>
        <v>0</v>
      </c>
      <c r="L403" s="56"/>
      <c r="M403" s="56">
        <f>L403*C403</f>
        <v>0</v>
      </c>
      <c r="N403" s="125"/>
      <c r="O403" s="56">
        <f>N403*C403</f>
        <v>0</v>
      </c>
      <c r="P403" s="98">
        <f>G403+J403+L403+N403</f>
        <v>0</v>
      </c>
      <c r="Q403" s="56">
        <f>P403*C403</f>
        <v>0</v>
      </c>
      <c r="R403" s="98">
        <f>P403+E403</f>
        <v>0</v>
      </c>
      <c r="S403" s="56">
        <f>R403*C403</f>
        <v>0</v>
      </c>
      <c r="T403" s="48"/>
      <c r="U403" s="47"/>
    </row>
    <row r="404" spans="1:21" s="46" customFormat="1" ht="59.25" customHeight="1">
      <c r="A404" s="159">
        <v>59.4</v>
      </c>
      <c r="B404" s="116" t="s">
        <v>759</v>
      </c>
      <c r="C404" s="126"/>
      <c r="D404" s="116" t="s">
        <v>104</v>
      </c>
      <c r="E404" s="56"/>
      <c r="F404" s="101">
        <f>E404*C404</f>
        <v>0</v>
      </c>
      <c r="G404" s="125"/>
      <c r="H404" s="56">
        <f>G404*C404</f>
        <v>0</v>
      </c>
      <c r="I404" s="125"/>
      <c r="J404" s="56">
        <f>I404*2</f>
        <v>0</v>
      </c>
      <c r="K404" s="56">
        <f>J404*C404</f>
        <v>0</v>
      </c>
      <c r="L404" s="56"/>
      <c r="M404" s="56">
        <f>L404*C404</f>
        <v>0</v>
      </c>
      <c r="N404" s="125"/>
      <c r="O404" s="56">
        <f>N404*C404</f>
        <v>0</v>
      </c>
      <c r="P404" s="98">
        <f>G404+J404+L404+N404</f>
        <v>0</v>
      </c>
      <c r="Q404" s="56">
        <f>P404*C404</f>
        <v>0</v>
      </c>
      <c r="R404" s="98">
        <f>P404+E404</f>
        <v>0</v>
      </c>
      <c r="S404" s="56">
        <f>R404*C404</f>
        <v>0</v>
      </c>
      <c r="T404" s="48"/>
      <c r="U404" s="47"/>
    </row>
    <row r="405" spans="1:21" s="160" customFormat="1" ht="67.5" customHeight="1">
      <c r="A405" s="157">
        <v>59.5</v>
      </c>
      <c r="B405" s="152" t="s">
        <v>758</v>
      </c>
      <c r="C405" s="155">
        <v>1882.7</v>
      </c>
      <c r="D405" s="152" t="s">
        <v>104</v>
      </c>
      <c r="E405" s="56"/>
      <c r="F405" s="101">
        <f>E405*C405</f>
        <v>0</v>
      </c>
      <c r="G405" s="125"/>
      <c r="H405" s="56">
        <f>G405*C405</f>
        <v>0</v>
      </c>
      <c r="I405" s="125"/>
      <c r="J405" s="56">
        <f>I405*2</f>
        <v>0</v>
      </c>
      <c r="K405" s="56">
        <f>J405*C405</f>
        <v>0</v>
      </c>
      <c r="L405" s="56"/>
      <c r="M405" s="56">
        <f>L405*C405</f>
        <v>0</v>
      </c>
      <c r="N405" s="125"/>
      <c r="O405" s="56">
        <f>N405*C405</f>
        <v>0</v>
      </c>
      <c r="P405" s="98">
        <f>G405+J405+L405+N405</f>
        <v>0</v>
      </c>
      <c r="Q405" s="56">
        <f>P405*C405</f>
        <v>0</v>
      </c>
      <c r="R405" s="98">
        <f>P405+E405</f>
        <v>0</v>
      </c>
      <c r="S405" s="56">
        <f>R405*C405</f>
        <v>0</v>
      </c>
      <c r="T405" s="47"/>
      <c r="U405" s="47"/>
    </row>
    <row r="406" spans="1:21" s="46" customFormat="1" ht="61.5" customHeight="1">
      <c r="A406" s="159">
        <v>59.6</v>
      </c>
      <c r="B406" s="116" t="s">
        <v>757</v>
      </c>
      <c r="C406" s="126"/>
      <c r="D406" s="116" t="s">
        <v>104</v>
      </c>
      <c r="E406" s="56"/>
      <c r="F406" s="101">
        <f>E406*C406</f>
        <v>0</v>
      </c>
      <c r="G406" s="125"/>
      <c r="H406" s="56">
        <f>G406*C406</f>
        <v>0</v>
      </c>
      <c r="I406" s="125"/>
      <c r="J406" s="56">
        <f>I406*2</f>
        <v>0</v>
      </c>
      <c r="K406" s="56">
        <f>J406*C406</f>
        <v>0</v>
      </c>
      <c r="L406" s="56"/>
      <c r="M406" s="56">
        <f>L406*C406</f>
        <v>0</v>
      </c>
      <c r="N406" s="125"/>
      <c r="O406" s="56">
        <f>N406*C406</f>
        <v>0</v>
      </c>
      <c r="P406" s="98">
        <f>G406+J406+L406+N406</f>
        <v>0</v>
      </c>
      <c r="Q406" s="56">
        <f>P406*C406</f>
        <v>0</v>
      </c>
      <c r="R406" s="98">
        <f>P406+E406</f>
        <v>0</v>
      </c>
      <c r="S406" s="56">
        <f>R406*C406</f>
        <v>0</v>
      </c>
      <c r="T406" s="48"/>
      <c r="U406" s="47"/>
    </row>
    <row r="407" spans="1:21" ht="54.75" customHeight="1">
      <c r="A407" s="159">
        <v>60</v>
      </c>
      <c r="B407" s="116" t="s">
        <v>756</v>
      </c>
      <c r="C407" s="83">
        <v>152.6</v>
      </c>
      <c r="D407" s="82" t="s">
        <v>104</v>
      </c>
      <c r="E407" s="62">
        <v>282</v>
      </c>
      <c r="F407" s="81">
        <f>E407*C407</f>
        <v>43033.2</v>
      </c>
      <c r="G407" s="62"/>
      <c r="H407" s="62">
        <f>G407*C407</f>
        <v>0</v>
      </c>
      <c r="I407" s="62"/>
      <c r="J407" s="62">
        <f>I407*2</f>
        <v>0</v>
      </c>
      <c r="K407" s="62">
        <f>J407*C407</f>
        <v>0</v>
      </c>
      <c r="L407" s="62"/>
      <c r="M407" s="62">
        <f>L407*C407</f>
        <v>0</v>
      </c>
      <c r="N407" s="62"/>
      <c r="O407" s="62">
        <f>N407*C407</f>
        <v>0</v>
      </c>
      <c r="P407" s="88">
        <f>G407+J407+L407+N407</f>
        <v>0</v>
      </c>
      <c r="Q407" s="62">
        <f>P407*C407</f>
        <v>0</v>
      </c>
      <c r="R407" s="88">
        <f>P407+E407</f>
        <v>282</v>
      </c>
      <c r="S407" s="62">
        <f>R407*C407</f>
        <v>43033.2</v>
      </c>
      <c r="T407" s="42"/>
      <c r="U407" s="42"/>
    </row>
    <row r="408" spans="1:21" s="46" customFormat="1" ht="41.25" customHeight="1">
      <c r="A408" s="159">
        <v>61.1</v>
      </c>
      <c r="B408" s="116" t="s">
        <v>755</v>
      </c>
      <c r="C408" s="126"/>
      <c r="D408" s="116"/>
      <c r="E408" s="56"/>
      <c r="F408" s="101">
        <f>E408*C408</f>
        <v>0</v>
      </c>
      <c r="G408" s="125"/>
      <c r="H408" s="56">
        <f>G408*C408</f>
        <v>0</v>
      </c>
      <c r="I408" s="125"/>
      <c r="J408" s="56">
        <f>I408*2</f>
        <v>0</v>
      </c>
      <c r="K408" s="56">
        <f>J408*C408</f>
        <v>0</v>
      </c>
      <c r="L408" s="56"/>
      <c r="M408" s="56">
        <f>L408*C408</f>
        <v>0</v>
      </c>
      <c r="N408" s="125"/>
      <c r="O408" s="56">
        <f>N408*C408</f>
        <v>0</v>
      </c>
      <c r="P408" s="98">
        <f>G408+J408+L408+N408</f>
        <v>0</v>
      </c>
      <c r="Q408" s="56">
        <f>P408*C408</f>
        <v>0</v>
      </c>
      <c r="R408" s="98">
        <f>P408+E408</f>
        <v>0</v>
      </c>
      <c r="S408" s="56">
        <f>R408*C408</f>
        <v>0</v>
      </c>
      <c r="T408" s="48"/>
      <c r="U408" s="47"/>
    </row>
    <row r="409" spans="1:21" s="46" customFormat="1" ht="41.25" customHeight="1">
      <c r="A409" s="116"/>
      <c r="B409" s="116" t="s">
        <v>754</v>
      </c>
      <c r="C409" s="126">
        <v>545.17999999999995</v>
      </c>
      <c r="D409" s="116" t="s">
        <v>106</v>
      </c>
      <c r="E409" s="56"/>
      <c r="F409" s="101">
        <f>E409*C409</f>
        <v>0</v>
      </c>
      <c r="G409" s="125"/>
      <c r="H409" s="56">
        <f>G409*C409</f>
        <v>0</v>
      </c>
      <c r="I409" s="125"/>
      <c r="J409" s="56">
        <f>I409*2</f>
        <v>0</v>
      </c>
      <c r="K409" s="56">
        <f>J409*C409</f>
        <v>0</v>
      </c>
      <c r="L409" s="56"/>
      <c r="M409" s="56">
        <f>L409*C409</f>
        <v>0</v>
      </c>
      <c r="N409" s="125"/>
      <c r="O409" s="56">
        <f>N409*C409</f>
        <v>0</v>
      </c>
      <c r="P409" s="98">
        <f>G409+J409+L409+N409</f>
        <v>0</v>
      </c>
      <c r="Q409" s="56">
        <f>P409*C409</f>
        <v>0</v>
      </c>
      <c r="R409" s="98">
        <f>P409+E409</f>
        <v>0</v>
      </c>
      <c r="S409" s="56">
        <f>R409*C409</f>
        <v>0</v>
      </c>
      <c r="T409" s="48"/>
      <c r="U409" s="47"/>
    </row>
    <row r="410" spans="1:21" s="46" customFormat="1" ht="41.25" customHeight="1">
      <c r="A410" s="85"/>
      <c r="B410" s="116" t="s">
        <v>753</v>
      </c>
      <c r="C410" s="126">
        <v>720.05</v>
      </c>
      <c r="D410" s="116" t="s">
        <v>106</v>
      </c>
      <c r="E410" s="56"/>
      <c r="F410" s="101">
        <f>E410*C410</f>
        <v>0</v>
      </c>
      <c r="G410" s="125"/>
      <c r="H410" s="56">
        <f>G410*C410</f>
        <v>0</v>
      </c>
      <c r="I410" s="125"/>
      <c r="J410" s="56">
        <f>I410*2</f>
        <v>0</v>
      </c>
      <c r="K410" s="56">
        <f>J410*C410</f>
        <v>0</v>
      </c>
      <c r="L410" s="56"/>
      <c r="M410" s="56">
        <f>L410*C410</f>
        <v>0</v>
      </c>
      <c r="N410" s="125"/>
      <c r="O410" s="56">
        <f>N410*C410</f>
        <v>0</v>
      </c>
      <c r="P410" s="98">
        <f>G410+J410+L410+N410</f>
        <v>0</v>
      </c>
      <c r="Q410" s="56">
        <f>P410*C410</f>
        <v>0</v>
      </c>
      <c r="R410" s="98">
        <f>P410+E410</f>
        <v>0</v>
      </c>
      <c r="S410" s="56">
        <f>R410*C410</f>
        <v>0</v>
      </c>
      <c r="T410" s="48"/>
      <c r="U410" s="47"/>
    </row>
    <row r="411" spans="1:21" s="46" customFormat="1" ht="45.75" customHeight="1">
      <c r="A411" s="159">
        <v>61.2</v>
      </c>
      <c r="B411" s="84" t="s">
        <v>752</v>
      </c>
      <c r="C411" s="126"/>
      <c r="D411" s="116"/>
      <c r="E411" s="56"/>
      <c r="F411" s="101">
        <f>E411*C411</f>
        <v>0</v>
      </c>
      <c r="G411" s="125"/>
      <c r="H411" s="56">
        <f>G411*C411</f>
        <v>0</v>
      </c>
      <c r="I411" s="125"/>
      <c r="J411" s="56">
        <f>I411*2</f>
        <v>0</v>
      </c>
      <c r="K411" s="56">
        <f>J411*C411</f>
        <v>0</v>
      </c>
      <c r="L411" s="56"/>
      <c r="M411" s="56">
        <f>L411*C411</f>
        <v>0</v>
      </c>
      <c r="N411" s="125"/>
      <c r="O411" s="56">
        <f>N411*C411</f>
        <v>0</v>
      </c>
      <c r="P411" s="98">
        <f>G411+J411+L411+N411</f>
        <v>0</v>
      </c>
      <c r="Q411" s="56">
        <f>P411*C411</f>
        <v>0</v>
      </c>
      <c r="R411" s="98">
        <f>P411+E411</f>
        <v>0</v>
      </c>
      <c r="S411" s="56">
        <f>R411*C411</f>
        <v>0</v>
      </c>
      <c r="T411" s="48"/>
      <c r="U411" s="47"/>
    </row>
    <row r="412" spans="1:21" s="46" customFormat="1" ht="45.75" customHeight="1">
      <c r="A412" s="116"/>
      <c r="B412" s="116" t="s">
        <v>749</v>
      </c>
      <c r="C412" s="126">
        <v>234.31</v>
      </c>
      <c r="D412" s="116" t="s">
        <v>106</v>
      </c>
      <c r="E412" s="56"/>
      <c r="F412" s="101">
        <f>E412*C412</f>
        <v>0</v>
      </c>
      <c r="G412" s="125"/>
      <c r="H412" s="56">
        <f>G412*C412</f>
        <v>0</v>
      </c>
      <c r="I412" s="125"/>
      <c r="J412" s="56">
        <f>I412*2</f>
        <v>0</v>
      </c>
      <c r="K412" s="56">
        <f>J412*C412</f>
        <v>0</v>
      </c>
      <c r="L412" s="56"/>
      <c r="M412" s="56">
        <f>L412*C412</f>
        <v>0</v>
      </c>
      <c r="N412" s="125"/>
      <c r="O412" s="56">
        <f>N412*C412</f>
        <v>0</v>
      </c>
      <c r="P412" s="98">
        <f>G412+J412+L412+N412</f>
        <v>0</v>
      </c>
      <c r="Q412" s="56">
        <f>P412*C412</f>
        <v>0</v>
      </c>
      <c r="R412" s="98">
        <f>P412+E412</f>
        <v>0</v>
      </c>
      <c r="S412" s="56">
        <f>R412*C412</f>
        <v>0</v>
      </c>
      <c r="T412" s="48"/>
      <c r="U412" s="47"/>
    </row>
    <row r="413" spans="1:21" s="46" customFormat="1" ht="55.5" customHeight="1">
      <c r="A413" s="85"/>
      <c r="B413" s="116" t="s">
        <v>748</v>
      </c>
      <c r="C413" s="126">
        <v>345.09</v>
      </c>
      <c r="D413" s="116" t="s">
        <v>106</v>
      </c>
      <c r="E413" s="56"/>
      <c r="F413" s="101">
        <f>E413*C413</f>
        <v>0</v>
      </c>
      <c r="G413" s="125"/>
      <c r="H413" s="56">
        <f>G413*C413</f>
        <v>0</v>
      </c>
      <c r="I413" s="125"/>
      <c r="J413" s="56">
        <f>I413*2</f>
        <v>0</v>
      </c>
      <c r="K413" s="56">
        <f>J413*C413</f>
        <v>0</v>
      </c>
      <c r="L413" s="56"/>
      <c r="M413" s="56">
        <f>L413*C413</f>
        <v>0</v>
      </c>
      <c r="N413" s="125"/>
      <c r="O413" s="56">
        <f>N413*C413</f>
        <v>0</v>
      </c>
      <c r="P413" s="98">
        <f>G413+J413+L413+N413</f>
        <v>0</v>
      </c>
      <c r="Q413" s="56">
        <f>P413*C413</f>
        <v>0</v>
      </c>
      <c r="R413" s="98">
        <f>P413+E413</f>
        <v>0</v>
      </c>
      <c r="S413" s="56">
        <f>R413*C413</f>
        <v>0</v>
      </c>
      <c r="T413" s="48"/>
      <c r="U413" s="47"/>
    </row>
    <row r="414" spans="1:21" s="46" customFormat="1" ht="41.25" customHeight="1">
      <c r="A414" s="159">
        <v>62.1</v>
      </c>
      <c r="B414" s="116" t="s">
        <v>751</v>
      </c>
      <c r="C414" s="126"/>
      <c r="D414" s="116"/>
      <c r="E414" s="56"/>
      <c r="F414" s="101">
        <f>E414*C414</f>
        <v>0</v>
      </c>
      <c r="G414" s="125"/>
      <c r="H414" s="56">
        <f>G414*C414</f>
        <v>0</v>
      </c>
      <c r="I414" s="125"/>
      <c r="J414" s="56">
        <f>I414*2</f>
        <v>0</v>
      </c>
      <c r="K414" s="56">
        <f>J414*C414</f>
        <v>0</v>
      </c>
      <c r="L414" s="56"/>
      <c r="M414" s="56">
        <f>L414*C414</f>
        <v>0</v>
      </c>
      <c r="N414" s="125"/>
      <c r="O414" s="56">
        <f>N414*C414</f>
        <v>0</v>
      </c>
      <c r="P414" s="98">
        <f>G414+J414+L414+N414</f>
        <v>0</v>
      </c>
      <c r="Q414" s="56">
        <f>P414*C414</f>
        <v>0</v>
      </c>
      <c r="R414" s="98">
        <f>P414+E414</f>
        <v>0</v>
      </c>
      <c r="S414" s="56">
        <f>R414*C414</f>
        <v>0</v>
      </c>
      <c r="T414" s="48"/>
      <c r="U414" s="47"/>
    </row>
    <row r="415" spans="1:21" s="46" customFormat="1" ht="41.25" customHeight="1">
      <c r="A415" s="116"/>
      <c r="B415" s="116" t="s">
        <v>749</v>
      </c>
      <c r="C415" s="126">
        <v>103.1</v>
      </c>
      <c r="D415" s="116" t="s">
        <v>104</v>
      </c>
      <c r="E415" s="56"/>
      <c r="F415" s="101">
        <f>E415*C415</f>
        <v>0</v>
      </c>
      <c r="G415" s="125"/>
      <c r="H415" s="56">
        <f>G415*C415</f>
        <v>0</v>
      </c>
      <c r="I415" s="125"/>
      <c r="J415" s="56">
        <f>I415*2</f>
        <v>0</v>
      </c>
      <c r="K415" s="56">
        <f>J415*C415</f>
        <v>0</v>
      </c>
      <c r="L415" s="56"/>
      <c r="M415" s="56">
        <f>L415*C415</f>
        <v>0</v>
      </c>
      <c r="N415" s="125"/>
      <c r="O415" s="56">
        <f>N415*C415</f>
        <v>0</v>
      </c>
      <c r="P415" s="98">
        <f>G415+J415+L415+N415</f>
        <v>0</v>
      </c>
      <c r="Q415" s="56">
        <f>P415*C415</f>
        <v>0</v>
      </c>
      <c r="R415" s="98">
        <f>P415+E415</f>
        <v>0</v>
      </c>
      <c r="S415" s="56">
        <f>R415*C415</f>
        <v>0</v>
      </c>
      <c r="T415" s="48"/>
      <c r="U415" s="47"/>
    </row>
    <row r="416" spans="1:21" s="46" customFormat="1" ht="49.5" customHeight="1">
      <c r="A416" s="85"/>
      <c r="B416" s="116" t="s">
        <v>748</v>
      </c>
      <c r="C416" s="126">
        <v>140.5</v>
      </c>
      <c r="D416" s="116" t="s">
        <v>104</v>
      </c>
      <c r="E416" s="56"/>
      <c r="F416" s="101">
        <f>E416*C416</f>
        <v>0</v>
      </c>
      <c r="G416" s="125"/>
      <c r="H416" s="56">
        <f>G416*C416</f>
        <v>0</v>
      </c>
      <c r="I416" s="125"/>
      <c r="J416" s="56">
        <f>I416*2</f>
        <v>0</v>
      </c>
      <c r="K416" s="56">
        <f>J416*C416</f>
        <v>0</v>
      </c>
      <c r="L416" s="56"/>
      <c r="M416" s="56">
        <f>L416*C416</f>
        <v>0</v>
      </c>
      <c r="N416" s="125"/>
      <c r="O416" s="56">
        <f>N416*C416</f>
        <v>0</v>
      </c>
      <c r="P416" s="98">
        <f>G416+J416+L416+N416</f>
        <v>0</v>
      </c>
      <c r="Q416" s="56">
        <f>P416*C416</f>
        <v>0</v>
      </c>
      <c r="R416" s="98">
        <f>P416+E416</f>
        <v>0</v>
      </c>
      <c r="S416" s="56">
        <f>R416*C416</f>
        <v>0</v>
      </c>
      <c r="T416" s="48"/>
      <c r="U416" s="47"/>
    </row>
    <row r="417" spans="1:22" s="46" customFormat="1" ht="41.25" customHeight="1">
      <c r="A417" s="159">
        <v>62.2</v>
      </c>
      <c r="B417" s="84" t="s">
        <v>750</v>
      </c>
      <c r="C417" s="126"/>
      <c r="D417" s="116"/>
      <c r="E417" s="56"/>
      <c r="F417" s="101">
        <f>E417*C417</f>
        <v>0</v>
      </c>
      <c r="G417" s="125"/>
      <c r="H417" s="56">
        <f>G417*C417</f>
        <v>0</v>
      </c>
      <c r="I417" s="125"/>
      <c r="J417" s="56">
        <f>I417*2</f>
        <v>0</v>
      </c>
      <c r="K417" s="56">
        <f>J417*C417</f>
        <v>0</v>
      </c>
      <c r="L417" s="56"/>
      <c r="M417" s="56">
        <f>L417*C417</f>
        <v>0</v>
      </c>
      <c r="N417" s="125"/>
      <c r="O417" s="56">
        <f>N417*C417</f>
        <v>0</v>
      </c>
      <c r="P417" s="98">
        <f>G417+J417+L417+N417</f>
        <v>0</v>
      </c>
      <c r="Q417" s="56">
        <f>P417*C417</f>
        <v>0</v>
      </c>
      <c r="R417" s="98">
        <f>P417+E417</f>
        <v>0</v>
      </c>
      <c r="S417" s="56">
        <f>R417*C417</f>
        <v>0</v>
      </c>
      <c r="T417" s="48"/>
      <c r="U417" s="47"/>
    </row>
    <row r="418" spans="1:22" s="46" customFormat="1" ht="41.25" customHeight="1">
      <c r="A418" s="116"/>
      <c r="B418" s="116" t="s">
        <v>749</v>
      </c>
      <c r="C418" s="126">
        <v>129.80000000000001</v>
      </c>
      <c r="D418" s="116" t="s">
        <v>104</v>
      </c>
      <c r="E418" s="56"/>
      <c r="F418" s="101">
        <f>E418*C418</f>
        <v>0</v>
      </c>
      <c r="G418" s="125"/>
      <c r="H418" s="56">
        <f>G418*C418</f>
        <v>0</v>
      </c>
      <c r="I418" s="125"/>
      <c r="J418" s="56">
        <f>I418*2</f>
        <v>0</v>
      </c>
      <c r="K418" s="56">
        <f>J418*C418</f>
        <v>0</v>
      </c>
      <c r="L418" s="56"/>
      <c r="M418" s="56">
        <f>L418*C418</f>
        <v>0</v>
      </c>
      <c r="N418" s="125"/>
      <c r="O418" s="56">
        <f>N418*C418</f>
        <v>0</v>
      </c>
      <c r="P418" s="98">
        <f>G418+J418+L418+N418</f>
        <v>0</v>
      </c>
      <c r="Q418" s="56">
        <f>P418*C418</f>
        <v>0</v>
      </c>
      <c r="R418" s="98">
        <f>P418+E418</f>
        <v>0</v>
      </c>
      <c r="S418" s="56">
        <f>R418*C418</f>
        <v>0</v>
      </c>
      <c r="T418" s="48"/>
      <c r="U418" s="47"/>
    </row>
    <row r="419" spans="1:22" s="46" customFormat="1" ht="55.5" customHeight="1">
      <c r="A419" s="85"/>
      <c r="B419" s="116" t="s">
        <v>748</v>
      </c>
      <c r="C419" s="126">
        <v>167.5</v>
      </c>
      <c r="D419" s="116" t="s">
        <v>104</v>
      </c>
      <c r="E419" s="56"/>
      <c r="F419" s="101">
        <f>E419*C419</f>
        <v>0</v>
      </c>
      <c r="G419" s="125"/>
      <c r="H419" s="56">
        <f>G419*C419</f>
        <v>0</v>
      </c>
      <c r="I419" s="125"/>
      <c r="J419" s="56">
        <f>I419*2</f>
        <v>0</v>
      </c>
      <c r="K419" s="56">
        <f>J419*C419</f>
        <v>0</v>
      </c>
      <c r="L419" s="56"/>
      <c r="M419" s="56">
        <f>L419*C419</f>
        <v>0</v>
      </c>
      <c r="N419" s="125"/>
      <c r="O419" s="56">
        <f>N419*C419</f>
        <v>0</v>
      </c>
      <c r="P419" s="98">
        <f>G419+J419+L419+N419</f>
        <v>0</v>
      </c>
      <c r="Q419" s="56">
        <f>P419*C419</f>
        <v>0</v>
      </c>
      <c r="R419" s="98">
        <f>P419+E419</f>
        <v>0</v>
      </c>
      <c r="S419" s="56">
        <f>R419*C419</f>
        <v>0</v>
      </c>
      <c r="T419" s="48"/>
      <c r="U419" s="47"/>
    </row>
    <row r="420" spans="1:22" s="46" customFormat="1" ht="20.100000000000001" customHeight="1">
      <c r="A420" s="159">
        <v>63</v>
      </c>
      <c r="B420" s="116" t="s">
        <v>747</v>
      </c>
      <c r="C420" s="126">
        <v>31.87</v>
      </c>
      <c r="D420" s="116" t="s">
        <v>104</v>
      </c>
      <c r="E420" s="56"/>
      <c r="F420" s="101">
        <f>E420*C420</f>
        <v>0</v>
      </c>
      <c r="G420" s="125"/>
      <c r="H420" s="56">
        <f>G420*C420</f>
        <v>0</v>
      </c>
      <c r="I420" s="125"/>
      <c r="J420" s="56">
        <f>I420*2</f>
        <v>0</v>
      </c>
      <c r="K420" s="56">
        <f>J420*C420</f>
        <v>0</v>
      </c>
      <c r="L420" s="56"/>
      <c r="M420" s="56">
        <f>L420*C420</f>
        <v>0</v>
      </c>
      <c r="N420" s="125"/>
      <c r="O420" s="56">
        <f>N420*C420</f>
        <v>0</v>
      </c>
      <c r="P420" s="98">
        <f>G420+J420+L420+N420</f>
        <v>0</v>
      </c>
      <c r="Q420" s="56">
        <f>P420*C420</f>
        <v>0</v>
      </c>
      <c r="R420" s="98">
        <f>P420+E420</f>
        <v>0</v>
      </c>
      <c r="S420" s="56">
        <f>R420*C420</f>
        <v>0</v>
      </c>
      <c r="T420" s="48"/>
      <c r="U420" s="47"/>
    </row>
    <row r="421" spans="1:22" ht="55.5" customHeight="1">
      <c r="A421" s="159"/>
      <c r="B421" s="84" t="s">
        <v>746</v>
      </c>
      <c r="C421" s="83"/>
      <c r="D421" s="82"/>
      <c r="E421" s="62"/>
      <c r="F421" s="81">
        <f>E421*C421</f>
        <v>0</v>
      </c>
      <c r="G421" s="62"/>
      <c r="H421" s="62">
        <f>G421*C421</f>
        <v>0</v>
      </c>
      <c r="I421" s="62"/>
      <c r="J421" s="62">
        <f>I421*2</f>
        <v>0</v>
      </c>
      <c r="K421" s="62">
        <f>J421*C421</f>
        <v>0</v>
      </c>
      <c r="L421" s="62"/>
      <c r="M421" s="62">
        <f>L421*C421</f>
        <v>0</v>
      </c>
      <c r="N421" s="62"/>
      <c r="O421" s="62">
        <f>N421*C421</f>
        <v>0</v>
      </c>
      <c r="P421" s="88">
        <f>G421+J421+L421+N421</f>
        <v>0</v>
      </c>
      <c r="Q421" s="62">
        <f>P421*C421</f>
        <v>0</v>
      </c>
      <c r="R421" s="80" t="s">
        <v>136</v>
      </c>
      <c r="S421" s="62"/>
      <c r="T421" s="217"/>
      <c r="U421" s="42"/>
      <c r="V421" s="216"/>
    </row>
    <row r="422" spans="1:22" s="46" customFormat="1" ht="20.100000000000001" customHeight="1">
      <c r="A422" s="159">
        <v>64</v>
      </c>
      <c r="B422" s="116" t="s">
        <v>344</v>
      </c>
      <c r="C422" s="126">
        <v>1500</v>
      </c>
      <c r="D422" s="116" t="s">
        <v>104</v>
      </c>
      <c r="E422" s="56"/>
      <c r="F422" s="101">
        <f>E422*C422</f>
        <v>0</v>
      </c>
      <c r="G422" s="125"/>
      <c r="H422" s="56">
        <f>G422*C422</f>
        <v>0</v>
      </c>
      <c r="I422" s="125"/>
      <c r="J422" s="56">
        <f>I422*2</f>
        <v>0</v>
      </c>
      <c r="K422" s="56">
        <f>J422*C422</f>
        <v>0</v>
      </c>
      <c r="L422" s="56"/>
      <c r="M422" s="56">
        <f>L422*C422</f>
        <v>0</v>
      </c>
      <c r="N422" s="125"/>
      <c r="O422" s="56">
        <f>N422*C422</f>
        <v>0</v>
      </c>
      <c r="P422" s="98">
        <f>G422+J422+L422+N422</f>
        <v>0</v>
      </c>
      <c r="Q422" s="56">
        <f>P422*C422</f>
        <v>0</v>
      </c>
      <c r="R422" s="98">
        <f>P422+E422</f>
        <v>0</v>
      </c>
      <c r="S422" s="56">
        <f>R422*C422</f>
        <v>0</v>
      </c>
      <c r="T422" s="48"/>
      <c r="U422" s="47"/>
    </row>
    <row r="423" spans="1:22" s="46" customFormat="1" ht="30.75" customHeight="1">
      <c r="A423" s="116"/>
      <c r="B423" s="116" t="s">
        <v>343</v>
      </c>
      <c r="C423" s="126">
        <v>1505</v>
      </c>
      <c r="D423" s="116" t="s">
        <v>104</v>
      </c>
      <c r="E423" s="56"/>
      <c r="F423" s="101">
        <f>E423*C423</f>
        <v>0</v>
      </c>
      <c r="G423" s="125"/>
      <c r="H423" s="56">
        <f>G423*C423</f>
        <v>0</v>
      </c>
      <c r="I423" s="125"/>
      <c r="J423" s="56">
        <f>I423*2</f>
        <v>0</v>
      </c>
      <c r="K423" s="56">
        <f>J423*C423</f>
        <v>0</v>
      </c>
      <c r="L423" s="56"/>
      <c r="M423" s="56">
        <f>L423*C423</f>
        <v>0</v>
      </c>
      <c r="N423" s="125"/>
      <c r="O423" s="56">
        <f>N423*C423</f>
        <v>0</v>
      </c>
      <c r="P423" s="98">
        <f>G423+J423+L423+N423</f>
        <v>0</v>
      </c>
      <c r="Q423" s="56">
        <f>P423*C423</f>
        <v>0</v>
      </c>
      <c r="R423" s="98">
        <f>P423+E423</f>
        <v>0</v>
      </c>
      <c r="S423" s="56">
        <f>R423*C423</f>
        <v>0</v>
      </c>
      <c r="T423" s="48"/>
      <c r="U423" s="47"/>
    </row>
    <row r="424" spans="1:22" s="46" customFormat="1" ht="20.100000000000001" customHeight="1">
      <c r="A424" s="85"/>
      <c r="B424" s="116" t="s">
        <v>375</v>
      </c>
      <c r="C424" s="126">
        <v>1532</v>
      </c>
      <c r="D424" s="116" t="s">
        <v>104</v>
      </c>
      <c r="E424" s="56"/>
      <c r="F424" s="101">
        <f>E424*C424</f>
        <v>0</v>
      </c>
      <c r="G424" s="125"/>
      <c r="H424" s="56">
        <f>G424*C424</f>
        <v>0</v>
      </c>
      <c r="I424" s="125"/>
      <c r="J424" s="56">
        <f>I424*2</f>
        <v>0</v>
      </c>
      <c r="K424" s="56">
        <f>J424*C424</f>
        <v>0</v>
      </c>
      <c r="L424" s="56"/>
      <c r="M424" s="56">
        <f>L424*C424</f>
        <v>0</v>
      </c>
      <c r="N424" s="125"/>
      <c r="O424" s="56">
        <f>N424*C424</f>
        <v>0</v>
      </c>
      <c r="P424" s="98">
        <f>G424+J424+L424+N424</f>
        <v>0</v>
      </c>
      <c r="Q424" s="56">
        <f>P424*C424</f>
        <v>0</v>
      </c>
      <c r="R424" s="98">
        <f>P424+E424</f>
        <v>0</v>
      </c>
      <c r="S424" s="56">
        <f>R424*C424</f>
        <v>0</v>
      </c>
      <c r="T424" s="48"/>
      <c r="U424" s="47"/>
    </row>
    <row r="425" spans="1:22" s="46" customFormat="1" ht="20.100000000000001" customHeight="1">
      <c r="A425" s="159">
        <v>65</v>
      </c>
      <c r="B425" s="116" t="s">
        <v>745</v>
      </c>
      <c r="C425" s="126">
        <v>1565.5</v>
      </c>
      <c r="D425" s="116" t="s">
        <v>104</v>
      </c>
      <c r="E425" s="56"/>
      <c r="F425" s="101">
        <f>E425*C425</f>
        <v>0</v>
      </c>
      <c r="G425" s="125"/>
      <c r="H425" s="56">
        <f>G425*C425</f>
        <v>0</v>
      </c>
      <c r="I425" s="125"/>
      <c r="J425" s="56">
        <f>I425*2</f>
        <v>0</v>
      </c>
      <c r="K425" s="56">
        <f>J425*C425</f>
        <v>0</v>
      </c>
      <c r="L425" s="56"/>
      <c r="M425" s="56">
        <f>L425*C425</f>
        <v>0</v>
      </c>
      <c r="N425" s="125"/>
      <c r="O425" s="56">
        <f>N425*C425</f>
        <v>0</v>
      </c>
      <c r="P425" s="98">
        <f>G425+J425+L425+N425</f>
        <v>0</v>
      </c>
      <c r="Q425" s="56">
        <f>P425*C425</f>
        <v>0</v>
      </c>
      <c r="R425" s="98">
        <f>P425+E425</f>
        <v>0</v>
      </c>
      <c r="S425" s="56">
        <f>R425*C425</f>
        <v>0</v>
      </c>
      <c r="T425" s="48"/>
      <c r="U425" s="47"/>
    </row>
    <row r="426" spans="1:22" s="46" customFormat="1" ht="20.100000000000001" customHeight="1">
      <c r="A426" s="159">
        <v>66</v>
      </c>
      <c r="B426" s="116" t="s">
        <v>744</v>
      </c>
      <c r="C426" s="126">
        <v>2802.5</v>
      </c>
      <c r="D426" s="116" t="s">
        <v>104</v>
      </c>
      <c r="E426" s="56"/>
      <c r="F426" s="101">
        <f>E426*C426</f>
        <v>0</v>
      </c>
      <c r="G426" s="125"/>
      <c r="H426" s="56">
        <f>G426*C426</f>
        <v>0</v>
      </c>
      <c r="I426" s="125"/>
      <c r="J426" s="56">
        <f>I426*2</f>
        <v>0</v>
      </c>
      <c r="K426" s="56">
        <f>J426*C426</f>
        <v>0</v>
      </c>
      <c r="L426" s="56"/>
      <c r="M426" s="56">
        <f>L426*C426</f>
        <v>0</v>
      </c>
      <c r="N426" s="125"/>
      <c r="O426" s="56">
        <f>N426*C426</f>
        <v>0</v>
      </c>
      <c r="P426" s="98">
        <f>G426+J426+L426+N426</f>
        <v>0</v>
      </c>
      <c r="Q426" s="56">
        <f>P426*C426</f>
        <v>0</v>
      </c>
      <c r="R426" s="98">
        <f>P426+E426</f>
        <v>0</v>
      </c>
      <c r="S426" s="56">
        <f>R426*C426</f>
        <v>0</v>
      </c>
      <c r="T426" s="48"/>
      <c r="U426" s="47"/>
    </row>
    <row r="427" spans="1:22" s="46" customFormat="1" ht="20.100000000000001" customHeight="1">
      <c r="A427" s="159">
        <v>67</v>
      </c>
      <c r="B427" s="116" t="s">
        <v>743</v>
      </c>
      <c r="C427" s="126">
        <v>765</v>
      </c>
      <c r="D427" s="116" t="s">
        <v>104</v>
      </c>
      <c r="E427" s="56"/>
      <c r="F427" s="101">
        <f>E427*C427</f>
        <v>0</v>
      </c>
      <c r="G427" s="125"/>
      <c r="H427" s="56">
        <f>G427*C427</f>
        <v>0</v>
      </c>
      <c r="I427" s="125"/>
      <c r="J427" s="56">
        <f>I427*2</f>
        <v>0</v>
      </c>
      <c r="K427" s="56">
        <f>J427*C427</f>
        <v>0</v>
      </c>
      <c r="L427" s="56"/>
      <c r="M427" s="56">
        <f>L427*C427</f>
        <v>0</v>
      </c>
      <c r="N427" s="125"/>
      <c r="O427" s="56">
        <f>N427*C427</f>
        <v>0</v>
      </c>
      <c r="P427" s="98">
        <f>G427+J427+L427+N427</f>
        <v>0</v>
      </c>
      <c r="Q427" s="56">
        <f>P427*C427</f>
        <v>0</v>
      </c>
      <c r="R427" s="98">
        <f>P427+E427</f>
        <v>0</v>
      </c>
      <c r="S427" s="56">
        <f>R427*C427</f>
        <v>0</v>
      </c>
      <c r="T427" s="48"/>
      <c r="U427" s="47"/>
    </row>
    <row r="428" spans="1:22" s="46" customFormat="1" ht="20.100000000000001" customHeight="1">
      <c r="A428" s="159">
        <v>68</v>
      </c>
      <c r="B428" s="116" t="s">
        <v>742</v>
      </c>
      <c r="C428" s="126">
        <v>1041.5</v>
      </c>
      <c r="D428" s="116" t="s">
        <v>104</v>
      </c>
      <c r="E428" s="56"/>
      <c r="F428" s="101">
        <f>E428*C428</f>
        <v>0</v>
      </c>
      <c r="G428" s="125"/>
      <c r="H428" s="56">
        <f>G428*C428</f>
        <v>0</v>
      </c>
      <c r="I428" s="125"/>
      <c r="J428" s="56">
        <f>I428*2</f>
        <v>0</v>
      </c>
      <c r="K428" s="56">
        <f>J428*C428</f>
        <v>0</v>
      </c>
      <c r="L428" s="56"/>
      <c r="M428" s="56">
        <f>L428*C428</f>
        <v>0</v>
      </c>
      <c r="N428" s="125"/>
      <c r="O428" s="56">
        <f>N428*C428</f>
        <v>0</v>
      </c>
      <c r="P428" s="98">
        <f>G428+J428+L428+N428</f>
        <v>0</v>
      </c>
      <c r="Q428" s="56">
        <f>P428*C428</f>
        <v>0</v>
      </c>
      <c r="R428" s="98">
        <f>P428+E428</f>
        <v>0</v>
      </c>
      <c r="S428" s="56">
        <f>R428*C428</f>
        <v>0</v>
      </c>
      <c r="T428" s="48"/>
      <c r="U428" s="47"/>
    </row>
    <row r="429" spans="1:22" s="160" customFormat="1" ht="45.75" customHeight="1">
      <c r="A429" s="157">
        <v>69</v>
      </c>
      <c r="B429" s="152" t="s">
        <v>741</v>
      </c>
      <c r="C429" s="155">
        <v>138.69999999999999</v>
      </c>
      <c r="D429" s="152" t="s">
        <v>104</v>
      </c>
      <c r="E429" s="56"/>
      <c r="F429" s="101">
        <f>E429*C429</f>
        <v>0</v>
      </c>
      <c r="G429" s="125"/>
      <c r="H429" s="56">
        <f>G429*C429</f>
        <v>0</v>
      </c>
      <c r="I429" s="125"/>
      <c r="J429" s="56">
        <f>I429*2</f>
        <v>0</v>
      </c>
      <c r="K429" s="56">
        <f>J429*C429</f>
        <v>0</v>
      </c>
      <c r="L429" s="56"/>
      <c r="M429" s="56">
        <f>L429*C429</f>
        <v>0</v>
      </c>
      <c r="N429" s="125"/>
      <c r="O429" s="56">
        <f>N429*C429</f>
        <v>0</v>
      </c>
      <c r="P429" s="98">
        <f>G429+J429+L429+N429</f>
        <v>0</v>
      </c>
      <c r="Q429" s="56">
        <f>P429*C429</f>
        <v>0</v>
      </c>
      <c r="R429" s="98">
        <f>P429+E429</f>
        <v>0</v>
      </c>
      <c r="S429" s="56">
        <f>R429*C429</f>
        <v>0</v>
      </c>
      <c r="T429" s="47"/>
      <c r="U429" s="47"/>
    </row>
    <row r="430" spans="1:22" s="46" customFormat="1" ht="29.25" customHeight="1">
      <c r="A430" s="159">
        <v>70.099999999999994</v>
      </c>
      <c r="B430" s="116" t="s">
        <v>740</v>
      </c>
      <c r="C430" s="126">
        <v>486.5</v>
      </c>
      <c r="D430" s="116" t="s">
        <v>104</v>
      </c>
      <c r="E430" s="56"/>
      <c r="F430" s="101">
        <f>E430*C430</f>
        <v>0</v>
      </c>
      <c r="G430" s="125"/>
      <c r="H430" s="56">
        <f>G430*C430</f>
        <v>0</v>
      </c>
      <c r="I430" s="125"/>
      <c r="J430" s="56">
        <f>I430*2</f>
        <v>0</v>
      </c>
      <c r="K430" s="56">
        <f>J430*C430</f>
        <v>0</v>
      </c>
      <c r="L430" s="56"/>
      <c r="M430" s="56">
        <f>L430*C430</f>
        <v>0</v>
      </c>
      <c r="N430" s="125"/>
      <c r="O430" s="56">
        <f>N430*C430</f>
        <v>0</v>
      </c>
      <c r="P430" s="98">
        <f>G430+J430+L430+N430</f>
        <v>0</v>
      </c>
      <c r="Q430" s="56">
        <f>P430*C430</f>
        <v>0</v>
      </c>
      <c r="R430" s="98">
        <f>P430+E430</f>
        <v>0</v>
      </c>
      <c r="S430" s="56">
        <f>R430*C430</f>
        <v>0</v>
      </c>
      <c r="T430" s="48"/>
      <c r="U430" s="47"/>
    </row>
    <row r="431" spans="1:22" s="46" customFormat="1" ht="20.100000000000001" customHeight="1">
      <c r="A431" s="159">
        <v>70.2</v>
      </c>
      <c r="B431" s="116" t="s">
        <v>739</v>
      </c>
      <c r="C431" s="126">
        <v>664</v>
      </c>
      <c r="D431" s="116" t="s">
        <v>104</v>
      </c>
      <c r="E431" s="56"/>
      <c r="F431" s="101">
        <f>E431*C431</f>
        <v>0</v>
      </c>
      <c r="G431" s="125"/>
      <c r="H431" s="56">
        <f>G431*C431</f>
        <v>0</v>
      </c>
      <c r="I431" s="125"/>
      <c r="J431" s="56">
        <f>I431*2</f>
        <v>0</v>
      </c>
      <c r="K431" s="56">
        <f>J431*C431</f>
        <v>0</v>
      </c>
      <c r="L431" s="56"/>
      <c r="M431" s="56">
        <f>L431*C431</f>
        <v>0</v>
      </c>
      <c r="N431" s="125"/>
      <c r="O431" s="56">
        <f>N431*C431</f>
        <v>0</v>
      </c>
      <c r="P431" s="98">
        <f>G431+J431+L431+N431</f>
        <v>0</v>
      </c>
      <c r="Q431" s="56">
        <f>P431*C431</f>
        <v>0</v>
      </c>
      <c r="R431" s="98">
        <f>P431+E431</f>
        <v>0</v>
      </c>
      <c r="S431" s="56">
        <f>R431*C431</f>
        <v>0</v>
      </c>
      <c r="T431" s="48"/>
      <c r="U431" s="47"/>
    </row>
    <row r="432" spans="1:22" s="46" customFormat="1" ht="20.100000000000001" customHeight="1">
      <c r="A432" s="159">
        <v>70.3</v>
      </c>
      <c r="B432" s="116" t="s">
        <v>738</v>
      </c>
      <c r="C432" s="126">
        <v>9.4</v>
      </c>
      <c r="D432" s="116" t="s">
        <v>104</v>
      </c>
      <c r="E432" s="56"/>
      <c r="F432" s="101">
        <f>E432*C432</f>
        <v>0</v>
      </c>
      <c r="G432" s="125"/>
      <c r="H432" s="56">
        <f>G432*C432</f>
        <v>0</v>
      </c>
      <c r="I432" s="125"/>
      <c r="J432" s="56">
        <f>I432*2</f>
        <v>0</v>
      </c>
      <c r="K432" s="56">
        <f>J432*C432</f>
        <v>0</v>
      </c>
      <c r="L432" s="56"/>
      <c r="M432" s="56">
        <f>L432*C432</f>
        <v>0</v>
      </c>
      <c r="N432" s="125"/>
      <c r="O432" s="56">
        <f>N432*C432</f>
        <v>0</v>
      </c>
      <c r="P432" s="98">
        <f>G432+J432+L432+N432</f>
        <v>0</v>
      </c>
      <c r="Q432" s="56">
        <f>P432*C432</f>
        <v>0</v>
      </c>
      <c r="R432" s="98">
        <f>P432+E432</f>
        <v>0</v>
      </c>
      <c r="S432" s="56">
        <f>R432*C432</f>
        <v>0</v>
      </c>
      <c r="T432" s="48"/>
      <c r="U432" s="47"/>
    </row>
    <row r="433" spans="1:21" s="46" customFormat="1" ht="20.100000000000001" customHeight="1">
      <c r="A433" s="159">
        <v>70.400000000000006</v>
      </c>
      <c r="B433" s="116" t="s">
        <v>737</v>
      </c>
      <c r="C433" s="126">
        <v>10</v>
      </c>
      <c r="D433" s="116" t="s">
        <v>104</v>
      </c>
      <c r="E433" s="56"/>
      <c r="F433" s="101">
        <f>E433*C433</f>
        <v>0</v>
      </c>
      <c r="G433" s="125"/>
      <c r="H433" s="56">
        <f>G433*C433</f>
        <v>0</v>
      </c>
      <c r="I433" s="125"/>
      <c r="J433" s="56">
        <f>I433*2</f>
        <v>0</v>
      </c>
      <c r="K433" s="56">
        <f>J433*C433</f>
        <v>0</v>
      </c>
      <c r="L433" s="56"/>
      <c r="M433" s="56">
        <f>L433*C433</f>
        <v>0</v>
      </c>
      <c r="N433" s="125"/>
      <c r="O433" s="56">
        <f>N433*C433</f>
        <v>0</v>
      </c>
      <c r="P433" s="98">
        <f>G433+J433+L433+N433</f>
        <v>0</v>
      </c>
      <c r="Q433" s="56">
        <f>P433*C433</f>
        <v>0</v>
      </c>
      <c r="R433" s="98">
        <f>P433+E433</f>
        <v>0</v>
      </c>
      <c r="S433" s="56">
        <f>R433*C433</f>
        <v>0</v>
      </c>
      <c r="T433" s="48"/>
      <c r="U433" s="47"/>
    </row>
    <row r="434" spans="1:21" s="46" customFormat="1" ht="41.25" customHeight="1">
      <c r="A434" s="159">
        <v>71</v>
      </c>
      <c r="B434" s="116" t="s">
        <v>736</v>
      </c>
      <c r="C434" s="126">
        <v>1293.5</v>
      </c>
      <c r="D434" s="116" t="s">
        <v>104</v>
      </c>
      <c r="E434" s="56"/>
      <c r="F434" s="101">
        <f>E434*C434</f>
        <v>0</v>
      </c>
      <c r="G434" s="125"/>
      <c r="H434" s="56">
        <f>G434*C434</f>
        <v>0</v>
      </c>
      <c r="I434" s="125"/>
      <c r="J434" s="56">
        <f>I434*2</f>
        <v>0</v>
      </c>
      <c r="K434" s="56">
        <f>J434*C434</f>
        <v>0</v>
      </c>
      <c r="L434" s="56"/>
      <c r="M434" s="56">
        <f>L434*C434</f>
        <v>0</v>
      </c>
      <c r="N434" s="125"/>
      <c r="O434" s="56">
        <f>N434*C434</f>
        <v>0</v>
      </c>
      <c r="P434" s="98">
        <f>G434+J434+L434+N434</f>
        <v>0</v>
      </c>
      <c r="Q434" s="56">
        <f>P434*C434</f>
        <v>0</v>
      </c>
      <c r="R434" s="98">
        <f>P434+E434</f>
        <v>0</v>
      </c>
      <c r="S434" s="56">
        <f>R434*C434</f>
        <v>0</v>
      </c>
      <c r="T434" s="48"/>
      <c r="U434" s="47"/>
    </row>
    <row r="435" spans="1:21" ht="60" customHeight="1">
      <c r="A435" s="159">
        <v>72</v>
      </c>
      <c r="B435" s="116" t="s">
        <v>735</v>
      </c>
      <c r="C435" s="83">
        <v>33.9</v>
      </c>
      <c r="D435" s="82" t="s">
        <v>104</v>
      </c>
      <c r="E435" s="62">
        <v>632</v>
      </c>
      <c r="F435" s="81">
        <f>E435*C435</f>
        <v>21424.799999999999</v>
      </c>
      <c r="G435" s="62"/>
      <c r="H435" s="62">
        <f>G435*C435</f>
        <v>0</v>
      </c>
      <c r="I435" s="62"/>
      <c r="J435" s="62">
        <f>I435*2</f>
        <v>0</v>
      </c>
      <c r="K435" s="62">
        <f>J435*C435</f>
        <v>0</v>
      </c>
      <c r="L435" s="62"/>
      <c r="M435" s="62">
        <f>L435*C435</f>
        <v>0</v>
      </c>
      <c r="N435" s="62"/>
      <c r="O435" s="62">
        <f>N435*C435</f>
        <v>0</v>
      </c>
      <c r="P435" s="88">
        <f>G435+J435+L435+N435</f>
        <v>0</v>
      </c>
      <c r="Q435" s="62">
        <f>P435*C435</f>
        <v>0</v>
      </c>
      <c r="R435" s="88">
        <f>P435+E435</f>
        <v>632</v>
      </c>
      <c r="S435" s="62">
        <f>R435*C435</f>
        <v>21424.799999999999</v>
      </c>
      <c r="T435" s="42"/>
      <c r="U435" s="42"/>
    </row>
    <row r="436" spans="1:21" ht="60" customHeight="1">
      <c r="A436" s="116">
        <v>73.099999999999994</v>
      </c>
      <c r="B436" s="116" t="s">
        <v>734</v>
      </c>
      <c r="C436" s="126">
        <v>4117</v>
      </c>
      <c r="D436" s="116" t="s">
        <v>104</v>
      </c>
      <c r="E436" s="56"/>
      <c r="F436" s="101">
        <f>E436*C436</f>
        <v>0</v>
      </c>
      <c r="G436" s="56"/>
      <c r="H436" s="56">
        <f>G436*C436</f>
        <v>0</v>
      </c>
      <c r="I436" s="56"/>
      <c r="J436" s="56">
        <f>I436*2</f>
        <v>0</v>
      </c>
      <c r="K436" s="56">
        <f>J436*C436</f>
        <v>0</v>
      </c>
      <c r="L436" s="56"/>
      <c r="M436" s="56">
        <f>L436*C436</f>
        <v>0</v>
      </c>
      <c r="N436" s="56"/>
      <c r="O436" s="56">
        <f>N436*C436</f>
        <v>0</v>
      </c>
      <c r="P436" s="98">
        <f>G436+J436+L436+N436</f>
        <v>0</v>
      </c>
      <c r="Q436" s="56">
        <f>P436*C436</f>
        <v>0</v>
      </c>
      <c r="R436" s="98">
        <f>P436+E436</f>
        <v>0</v>
      </c>
      <c r="S436" s="56">
        <f>R436*C436</f>
        <v>0</v>
      </c>
      <c r="T436" s="42"/>
      <c r="U436" s="42"/>
    </row>
    <row r="437" spans="1:21" s="46" customFormat="1" ht="60" customHeight="1">
      <c r="A437" s="159">
        <v>73.2</v>
      </c>
      <c r="B437" s="116" t="s">
        <v>733</v>
      </c>
      <c r="C437" s="126">
        <v>3343</v>
      </c>
      <c r="D437" s="116" t="s">
        <v>104</v>
      </c>
      <c r="E437" s="56"/>
      <c r="F437" s="101">
        <f>E437*C437</f>
        <v>0</v>
      </c>
      <c r="G437" s="56"/>
      <c r="H437" s="56">
        <f>G437*C437</f>
        <v>0</v>
      </c>
      <c r="I437" s="56"/>
      <c r="J437" s="56">
        <f>I437*2</f>
        <v>0</v>
      </c>
      <c r="K437" s="56">
        <f>J437*C437</f>
        <v>0</v>
      </c>
      <c r="L437" s="56"/>
      <c r="M437" s="56">
        <f>L437*C437</f>
        <v>0</v>
      </c>
      <c r="N437" s="56"/>
      <c r="O437" s="56">
        <f>N437*C437</f>
        <v>0</v>
      </c>
      <c r="P437" s="98">
        <f>G437+J437+L437+N437</f>
        <v>0</v>
      </c>
      <c r="Q437" s="56">
        <f>P437*C437</f>
        <v>0</v>
      </c>
      <c r="R437" s="98">
        <f>P437+E437</f>
        <v>0</v>
      </c>
      <c r="S437" s="56">
        <f>R437*C437</f>
        <v>0</v>
      </c>
      <c r="T437" s="48"/>
      <c r="U437" s="42"/>
    </row>
    <row r="438" spans="1:21" ht="49.9" customHeight="1">
      <c r="A438" s="159">
        <v>74</v>
      </c>
      <c r="B438" s="116" t="s">
        <v>732</v>
      </c>
      <c r="C438" s="83">
        <v>520.79999999999995</v>
      </c>
      <c r="D438" s="82" t="s">
        <v>104</v>
      </c>
      <c r="E438" s="62">
        <v>632</v>
      </c>
      <c r="F438" s="81">
        <f>E438*C438</f>
        <v>329145.59999999998</v>
      </c>
      <c r="G438" s="62"/>
      <c r="H438" s="62">
        <f>G438*C438</f>
        <v>0</v>
      </c>
      <c r="I438" s="62"/>
      <c r="J438" s="62">
        <f>I438*2</f>
        <v>0</v>
      </c>
      <c r="K438" s="62">
        <f>J438*C438</f>
        <v>0</v>
      </c>
      <c r="L438" s="62"/>
      <c r="M438" s="62">
        <f>L438*C438</f>
        <v>0</v>
      </c>
      <c r="N438" s="62"/>
      <c r="O438" s="62">
        <f>N438*C438</f>
        <v>0</v>
      </c>
      <c r="P438" s="88">
        <f>G438+J438+L438+N438</f>
        <v>0</v>
      </c>
      <c r="Q438" s="62">
        <f>P438*C438</f>
        <v>0</v>
      </c>
      <c r="R438" s="88">
        <f>P438+E438</f>
        <v>632</v>
      </c>
      <c r="S438" s="62">
        <f>R438*C438</f>
        <v>329145.59999999998</v>
      </c>
      <c r="T438" s="42"/>
      <c r="U438" s="42"/>
    </row>
    <row r="439" spans="1:21" s="46" customFormat="1" ht="55.5" customHeight="1">
      <c r="A439" s="159">
        <v>75</v>
      </c>
      <c r="B439" s="84" t="s">
        <v>731</v>
      </c>
      <c r="C439" s="83"/>
      <c r="D439" s="82"/>
      <c r="E439" s="62"/>
      <c r="F439" s="81">
        <f>E439*C439</f>
        <v>0</v>
      </c>
      <c r="G439" s="131"/>
      <c r="H439" s="62">
        <f>G439*C439</f>
        <v>0</v>
      </c>
      <c r="I439" s="131"/>
      <c r="J439" s="62">
        <f>I439*2</f>
        <v>0</v>
      </c>
      <c r="K439" s="62">
        <f>J439*C439</f>
        <v>0</v>
      </c>
      <c r="L439" s="62"/>
      <c r="M439" s="62">
        <f>L439*C439</f>
        <v>0</v>
      </c>
      <c r="N439" s="131"/>
      <c r="O439" s="62">
        <f>N439*C439</f>
        <v>0</v>
      </c>
      <c r="P439" s="88">
        <f>G439+J439+L439+N439</f>
        <v>0</v>
      </c>
      <c r="Q439" s="62">
        <f>P439*C439</f>
        <v>0</v>
      </c>
      <c r="R439" s="80" t="s">
        <v>136</v>
      </c>
      <c r="S439" s="62"/>
      <c r="T439" s="48"/>
      <c r="U439" s="47"/>
    </row>
    <row r="440" spans="1:21" s="46" customFormat="1" ht="48" customHeight="1">
      <c r="A440" s="116"/>
      <c r="B440" s="116" t="s">
        <v>730</v>
      </c>
      <c r="C440" s="83">
        <v>1438</v>
      </c>
      <c r="D440" s="82" t="s">
        <v>104</v>
      </c>
      <c r="E440" s="62">
        <v>632</v>
      </c>
      <c r="F440" s="81">
        <f>E440*C440</f>
        <v>908816</v>
      </c>
      <c r="G440" s="131"/>
      <c r="H440" s="62">
        <f>G440*C440</f>
        <v>0</v>
      </c>
      <c r="I440" s="131"/>
      <c r="J440" s="62">
        <f>I440*2</f>
        <v>0</v>
      </c>
      <c r="K440" s="62">
        <f>J440*C440</f>
        <v>0</v>
      </c>
      <c r="L440" s="62"/>
      <c r="M440" s="62">
        <f>L440*C440</f>
        <v>0</v>
      </c>
      <c r="N440" s="131"/>
      <c r="O440" s="62">
        <f>N440*C440</f>
        <v>0</v>
      </c>
      <c r="P440" s="88">
        <f>G440+J440+L440+N440</f>
        <v>0</v>
      </c>
      <c r="Q440" s="62">
        <f>P440*C440</f>
        <v>0</v>
      </c>
      <c r="R440" s="88">
        <f>P440+E440</f>
        <v>632</v>
      </c>
      <c r="S440" s="62">
        <f>R440*C440</f>
        <v>908816</v>
      </c>
      <c r="T440" s="48"/>
      <c r="U440" s="47"/>
    </row>
    <row r="441" spans="1:21" s="46" customFormat="1" ht="20.100000000000001" customHeight="1">
      <c r="A441" s="85"/>
      <c r="B441" s="116" t="s">
        <v>729</v>
      </c>
      <c r="C441" s="126"/>
      <c r="D441" s="116" t="s">
        <v>104</v>
      </c>
      <c r="E441" s="56"/>
      <c r="F441" s="101">
        <f>E441*C441</f>
        <v>0</v>
      </c>
      <c r="G441" s="125"/>
      <c r="H441" s="56">
        <f>G441*C441</f>
        <v>0</v>
      </c>
      <c r="I441" s="125"/>
      <c r="J441" s="56">
        <f>I441*2</f>
        <v>0</v>
      </c>
      <c r="K441" s="56">
        <f>J441*C441</f>
        <v>0</v>
      </c>
      <c r="L441" s="56"/>
      <c r="M441" s="56">
        <f>L441*C441</f>
        <v>0</v>
      </c>
      <c r="N441" s="125"/>
      <c r="O441" s="56">
        <f>N441*C441</f>
        <v>0</v>
      </c>
      <c r="P441" s="98">
        <f>G441+J441+L441+N441</f>
        <v>0</v>
      </c>
      <c r="Q441" s="56">
        <f>P441*C441</f>
        <v>0</v>
      </c>
      <c r="R441" s="98">
        <f>P441+E441</f>
        <v>0</v>
      </c>
      <c r="S441" s="56">
        <f>R441*C441</f>
        <v>0</v>
      </c>
      <c r="T441" s="48"/>
      <c r="U441" s="47"/>
    </row>
    <row r="442" spans="1:21" ht="49.9" customHeight="1">
      <c r="A442" s="159">
        <v>76</v>
      </c>
      <c r="B442" s="116" t="s">
        <v>728</v>
      </c>
      <c r="C442" s="83">
        <v>23.8</v>
      </c>
      <c r="D442" s="82" t="s">
        <v>106</v>
      </c>
      <c r="E442" s="62">
        <v>50</v>
      </c>
      <c r="F442" s="81">
        <f>E442*C442</f>
        <v>1190</v>
      </c>
      <c r="G442" s="62"/>
      <c r="H442" s="62">
        <f>G442*C442</f>
        <v>0</v>
      </c>
      <c r="I442" s="62"/>
      <c r="J442" s="62">
        <f>I442*2</f>
        <v>0</v>
      </c>
      <c r="K442" s="62">
        <f>J442*C442</f>
        <v>0</v>
      </c>
      <c r="L442" s="62"/>
      <c r="M442" s="62">
        <f>L442*C442</f>
        <v>0</v>
      </c>
      <c r="N442" s="62"/>
      <c r="O442" s="62">
        <f>N442*C442</f>
        <v>0</v>
      </c>
      <c r="P442" s="88">
        <f>G442+J442+L442+N442</f>
        <v>0</v>
      </c>
      <c r="Q442" s="62">
        <f>P442*C442</f>
        <v>0</v>
      </c>
      <c r="R442" s="88">
        <f>P442+E442</f>
        <v>50</v>
      </c>
      <c r="S442" s="62">
        <f>R442*C442</f>
        <v>1190</v>
      </c>
      <c r="T442" s="42"/>
      <c r="U442" s="42"/>
    </row>
    <row r="443" spans="1:21" s="46" customFormat="1" ht="20.100000000000001" customHeight="1">
      <c r="A443" s="159">
        <v>77</v>
      </c>
      <c r="B443" s="116" t="s">
        <v>727</v>
      </c>
      <c r="C443" s="126">
        <v>192.6</v>
      </c>
      <c r="D443" s="116" t="s">
        <v>106</v>
      </c>
      <c r="E443" s="56"/>
      <c r="F443" s="101">
        <f>E443*C443</f>
        <v>0</v>
      </c>
      <c r="G443" s="125"/>
      <c r="H443" s="56">
        <f>G443*C443</f>
        <v>0</v>
      </c>
      <c r="I443" s="125"/>
      <c r="J443" s="56">
        <f>I443*2</f>
        <v>0</v>
      </c>
      <c r="K443" s="56">
        <f>J443*C443</f>
        <v>0</v>
      </c>
      <c r="L443" s="56"/>
      <c r="M443" s="56">
        <f>L443*C443</f>
        <v>0</v>
      </c>
      <c r="N443" s="125"/>
      <c r="O443" s="56">
        <f>N443*C443</f>
        <v>0</v>
      </c>
      <c r="P443" s="98">
        <f>G443+J443+L443+N443</f>
        <v>0</v>
      </c>
      <c r="Q443" s="56">
        <f>P443*C443</f>
        <v>0</v>
      </c>
      <c r="R443" s="98">
        <f>P443+E443</f>
        <v>0</v>
      </c>
      <c r="S443" s="56">
        <f>R443*C443</f>
        <v>0</v>
      </c>
      <c r="T443" s="48"/>
      <c r="U443" s="47"/>
    </row>
    <row r="444" spans="1:21" s="46" customFormat="1" ht="39.950000000000003" customHeight="1">
      <c r="A444" s="159">
        <v>77.099999999999994</v>
      </c>
      <c r="B444" s="116" t="s">
        <v>726</v>
      </c>
      <c r="C444" s="126">
        <v>246.7</v>
      </c>
      <c r="D444" s="116" t="s">
        <v>106</v>
      </c>
      <c r="E444" s="56"/>
      <c r="F444" s="101">
        <f>E444*C444</f>
        <v>0</v>
      </c>
      <c r="G444" s="125"/>
      <c r="H444" s="56">
        <f>G444*C444</f>
        <v>0</v>
      </c>
      <c r="I444" s="125"/>
      <c r="J444" s="56">
        <f>I444*2</f>
        <v>0</v>
      </c>
      <c r="K444" s="56">
        <f>J444*C444</f>
        <v>0</v>
      </c>
      <c r="L444" s="56"/>
      <c r="M444" s="56">
        <f>L444*C444</f>
        <v>0</v>
      </c>
      <c r="N444" s="125"/>
      <c r="O444" s="56">
        <f>N444*C444</f>
        <v>0</v>
      </c>
      <c r="P444" s="98">
        <f>G444+J444+L444+N444</f>
        <v>0</v>
      </c>
      <c r="Q444" s="56">
        <f>P444*C444</f>
        <v>0</v>
      </c>
      <c r="R444" s="98">
        <f>P444+E444</f>
        <v>0</v>
      </c>
      <c r="S444" s="56">
        <f>R444*C444</f>
        <v>0</v>
      </c>
      <c r="T444" s="48"/>
      <c r="U444" s="47"/>
    </row>
    <row r="445" spans="1:21" s="46" customFormat="1" ht="50.25" customHeight="1">
      <c r="A445" s="159">
        <v>77.2</v>
      </c>
      <c r="B445" s="116" t="s">
        <v>725</v>
      </c>
      <c r="C445" s="126">
        <v>500</v>
      </c>
      <c r="D445" s="116" t="s">
        <v>104</v>
      </c>
      <c r="E445" s="56"/>
      <c r="F445" s="101">
        <f>E445*C445</f>
        <v>0</v>
      </c>
      <c r="G445" s="125"/>
      <c r="H445" s="56">
        <f>G445*C445</f>
        <v>0</v>
      </c>
      <c r="I445" s="125"/>
      <c r="J445" s="56">
        <f>I445*2</f>
        <v>0</v>
      </c>
      <c r="K445" s="56">
        <f>J445*C445</f>
        <v>0</v>
      </c>
      <c r="L445" s="56"/>
      <c r="M445" s="56">
        <f>L445*C445</f>
        <v>0</v>
      </c>
      <c r="N445" s="125"/>
      <c r="O445" s="56">
        <f>N445*C445</f>
        <v>0</v>
      </c>
      <c r="P445" s="98">
        <f>G445+J445+L445+N445</f>
        <v>0</v>
      </c>
      <c r="Q445" s="56">
        <f>P445*C445</f>
        <v>0</v>
      </c>
      <c r="R445" s="98">
        <f>P445+E445</f>
        <v>0</v>
      </c>
      <c r="S445" s="56">
        <f>R445*C445</f>
        <v>0</v>
      </c>
      <c r="T445" s="48"/>
      <c r="U445" s="47"/>
    </row>
    <row r="446" spans="1:21" ht="49.9" customHeight="1">
      <c r="A446" s="159">
        <v>77.3</v>
      </c>
      <c r="B446" s="116" t="s">
        <v>724</v>
      </c>
      <c r="C446" s="83">
        <v>76.7</v>
      </c>
      <c r="D446" s="82" t="s">
        <v>104</v>
      </c>
      <c r="E446" s="62">
        <v>10</v>
      </c>
      <c r="F446" s="81">
        <f>E446*C446</f>
        <v>767</v>
      </c>
      <c r="G446" s="62"/>
      <c r="H446" s="62">
        <f>G446*C446</f>
        <v>0</v>
      </c>
      <c r="I446" s="62"/>
      <c r="J446" s="62">
        <f>I446*2</f>
        <v>0</v>
      </c>
      <c r="K446" s="62">
        <f>J446*C446</f>
        <v>0</v>
      </c>
      <c r="L446" s="62"/>
      <c r="M446" s="62">
        <f>L446*C446</f>
        <v>0</v>
      </c>
      <c r="N446" s="62"/>
      <c r="O446" s="62">
        <f>N446*C446</f>
        <v>0</v>
      </c>
      <c r="P446" s="88">
        <f>G446+J446+L446+N446</f>
        <v>0</v>
      </c>
      <c r="Q446" s="62">
        <f>P446*C446</f>
        <v>0</v>
      </c>
      <c r="R446" s="88">
        <f>P446+E446</f>
        <v>10</v>
      </c>
      <c r="S446" s="62">
        <f>R446*C446</f>
        <v>767</v>
      </c>
      <c r="T446" s="42"/>
      <c r="U446" s="42"/>
    </row>
    <row r="447" spans="1:21" ht="49.9" customHeight="1">
      <c r="A447" s="159">
        <v>77.400000000000006</v>
      </c>
      <c r="B447" s="116" t="s">
        <v>723</v>
      </c>
      <c r="C447" s="83">
        <v>81.44</v>
      </c>
      <c r="D447" s="82" t="s">
        <v>106</v>
      </c>
      <c r="E447" s="62">
        <v>241</v>
      </c>
      <c r="F447" s="81">
        <f>E447*C447</f>
        <v>19627.04</v>
      </c>
      <c r="G447" s="62"/>
      <c r="H447" s="62">
        <f>G447*C447</f>
        <v>0</v>
      </c>
      <c r="I447" s="62"/>
      <c r="J447" s="62">
        <f>I447*2</f>
        <v>0</v>
      </c>
      <c r="K447" s="62">
        <f>J447*C447</f>
        <v>0</v>
      </c>
      <c r="L447" s="62"/>
      <c r="M447" s="62">
        <f>L447*C447</f>
        <v>0</v>
      </c>
      <c r="N447" s="62"/>
      <c r="O447" s="62">
        <f>N447*C447</f>
        <v>0</v>
      </c>
      <c r="P447" s="88">
        <f>G447+J447+L447+N447</f>
        <v>0</v>
      </c>
      <c r="Q447" s="62">
        <f>P447*C447</f>
        <v>0</v>
      </c>
      <c r="R447" s="88">
        <f>P447+E447</f>
        <v>241</v>
      </c>
      <c r="S447" s="62">
        <f>R447*C447</f>
        <v>19627.04</v>
      </c>
      <c r="T447" s="42"/>
      <c r="U447" s="42"/>
    </row>
    <row r="448" spans="1:21" ht="49.9" customHeight="1">
      <c r="A448" s="159">
        <v>78</v>
      </c>
      <c r="B448" s="116" t="s">
        <v>722</v>
      </c>
      <c r="C448" s="83">
        <v>2746</v>
      </c>
      <c r="D448" s="82" t="s">
        <v>104</v>
      </c>
      <c r="E448" s="62">
        <v>8</v>
      </c>
      <c r="F448" s="81">
        <f>E448*C448</f>
        <v>21968</v>
      </c>
      <c r="G448" s="62"/>
      <c r="H448" s="62">
        <f>G448*C448</f>
        <v>0</v>
      </c>
      <c r="I448" s="62"/>
      <c r="J448" s="62">
        <f>I448*2</f>
        <v>0</v>
      </c>
      <c r="K448" s="62">
        <f>J448*C448</f>
        <v>0</v>
      </c>
      <c r="L448" s="62"/>
      <c r="M448" s="62">
        <f>L448*C448</f>
        <v>0</v>
      </c>
      <c r="N448" s="62"/>
      <c r="O448" s="62">
        <f>N448*C448</f>
        <v>0</v>
      </c>
      <c r="P448" s="88">
        <f>G448+J448+L448+N448</f>
        <v>0</v>
      </c>
      <c r="Q448" s="62">
        <f>P448*C448</f>
        <v>0</v>
      </c>
      <c r="R448" s="88">
        <f>P448+E448</f>
        <v>8</v>
      </c>
      <c r="S448" s="62">
        <f>R448*C448</f>
        <v>21968</v>
      </c>
      <c r="T448" s="42"/>
      <c r="U448" s="42"/>
    </row>
    <row r="449" spans="1:25" s="46" customFormat="1" ht="25.5" customHeight="1">
      <c r="A449" s="159">
        <v>78.099999999999994</v>
      </c>
      <c r="B449" s="116" t="s">
        <v>721</v>
      </c>
      <c r="C449" s="126"/>
      <c r="D449" s="116" t="s">
        <v>104</v>
      </c>
      <c r="E449" s="56"/>
      <c r="F449" s="101">
        <f>E449*C449</f>
        <v>0</v>
      </c>
      <c r="G449" s="125"/>
      <c r="H449" s="56">
        <f>G449*C449</f>
        <v>0</v>
      </c>
      <c r="I449" s="125"/>
      <c r="J449" s="56">
        <f>I449*2</f>
        <v>0</v>
      </c>
      <c r="K449" s="56">
        <f>J449*C449</f>
        <v>0</v>
      </c>
      <c r="L449" s="56"/>
      <c r="M449" s="56">
        <f>L449*C449</f>
        <v>0</v>
      </c>
      <c r="N449" s="125"/>
      <c r="O449" s="56">
        <f>N449*C449</f>
        <v>0</v>
      </c>
      <c r="P449" s="98">
        <f>G449+J449+L449+N449</f>
        <v>0</v>
      </c>
      <c r="Q449" s="56">
        <f>P449*C449</f>
        <v>0</v>
      </c>
      <c r="R449" s="98">
        <f>P449+E449</f>
        <v>0</v>
      </c>
      <c r="S449" s="56">
        <f>R449*C449</f>
        <v>0</v>
      </c>
      <c r="T449" s="48"/>
      <c r="U449" s="47"/>
    </row>
    <row r="450" spans="1:25" s="46" customFormat="1" ht="46.5" customHeight="1">
      <c r="A450" s="159">
        <v>79.099999999999994</v>
      </c>
      <c r="B450" s="116" t="s">
        <v>720</v>
      </c>
      <c r="C450" s="126">
        <v>508.3</v>
      </c>
      <c r="D450" s="116" t="s">
        <v>104</v>
      </c>
      <c r="E450" s="56"/>
      <c r="F450" s="101">
        <f>E450*C450</f>
        <v>0</v>
      </c>
      <c r="G450" s="125"/>
      <c r="H450" s="56">
        <f>G450*C450</f>
        <v>0</v>
      </c>
      <c r="I450" s="125"/>
      <c r="J450" s="56">
        <f>I450*2</f>
        <v>0</v>
      </c>
      <c r="K450" s="56">
        <f>J450*C450</f>
        <v>0</v>
      </c>
      <c r="L450" s="56"/>
      <c r="M450" s="56">
        <f>L450*C450</f>
        <v>0</v>
      </c>
      <c r="N450" s="125"/>
      <c r="O450" s="56">
        <f>N450*C450</f>
        <v>0</v>
      </c>
      <c r="P450" s="98">
        <f>G450+J450+L450+N450</f>
        <v>0</v>
      </c>
      <c r="Q450" s="56">
        <f>P450*C450</f>
        <v>0</v>
      </c>
      <c r="R450" s="98">
        <f>P450+E450</f>
        <v>0</v>
      </c>
      <c r="S450" s="56">
        <f>R450*C450</f>
        <v>0</v>
      </c>
      <c r="T450" s="48"/>
      <c r="U450" s="47"/>
    </row>
    <row r="451" spans="1:25" s="46" customFormat="1" ht="33" customHeight="1">
      <c r="A451" s="159">
        <v>79.2</v>
      </c>
      <c r="B451" s="116" t="s">
        <v>719</v>
      </c>
      <c r="C451" s="126">
        <v>776.7</v>
      </c>
      <c r="D451" s="116" t="s">
        <v>104</v>
      </c>
      <c r="E451" s="56"/>
      <c r="F451" s="101">
        <f>E451*C451</f>
        <v>0</v>
      </c>
      <c r="G451" s="125"/>
      <c r="H451" s="56">
        <f>G451*C451</f>
        <v>0</v>
      </c>
      <c r="I451" s="125"/>
      <c r="J451" s="56">
        <f>I451*2</f>
        <v>0</v>
      </c>
      <c r="K451" s="56">
        <f>J451*C451</f>
        <v>0</v>
      </c>
      <c r="L451" s="56"/>
      <c r="M451" s="56">
        <f>L451*C451</f>
        <v>0</v>
      </c>
      <c r="N451" s="125"/>
      <c r="O451" s="56">
        <f>N451*C451</f>
        <v>0</v>
      </c>
      <c r="P451" s="98">
        <f>G451+J451+L451+N451</f>
        <v>0</v>
      </c>
      <c r="Q451" s="56">
        <f>P451*C451</f>
        <v>0</v>
      </c>
      <c r="R451" s="98">
        <f>P451+E451</f>
        <v>0</v>
      </c>
      <c r="S451" s="56">
        <f>R451*C451</f>
        <v>0</v>
      </c>
      <c r="T451" s="48"/>
      <c r="U451" s="47"/>
    </row>
    <row r="452" spans="1:25" s="46" customFormat="1" ht="51.75" customHeight="1">
      <c r="A452" s="159">
        <v>80</v>
      </c>
      <c r="B452" s="116" t="s">
        <v>718</v>
      </c>
      <c r="C452" s="126">
        <v>770.4</v>
      </c>
      <c r="D452" s="116" t="s">
        <v>104</v>
      </c>
      <c r="E452" s="56"/>
      <c r="F452" s="101">
        <f>E452*C452</f>
        <v>0</v>
      </c>
      <c r="G452" s="125"/>
      <c r="H452" s="56">
        <f>G452*C452</f>
        <v>0</v>
      </c>
      <c r="I452" s="125"/>
      <c r="J452" s="56">
        <f>I452*2</f>
        <v>0</v>
      </c>
      <c r="K452" s="56">
        <f>J452*C452</f>
        <v>0</v>
      </c>
      <c r="L452" s="56"/>
      <c r="M452" s="56">
        <f>L452*C452</f>
        <v>0</v>
      </c>
      <c r="N452" s="125"/>
      <c r="O452" s="56">
        <f>N452*C452</f>
        <v>0</v>
      </c>
      <c r="P452" s="98">
        <f>G452+J452+L452+N452</f>
        <v>0</v>
      </c>
      <c r="Q452" s="56">
        <f>P452*C452</f>
        <v>0</v>
      </c>
      <c r="R452" s="98">
        <f>P452+E452</f>
        <v>0</v>
      </c>
      <c r="S452" s="56">
        <f>R452*C452</f>
        <v>0</v>
      </c>
      <c r="T452" s="48"/>
      <c r="U452" s="47"/>
    </row>
    <row r="453" spans="1:25" s="160" customFormat="1" ht="49.9" customHeight="1">
      <c r="A453" s="157">
        <v>81</v>
      </c>
      <c r="B453" s="152" t="s">
        <v>717</v>
      </c>
      <c r="C453" s="155">
        <v>2456.48</v>
      </c>
      <c r="D453" s="152" t="s">
        <v>96</v>
      </c>
      <c r="E453" s="56"/>
      <c r="F453" s="101">
        <f>E453*C453</f>
        <v>0</v>
      </c>
      <c r="G453" s="125"/>
      <c r="H453" s="56">
        <f>G453*C453</f>
        <v>0</v>
      </c>
      <c r="I453" s="125"/>
      <c r="J453" s="56">
        <f>I453*2</f>
        <v>0</v>
      </c>
      <c r="K453" s="56">
        <f>J453*C453</f>
        <v>0</v>
      </c>
      <c r="L453" s="56"/>
      <c r="M453" s="56">
        <f>L453*C453</f>
        <v>0</v>
      </c>
      <c r="N453" s="125"/>
      <c r="O453" s="56">
        <f>N453*C453</f>
        <v>0</v>
      </c>
      <c r="P453" s="98">
        <f>G453+J453+L453+N453</f>
        <v>0</v>
      </c>
      <c r="Q453" s="56">
        <f>P453*C453</f>
        <v>0</v>
      </c>
      <c r="R453" s="98">
        <f>P453+E453</f>
        <v>0</v>
      </c>
      <c r="S453" s="56">
        <f>R453*C453</f>
        <v>0</v>
      </c>
      <c r="T453" s="47"/>
      <c r="U453" s="47"/>
    </row>
    <row r="454" spans="1:25" s="46" customFormat="1" ht="39" customHeight="1">
      <c r="A454" s="159">
        <v>82</v>
      </c>
      <c r="B454" s="116" t="s">
        <v>716</v>
      </c>
      <c r="C454" s="126">
        <v>2774.3</v>
      </c>
      <c r="D454" s="116" t="s">
        <v>104</v>
      </c>
      <c r="E454" s="56"/>
      <c r="F454" s="101">
        <f>E454*C454</f>
        <v>0</v>
      </c>
      <c r="G454" s="125"/>
      <c r="H454" s="56">
        <f>G454*C454</f>
        <v>0</v>
      </c>
      <c r="I454" s="125"/>
      <c r="J454" s="56">
        <f>I454*2</f>
        <v>0</v>
      </c>
      <c r="K454" s="56">
        <f>J454*C454</f>
        <v>0</v>
      </c>
      <c r="L454" s="56"/>
      <c r="M454" s="56">
        <f>L454*C454</f>
        <v>0</v>
      </c>
      <c r="N454" s="125"/>
      <c r="O454" s="56">
        <f>N454*C454</f>
        <v>0</v>
      </c>
      <c r="P454" s="98">
        <f>G454+J454+L454+N454</f>
        <v>0</v>
      </c>
      <c r="Q454" s="56">
        <f>P454*C454</f>
        <v>0</v>
      </c>
      <c r="R454" s="98">
        <f>P454+E454</f>
        <v>0</v>
      </c>
      <c r="S454" s="56">
        <f>R454*C454</f>
        <v>0</v>
      </c>
      <c r="T454" s="48"/>
      <c r="U454" s="47"/>
    </row>
    <row r="455" spans="1:25" s="46" customFormat="1" ht="40.5" customHeight="1">
      <c r="A455" s="159">
        <v>83</v>
      </c>
      <c r="B455" s="116" t="s">
        <v>715</v>
      </c>
      <c r="C455" s="126">
        <v>169.8</v>
      </c>
      <c r="D455" s="116" t="s">
        <v>106</v>
      </c>
      <c r="E455" s="56"/>
      <c r="F455" s="101">
        <f>E455*C455</f>
        <v>0</v>
      </c>
      <c r="G455" s="125"/>
      <c r="H455" s="56">
        <f>G455*C455</f>
        <v>0</v>
      </c>
      <c r="I455" s="125"/>
      <c r="J455" s="56">
        <f>I455*2</f>
        <v>0</v>
      </c>
      <c r="K455" s="56">
        <f>J455*C455</f>
        <v>0</v>
      </c>
      <c r="L455" s="56"/>
      <c r="M455" s="56">
        <f>L455*C455</f>
        <v>0</v>
      </c>
      <c r="N455" s="125"/>
      <c r="O455" s="56">
        <f>N455*C455</f>
        <v>0</v>
      </c>
      <c r="P455" s="98">
        <f>G455+J455+L455+N455</f>
        <v>0</v>
      </c>
      <c r="Q455" s="56">
        <f>P455*C455</f>
        <v>0</v>
      </c>
      <c r="R455" s="98">
        <f>P455+E455</f>
        <v>0</v>
      </c>
      <c r="S455" s="56">
        <f>R455*C455</f>
        <v>0</v>
      </c>
      <c r="T455" s="48"/>
      <c r="U455" s="47"/>
    </row>
    <row r="456" spans="1:25" s="46" customFormat="1" ht="20.100000000000001" customHeight="1">
      <c r="A456" s="159">
        <v>84</v>
      </c>
      <c r="B456" s="116" t="s">
        <v>714</v>
      </c>
      <c r="C456" s="126">
        <v>246.7</v>
      </c>
      <c r="D456" s="116" t="s">
        <v>106</v>
      </c>
      <c r="E456" s="56"/>
      <c r="F456" s="101">
        <f>E456*C456</f>
        <v>0</v>
      </c>
      <c r="G456" s="125"/>
      <c r="H456" s="56">
        <f>G456*C456</f>
        <v>0</v>
      </c>
      <c r="I456" s="125"/>
      <c r="J456" s="56">
        <f>I456*2</f>
        <v>0</v>
      </c>
      <c r="K456" s="56">
        <f>J456*C456</f>
        <v>0</v>
      </c>
      <c r="L456" s="56"/>
      <c r="M456" s="56">
        <f>L456*C456</f>
        <v>0</v>
      </c>
      <c r="N456" s="125"/>
      <c r="O456" s="56">
        <f>N456*C456</f>
        <v>0</v>
      </c>
      <c r="P456" s="98">
        <f>G456+J456+L456+N456</f>
        <v>0</v>
      </c>
      <c r="Q456" s="56">
        <f>P456*C456</f>
        <v>0</v>
      </c>
      <c r="R456" s="98">
        <f>P456+E456</f>
        <v>0</v>
      </c>
      <c r="S456" s="56">
        <f>R456*C456</f>
        <v>0</v>
      </c>
      <c r="T456" s="48"/>
      <c r="U456" s="47"/>
    </row>
    <row r="457" spans="1:25" s="46" customFormat="1" ht="20.100000000000001" customHeight="1">
      <c r="A457" s="159">
        <v>85</v>
      </c>
      <c r="B457" s="116" t="s">
        <v>713</v>
      </c>
      <c r="C457" s="126">
        <v>130</v>
      </c>
      <c r="D457" s="116" t="s">
        <v>106</v>
      </c>
      <c r="E457" s="56"/>
      <c r="F457" s="101">
        <f>E457*C457</f>
        <v>0</v>
      </c>
      <c r="G457" s="125"/>
      <c r="H457" s="56">
        <f>G457*C457</f>
        <v>0</v>
      </c>
      <c r="I457" s="125"/>
      <c r="J457" s="56">
        <f>I457*2</f>
        <v>0</v>
      </c>
      <c r="K457" s="56">
        <f>J457*C457</f>
        <v>0</v>
      </c>
      <c r="L457" s="56"/>
      <c r="M457" s="56">
        <f>L457*C457</f>
        <v>0</v>
      </c>
      <c r="N457" s="125"/>
      <c r="O457" s="56">
        <f>N457*C457</f>
        <v>0</v>
      </c>
      <c r="P457" s="98">
        <f>G457+J457+L457+N457</f>
        <v>0</v>
      </c>
      <c r="Q457" s="56">
        <f>P457*C457</f>
        <v>0</v>
      </c>
      <c r="R457" s="98">
        <f>P457+E457</f>
        <v>0</v>
      </c>
      <c r="S457" s="56">
        <f>R457*C457</f>
        <v>0</v>
      </c>
      <c r="T457" s="48"/>
      <c r="U457" s="47"/>
    </row>
    <row r="458" spans="1:25" ht="49.9" customHeight="1">
      <c r="A458" s="159">
        <v>86</v>
      </c>
      <c r="B458" s="116" t="s">
        <v>712</v>
      </c>
      <c r="C458" s="83">
        <v>34</v>
      </c>
      <c r="D458" s="82" t="s">
        <v>399</v>
      </c>
      <c r="E458" s="62">
        <v>963</v>
      </c>
      <c r="F458" s="81">
        <f>E458*C458</f>
        <v>32742</v>
      </c>
      <c r="G458" s="62"/>
      <c r="H458" s="62">
        <f>G458*C458</f>
        <v>0</v>
      </c>
      <c r="I458" s="62"/>
      <c r="J458" s="62">
        <f>I458*2</f>
        <v>0</v>
      </c>
      <c r="K458" s="62">
        <f>J458*C458</f>
        <v>0</v>
      </c>
      <c r="L458" s="62"/>
      <c r="M458" s="62">
        <f>L458*C458</f>
        <v>0</v>
      </c>
      <c r="N458" s="62"/>
      <c r="O458" s="62">
        <f>N458*C458</f>
        <v>0</v>
      </c>
      <c r="P458" s="88">
        <f>G458+J458+L458+N458</f>
        <v>0</v>
      </c>
      <c r="Q458" s="62">
        <f>P458*C458</f>
        <v>0</v>
      </c>
      <c r="R458" s="88">
        <f>P458+E458</f>
        <v>963</v>
      </c>
      <c r="S458" s="62">
        <f>R458*C458</f>
        <v>32742</v>
      </c>
      <c r="T458" s="42"/>
      <c r="U458" s="42"/>
    </row>
    <row r="459" spans="1:25" s="46" customFormat="1" ht="51.75" customHeight="1">
      <c r="A459" s="159">
        <v>87</v>
      </c>
      <c r="B459" s="116" t="s">
        <v>711</v>
      </c>
      <c r="C459" s="126">
        <v>2850.6</v>
      </c>
      <c r="D459" s="116" t="s">
        <v>104</v>
      </c>
      <c r="E459" s="56"/>
      <c r="F459" s="101">
        <f>E459*C459</f>
        <v>0</v>
      </c>
      <c r="G459" s="125"/>
      <c r="H459" s="56">
        <f>G459*C459</f>
        <v>0</v>
      </c>
      <c r="I459" s="125"/>
      <c r="J459" s="56">
        <f>I459*2</f>
        <v>0</v>
      </c>
      <c r="K459" s="56">
        <f>J459*C459</f>
        <v>0</v>
      </c>
      <c r="L459" s="56"/>
      <c r="M459" s="56">
        <f>L459*C459</f>
        <v>0</v>
      </c>
      <c r="N459" s="125"/>
      <c r="O459" s="56">
        <f>N459*C459</f>
        <v>0</v>
      </c>
      <c r="P459" s="98">
        <f>G459+J459+L459+N459</f>
        <v>0</v>
      </c>
      <c r="Q459" s="56">
        <f>P459*C459</f>
        <v>0</v>
      </c>
      <c r="R459" s="98">
        <f>P459+E459</f>
        <v>0</v>
      </c>
      <c r="S459" s="56">
        <f>R459*C459</f>
        <v>0</v>
      </c>
      <c r="T459" s="48"/>
      <c r="U459" s="47"/>
    </row>
    <row r="460" spans="1:25" s="46" customFormat="1" ht="60.75" customHeight="1">
      <c r="A460" s="159">
        <v>112</v>
      </c>
      <c r="B460" s="116" t="s">
        <v>710</v>
      </c>
      <c r="C460" s="83">
        <v>2146</v>
      </c>
      <c r="D460" s="82" t="s">
        <v>104</v>
      </c>
      <c r="E460" s="62">
        <v>40</v>
      </c>
      <c r="F460" s="81">
        <f>E460*C460</f>
        <v>85840</v>
      </c>
      <c r="G460" s="62"/>
      <c r="H460" s="62">
        <f>G460*C460</f>
        <v>0</v>
      </c>
      <c r="I460" s="62"/>
      <c r="J460" s="62">
        <f>I460*2</f>
        <v>0</v>
      </c>
      <c r="K460" s="62">
        <f>J460*C460</f>
        <v>0</v>
      </c>
      <c r="L460" s="62"/>
      <c r="M460" s="62">
        <f>L460*C460</f>
        <v>0</v>
      </c>
      <c r="N460" s="62"/>
      <c r="O460" s="62">
        <f>N460*C460</f>
        <v>0</v>
      </c>
      <c r="P460" s="88">
        <f>G460+J460+L460+N460</f>
        <v>0</v>
      </c>
      <c r="Q460" s="62">
        <f>P460*C460</f>
        <v>0</v>
      </c>
      <c r="R460" s="88">
        <f>P460+E460</f>
        <v>40</v>
      </c>
      <c r="S460" s="62">
        <f>R460*C460</f>
        <v>85840</v>
      </c>
      <c r="T460" s="48"/>
      <c r="U460" s="42"/>
    </row>
    <row r="461" spans="1:25" s="46" customFormat="1" ht="69.75" customHeight="1">
      <c r="A461" s="159">
        <v>238</v>
      </c>
      <c r="B461" s="116" t="s">
        <v>709</v>
      </c>
      <c r="C461" s="83">
        <v>4570</v>
      </c>
      <c r="D461" s="82" t="s">
        <v>368</v>
      </c>
      <c r="E461" s="88">
        <v>233.53</v>
      </c>
      <c r="F461" s="81">
        <f>E461*C461</f>
        <v>1067232.1000000001</v>
      </c>
      <c r="G461" s="88"/>
      <c r="H461" s="62">
        <f>G461*C461</f>
        <v>0</v>
      </c>
      <c r="I461" s="88">
        <v>1.6</v>
      </c>
      <c r="J461" s="62">
        <f>I461*2</f>
        <v>3.2</v>
      </c>
      <c r="K461" s="62">
        <f>J461*C461</f>
        <v>14624</v>
      </c>
      <c r="L461" s="62"/>
      <c r="M461" s="62">
        <f>L461*C461</f>
        <v>0</v>
      </c>
      <c r="N461" s="62"/>
      <c r="O461" s="62">
        <f>N461*C461</f>
        <v>0</v>
      </c>
      <c r="P461" s="88">
        <f>G461+J461+L461+N461</f>
        <v>3.2</v>
      </c>
      <c r="Q461" s="62">
        <f>P461*C461</f>
        <v>14624</v>
      </c>
      <c r="R461" s="88">
        <f>P461+E461</f>
        <v>236.73</v>
      </c>
      <c r="S461" s="62">
        <f>R461*C461</f>
        <v>1081856.0999999999</v>
      </c>
      <c r="T461" s="48"/>
      <c r="U461" s="42"/>
    </row>
    <row r="462" spans="1:25" ht="55.5" customHeight="1">
      <c r="A462" s="159"/>
      <c r="B462" s="245" t="s">
        <v>708</v>
      </c>
      <c r="C462" s="83"/>
      <c r="D462" s="82"/>
      <c r="E462" s="62"/>
      <c r="F462" s="81">
        <f>E462*C462</f>
        <v>0</v>
      </c>
      <c r="G462" s="62"/>
      <c r="H462" s="62">
        <f>G462*C462</f>
        <v>0</v>
      </c>
      <c r="I462" s="62"/>
      <c r="J462" s="62">
        <f>I462*2</f>
        <v>0</v>
      </c>
      <c r="K462" s="62">
        <f>J462*C462</f>
        <v>0</v>
      </c>
      <c r="L462" s="62"/>
      <c r="M462" s="62">
        <f>L462*C462</f>
        <v>0</v>
      </c>
      <c r="N462" s="62"/>
      <c r="O462" s="62">
        <f>N462*C462</f>
        <v>0</v>
      </c>
      <c r="P462" s="88">
        <f>G462+J462+L462+N462</f>
        <v>0</v>
      </c>
      <c r="Q462" s="62">
        <f>P462*C462</f>
        <v>0</v>
      </c>
      <c r="R462" s="80" t="s">
        <v>136</v>
      </c>
      <c r="S462" s="62"/>
      <c r="T462" s="217"/>
      <c r="U462" s="42"/>
      <c r="V462" s="216"/>
    </row>
    <row r="463" spans="1:25" s="240" customFormat="1" ht="75" customHeight="1">
      <c r="A463" s="152" t="s">
        <v>705</v>
      </c>
      <c r="B463" s="154" t="s">
        <v>707</v>
      </c>
      <c r="C463" s="155"/>
      <c r="D463" s="152"/>
      <c r="E463" s="56"/>
      <c r="F463" s="101">
        <f>E463*C463</f>
        <v>0</v>
      </c>
      <c r="G463" s="125"/>
      <c r="H463" s="56">
        <f>G463*C463</f>
        <v>0</v>
      </c>
      <c r="I463" s="125"/>
      <c r="J463" s="56">
        <f>I463*2</f>
        <v>0</v>
      </c>
      <c r="K463" s="56">
        <f>J463*C463</f>
        <v>0</v>
      </c>
      <c r="L463" s="56"/>
      <c r="M463" s="56">
        <f>L463*C463</f>
        <v>0</v>
      </c>
      <c r="N463" s="125"/>
      <c r="O463" s="56">
        <f>N463*C463</f>
        <v>0</v>
      </c>
      <c r="P463" s="98">
        <f>G463+J463+L463+N463</f>
        <v>0</v>
      </c>
      <c r="Q463" s="56">
        <f>P463*C463</f>
        <v>0</v>
      </c>
      <c r="R463" s="98">
        <f>P463+E463</f>
        <v>0</v>
      </c>
      <c r="S463" s="56">
        <f>R463*C463</f>
        <v>0</v>
      </c>
      <c r="T463" s="235"/>
      <c r="U463" s="47"/>
      <c r="V463" s="234"/>
      <c r="W463" s="241"/>
      <c r="X463" s="241"/>
      <c r="Y463" s="241"/>
    </row>
    <row r="464" spans="1:25" s="240" customFormat="1" ht="41.25" customHeight="1">
      <c r="A464" s="152"/>
      <c r="B464" s="152" t="s">
        <v>423</v>
      </c>
      <c r="C464" s="155">
        <v>1398.43</v>
      </c>
      <c r="D464" s="152" t="s">
        <v>399</v>
      </c>
      <c r="E464" s="56"/>
      <c r="F464" s="101">
        <f>E464*C464</f>
        <v>0</v>
      </c>
      <c r="G464" s="125"/>
      <c r="H464" s="56">
        <f>G464*C464</f>
        <v>0</v>
      </c>
      <c r="I464" s="125"/>
      <c r="J464" s="56">
        <f>I464*2</f>
        <v>0</v>
      </c>
      <c r="K464" s="56">
        <f>J464*C464</f>
        <v>0</v>
      </c>
      <c r="L464" s="56"/>
      <c r="M464" s="56">
        <f>L464*C464</f>
        <v>0</v>
      </c>
      <c r="N464" s="125"/>
      <c r="O464" s="56">
        <f>N464*C464</f>
        <v>0</v>
      </c>
      <c r="P464" s="98">
        <f>G464+J464+L464+N464</f>
        <v>0</v>
      </c>
      <c r="Q464" s="56">
        <f>P464*C464</f>
        <v>0</v>
      </c>
      <c r="R464" s="98">
        <f>P464+E464</f>
        <v>0</v>
      </c>
      <c r="S464" s="56">
        <f>R464*C464</f>
        <v>0</v>
      </c>
      <c r="T464" s="47"/>
      <c r="U464" s="47"/>
      <c r="V464" s="241"/>
      <c r="W464" s="241"/>
      <c r="X464" s="241"/>
      <c r="Y464" s="241"/>
    </row>
    <row r="465" spans="1:25" s="240" customFormat="1" ht="41.25" customHeight="1">
      <c r="A465" s="152"/>
      <c r="B465" s="152" t="s">
        <v>422</v>
      </c>
      <c r="C465" s="155">
        <v>1402.95</v>
      </c>
      <c r="D465" s="152" t="s">
        <v>399</v>
      </c>
      <c r="E465" s="56"/>
      <c r="F465" s="101">
        <f>E465*C465</f>
        <v>0</v>
      </c>
      <c r="G465" s="125"/>
      <c r="H465" s="56">
        <f>G465*C465</f>
        <v>0</v>
      </c>
      <c r="I465" s="125"/>
      <c r="J465" s="56">
        <f>I465*2</f>
        <v>0</v>
      </c>
      <c r="K465" s="56">
        <f>J465*C465</f>
        <v>0</v>
      </c>
      <c r="L465" s="56"/>
      <c r="M465" s="56">
        <f>L465*C465</f>
        <v>0</v>
      </c>
      <c r="N465" s="125"/>
      <c r="O465" s="56">
        <f>N465*C465</f>
        <v>0</v>
      </c>
      <c r="P465" s="98">
        <f>G465+J465+L465+N465</f>
        <v>0</v>
      </c>
      <c r="Q465" s="56">
        <f>P465*C465</f>
        <v>0</v>
      </c>
      <c r="R465" s="98">
        <f>P465+E465</f>
        <v>0</v>
      </c>
      <c r="S465" s="56">
        <f>R465*C465</f>
        <v>0</v>
      </c>
      <c r="T465" s="47"/>
      <c r="U465" s="47"/>
      <c r="V465" s="241"/>
      <c r="W465" s="241"/>
      <c r="X465" s="241"/>
      <c r="Y465" s="241"/>
    </row>
    <row r="466" spans="1:25" s="240" customFormat="1" ht="37.5" customHeight="1">
      <c r="A466" s="152"/>
      <c r="B466" s="152" t="s">
        <v>421</v>
      </c>
      <c r="C466" s="155">
        <v>1407.47</v>
      </c>
      <c r="D466" s="152" t="s">
        <v>399</v>
      </c>
      <c r="E466" s="56"/>
      <c r="F466" s="101">
        <f>E466*C466</f>
        <v>0</v>
      </c>
      <c r="G466" s="125"/>
      <c r="H466" s="56">
        <f>G466*C466</f>
        <v>0</v>
      </c>
      <c r="I466" s="125"/>
      <c r="J466" s="56">
        <f>I466*2</f>
        <v>0</v>
      </c>
      <c r="K466" s="56">
        <f>J466*C466</f>
        <v>0</v>
      </c>
      <c r="L466" s="56"/>
      <c r="M466" s="56">
        <f>L466*C466</f>
        <v>0</v>
      </c>
      <c r="N466" s="125"/>
      <c r="O466" s="56">
        <f>N466*C466</f>
        <v>0</v>
      </c>
      <c r="P466" s="98">
        <f>G466+J466+L466+N466</f>
        <v>0</v>
      </c>
      <c r="Q466" s="56">
        <f>P466*C466</f>
        <v>0</v>
      </c>
      <c r="R466" s="98">
        <f>P466+E466</f>
        <v>0</v>
      </c>
      <c r="S466" s="56">
        <f>R466*C466</f>
        <v>0</v>
      </c>
      <c r="T466" s="47"/>
      <c r="U466" s="47"/>
      <c r="V466" s="241"/>
      <c r="W466" s="241"/>
      <c r="X466" s="241"/>
      <c r="Y466" s="241"/>
    </row>
    <row r="467" spans="1:25" s="240" customFormat="1" ht="47.25" customHeight="1">
      <c r="A467" s="152"/>
      <c r="B467" s="152" t="s">
        <v>425</v>
      </c>
      <c r="C467" s="155">
        <v>1411.99</v>
      </c>
      <c r="D467" s="152" t="s">
        <v>399</v>
      </c>
      <c r="E467" s="56"/>
      <c r="F467" s="101">
        <f>E467*C467</f>
        <v>0</v>
      </c>
      <c r="G467" s="125"/>
      <c r="H467" s="56">
        <f>G467*C467</f>
        <v>0</v>
      </c>
      <c r="I467" s="125"/>
      <c r="J467" s="56">
        <f>I467*2</f>
        <v>0</v>
      </c>
      <c r="K467" s="56">
        <f>J467*C467</f>
        <v>0</v>
      </c>
      <c r="L467" s="56"/>
      <c r="M467" s="56">
        <f>L467*C467</f>
        <v>0</v>
      </c>
      <c r="N467" s="125"/>
      <c r="O467" s="56">
        <f>N467*C467</f>
        <v>0</v>
      </c>
      <c r="P467" s="98">
        <f>G467+J467+L467+N467</f>
        <v>0</v>
      </c>
      <c r="Q467" s="56">
        <f>P467*C467</f>
        <v>0</v>
      </c>
      <c r="R467" s="98">
        <f>P467+E467</f>
        <v>0</v>
      </c>
      <c r="S467" s="56">
        <f>R467*C467</f>
        <v>0</v>
      </c>
      <c r="T467" s="47"/>
      <c r="U467" s="47"/>
      <c r="V467" s="241"/>
      <c r="W467" s="241"/>
      <c r="X467" s="241"/>
      <c r="Y467" s="241"/>
    </row>
    <row r="468" spans="1:25" s="46" customFormat="1" ht="41.25" customHeight="1">
      <c r="A468" s="85"/>
      <c r="B468" s="116" t="s">
        <v>582</v>
      </c>
      <c r="C468" s="126">
        <v>1416.51</v>
      </c>
      <c r="D468" s="116" t="s">
        <v>399</v>
      </c>
      <c r="E468" s="56"/>
      <c r="F468" s="101">
        <f>E468*C468</f>
        <v>0</v>
      </c>
      <c r="G468" s="125"/>
      <c r="H468" s="56">
        <f>G468*C468</f>
        <v>0</v>
      </c>
      <c r="I468" s="125"/>
      <c r="J468" s="56">
        <f>I468*2</f>
        <v>0</v>
      </c>
      <c r="K468" s="56">
        <f>J468*C468</f>
        <v>0</v>
      </c>
      <c r="L468" s="56"/>
      <c r="M468" s="56">
        <f>L468*C468</f>
        <v>0</v>
      </c>
      <c r="N468" s="125"/>
      <c r="O468" s="56">
        <f>N468*C468</f>
        <v>0</v>
      </c>
      <c r="P468" s="98">
        <f>G468+J468+L468+N468</f>
        <v>0</v>
      </c>
      <c r="Q468" s="56">
        <f>P468*C468</f>
        <v>0</v>
      </c>
      <c r="R468" s="98">
        <f>P468+E468</f>
        <v>0</v>
      </c>
      <c r="S468" s="56">
        <f>R468*C468</f>
        <v>0</v>
      </c>
      <c r="T468" s="48"/>
      <c r="U468" s="47"/>
      <c r="V468" s="244"/>
      <c r="W468" s="244"/>
      <c r="X468" s="244"/>
      <c r="Y468" s="244"/>
    </row>
    <row r="469" spans="1:25" s="240" customFormat="1" ht="68.25" customHeight="1">
      <c r="A469" s="152" t="s">
        <v>703</v>
      </c>
      <c r="B469" s="154" t="s">
        <v>706</v>
      </c>
      <c r="C469" s="155"/>
      <c r="D469" s="152"/>
      <c r="E469" s="56"/>
      <c r="F469" s="101">
        <f>E469*C469</f>
        <v>0</v>
      </c>
      <c r="G469" s="125"/>
      <c r="H469" s="56">
        <f>G469*C469</f>
        <v>0</v>
      </c>
      <c r="I469" s="125"/>
      <c r="J469" s="56">
        <f>I469*2</f>
        <v>0</v>
      </c>
      <c r="K469" s="56">
        <f>J469*C469</f>
        <v>0</v>
      </c>
      <c r="L469" s="56"/>
      <c r="M469" s="56">
        <f>L469*C469</f>
        <v>0</v>
      </c>
      <c r="N469" s="125"/>
      <c r="O469" s="56">
        <f>N469*C469</f>
        <v>0</v>
      </c>
      <c r="P469" s="98">
        <f>G469+J469+L469+N469</f>
        <v>0</v>
      </c>
      <c r="Q469" s="56">
        <f>P469*C469</f>
        <v>0</v>
      </c>
      <c r="R469" s="98">
        <f>P469+E469</f>
        <v>0</v>
      </c>
      <c r="S469" s="56">
        <f>R469*C469</f>
        <v>0</v>
      </c>
      <c r="T469" s="47"/>
      <c r="U469" s="47"/>
      <c r="V469" s="241"/>
      <c r="W469" s="241"/>
      <c r="X469" s="241"/>
      <c r="Y469" s="241"/>
    </row>
    <row r="470" spans="1:25" s="240" customFormat="1" ht="48.75" customHeight="1">
      <c r="A470" s="152"/>
      <c r="B470" s="152" t="s">
        <v>701</v>
      </c>
      <c r="C470" s="155">
        <v>1530.92</v>
      </c>
      <c r="D470" s="152" t="s">
        <v>399</v>
      </c>
      <c r="E470" s="56"/>
      <c r="F470" s="101">
        <f>E470*C470</f>
        <v>0</v>
      </c>
      <c r="G470" s="125"/>
      <c r="H470" s="56">
        <f>G470*C470</f>
        <v>0</v>
      </c>
      <c r="I470" s="125"/>
      <c r="J470" s="56">
        <f>I470*2</f>
        <v>0</v>
      </c>
      <c r="K470" s="56">
        <f>J470*C470</f>
        <v>0</v>
      </c>
      <c r="L470" s="56"/>
      <c r="M470" s="56">
        <f>L470*C470</f>
        <v>0</v>
      </c>
      <c r="N470" s="125"/>
      <c r="O470" s="56">
        <f>N470*C470</f>
        <v>0</v>
      </c>
      <c r="P470" s="98">
        <f>G470+J470+L470+N470</f>
        <v>0</v>
      </c>
      <c r="Q470" s="56">
        <f>P470*C470</f>
        <v>0</v>
      </c>
      <c r="R470" s="98">
        <f>P470+E470</f>
        <v>0</v>
      </c>
      <c r="S470" s="56">
        <f>R470*C470</f>
        <v>0</v>
      </c>
      <c r="T470" s="47"/>
      <c r="U470" s="47"/>
      <c r="V470" s="241"/>
      <c r="W470" s="241"/>
      <c r="X470" s="241"/>
      <c r="Y470" s="241"/>
    </row>
    <row r="471" spans="1:25" s="240" customFormat="1" ht="49.5" customHeight="1">
      <c r="A471" s="152"/>
      <c r="B471" s="152" t="s">
        <v>700</v>
      </c>
      <c r="C471" s="155">
        <v>1535.51</v>
      </c>
      <c r="D471" s="152" t="s">
        <v>399</v>
      </c>
      <c r="E471" s="56"/>
      <c r="F471" s="101">
        <f>E471*C471</f>
        <v>0</v>
      </c>
      <c r="G471" s="125"/>
      <c r="H471" s="56">
        <f>G471*C471</f>
        <v>0</v>
      </c>
      <c r="I471" s="125"/>
      <c r="J471" s="56">
        <f>I471*2</f>
        <v>0</v>
      </c>
      <c r="K471" s="56">
        <f>J471*C471</f>
        <v>0</v>
      </c>
      <c r="L471" s="56"/>
      <c r="M471" s="56">
        <f>L471*C471</f>
        <v>0</v>
      </c>
      <c r="N471" s="125"/>
      <c r="O471" s="56">
        <f>N471*C471</f>
        <v>0</v>
      </c>
      <c r="P471" s="98">
        <f>G471+J471+L471+N471</f>
        <v>0</v>
      </c>
      <c r="Q471" s="56">
        <f>P471*C471</f>
        <v>0</v>
      </c>
      <c r="R471" s="98">
        <f>P471+E471</f>
        <v>0</v>
      </c>
      <c r="S471" s="56">
        <f>R471*C471</f>
        <v>0</v>
      </c>
      <c r="T471" s="47"/>
      <c r="U471" s="47"/>
      <c r="V471" s="241"/>
      <c r="W471" s="241"/>
      <c r="X471" s="241"/>
      <c r="Y471" s="241"/>
    </row>
    <row r="472" spans="1:25" s="240" customFormat="1" ht="49.5" customHeight="1">
      <c r="A472" s="152"/>
      <c r="B472" s="152" t="s">
        <v>699</v>
      </c>
      <c r="C472" s="155">
        <v>1544.55</v>
      </c>
      <c r="D472" s="152" t="s">
        <v>399</v>
      </c>
      <c r="E472" s="56"/>
      <c r="F472" s="101">
        <f>E472*C472</f>
        <v>0</v>
      </c>
      <c r="G472" s="125"/>
      <c r="H472" s="56">
        <f>G472*C472</f>
        <v>0</v>
      </c>
      <c r="I472" s="125"/>
      <c r="J472" s="56">
        <f>I472*2</f>
        <v>0</v>
      </c>
      <c r="K472" s="56">
        <f>J472*C472</f>
        <v>0</v>
      </c>
      <c r="L472" s="56"/>
      <c r="M472" s="56">
        <f>L472*C472</f>
        <v>0</v>
      </c>
      <c r="N472" s="125"/>
      <c r="O472" s="56">
        <f>N472*C472</f>
        <v>0</v>
      </c>
      <c r="P472" s="98">
        <f>G472+J472+L472+N472</f>
        <v>0</v>
      </c>
      <c r="Q472" s="56">
        <f>P472*C472</f>
        <v>0</v>
      </c>
      <c r="R472" s="98">
        <f>P472+E472</f>
        <v>0</v>
      </c>
      <c r="S472" s="56">
        <f>R472*C472</f>
        <v>0</v>
      </c>
      <c r="T472" s="47"/>
      <c r="U472" s="47"/>
      <c r="V472" s="241"/>
      <c r="W472" s="241"/>
      <c r="X472" s="241"/>
      <c r="Y472" s="241"/>
    </row>
    <row r="473" spans="1:25" s="240" customFormat="1" ht="49.5" customHeight="1">
      <c r="A473" s="152"/>
      <c r="B473" s="152" t="s">
        <v>698</v>
      </c>
      <c r="C473" s="155">
        <v>1553.59</v>
      </c>
      <c r="D473" s="152" t="s">
        <v>399</v>
      </c>
      <c r="E473" s="56"/>
      <c r="F473" s="101">
        <f>E473*C473</f>
        <v>0</v>
      </c>
      <c r="G473" s="125"/>
      <c r="H473" s="56">
        <f>G473*C473</f>
        <v>0</v>
      </c>
      <c r="I473" s="125"/>
      <c r="J473" s="56">
        <f>I473*2</f>
        <v>0</v>
      </c>
      <c r="K473" s="56">
        <f>J473*C473</f>
        <v>0</v>
      </c>
      <c r="L473" s="56"/>
      <c r="M473" s="56">
        <f>L473*C473</f>
        <v>0</v>
      </c>
      <c r="N473" s="125"/>
      <c r="O473" s="56">
        <f>N473*C473</f>
        <v>0</v>
      </c>
      <c r="P473" s="98">
        <f>G473+J473+L473+N473</f>
        <v>0</v>
      </c>
      <c r="Q473" s="56">
        <f>P473*C473</f>
        <v>0</v>
      </c>
      <c r="R473" s="98">
        <f>P473+E473</f>
        <v>0</v>
      </c>
      <c r="S473" s="56">
        <f>R473*C473</f>
        <v>0</v>
      </c>
      <c r="T473" s="47"/>
      <c r="U473" s="47"/>
      <c r="V473" s="241"/>
      <c r="W473" s="241"/>
      <c r="X473" s="241"/>
      <c r="Y473" s="241"/>
    </row>
    <row r="474" spans="1:25" s="240" customFormat="1" ht="49.5" customHeight="1">
      <c r="A474" s="152"/>
      <c r="B474" s="152" t="s">
        <v>678</v>
      </c>
      <c r="C474" s="155">
        <v>1562.63</v>
      </c>
      <c r="D474" s="152" t="s">
        <v>399</v>
      </c>
      <c r="E474" s="56"/>
      <c r="F474" s="101">
        <f>E474*C474</f>
        <v>0</v>
      </c>
      <c r="G474" s="125"/>
      <c r="H474" s="56">
        <f>G474*C474</f>
        <v>0</v>
      </c>
      <c r="I474" s="125"/>
      <c r="J474" s="56">
        <f>I474*2</f>
        <v>0</v>
      </c>
      <c r="K474" s="56">
        <f>J474*C474</f>
        <v>0</v>
      </c>
      <c r="L474" s="56"/>
      <c r="M474" s="56">
        <f>L474*C474</f>
        <v>0</v>
      </c>
      <c r="N474" s="125"/>
      <c r="O474" s="56">
        <f>N474*C474</f>
        <v>0</v>
      </c>
      <c r="P474" s="98">
        <f>G474+J474+L474+N474</f>
        <v>0</v>
      </c>
      <c r="Q474" s="56">
        <f>P474*C474</f>
        <v>0</v>
      </c>
      <c r="R474" s="98">
        <f>P474+E474</f>
        <v>0</v>
      </c>
      <c r="S474" s="56">
        <f>R474*C474</f>
        <v>0</v>
      </c>
      <c r="T474" s="47"/>
      <c r="U474" s="47"/>
      <c r="V474" s="241"/>
      <c r="W474" s="241"/>
      <c r="X474" s="241"/>
      <c r="Y474" s="241"/>
    </row>
    <row r="475" spans="1:25" s="46" customFormat="1" ht="25.5" customHeight="1">
      <c r="A475" s="85"/>
      <c r="B475" s="116" t="s">
        <v>697</v>
      </c>
      <c r="C475" s="126">
        <v>1571.67</v>
      </c>
      <c r="D475" s="116" t="s">
        <v>399</v>
      </c>
      <c r="E475" s="56"/>
      <c r="F475" s="101">
        <f>E475*C475</f>
        <v>0</v>
      </c>
      <c r="G475" s="125"/>
      <c r="H475" s="56">
        <f>G475*C475</f>
        <v>0</v>
      </c>
      <c r="I475" s="125"/>
      <c r="J475" s="56">
        <f>I475*2</f>
        <v>0</v>
      </c>
      <c r="K475" s="56">
        <f>J475*C475</f>
        <v>0</v>
      </c>
      <c r="L475" s="56"/>
      <c r="M475" s="56">
        <f>L475*C475</f>
        <v>0</v>
      </c>
      <c r="N475" s="125"/>
      <c r="O475" s="56">
        <f>N475*C475</f>
        <v>0</v>
      </c>
      <c r="P475" s="98">
        <f>G475+J475+L475+N475</f>
        <v>0</v>
      </c>
      <c r="Q475" s="56">
        <f>P475*C475</f>
        <v>0</v>
      </c>
      <c r="R475" s="98">
        <f>P475+E475</f>
        <v>0</v>
      </c>
      <c r="S475" s="56">
        <f>R475*C475</f>
        <v>0</v>
      </c>
      <c r="T475" s="48"/>
      <c r="U475" s="47"/>
      <c r="V475" s="244"/>
      <c r="W475" s="244"/>
      <c r="X475" s="244"/>
      <c r="Y475" s="244"/>
    </row>
    <row r="476" spans="1:25" s="46" customFormat="1" ht="43.5" customHeight="1">
      <c r="A476" s="116" t="s">
        <v>705</v>
      </c>
      <c r="B476" s="84" t="s">
        <v>704</v>
      </c>
      <c r="C476" s="126"/>
      <c r="D476" s="116"/>
      <c r="E476" s="56"/>
      <c r="F476" s="101">
        <f>E476*C476</f>
        <v>0</v>
      </c>
      <c r="G476" s="125"/>
      <c r="H476" s="56">
        <f>G476*C476</f>
        <v>0</v>
      </c>
      <c r="I476" s="125"/>
      <c r="J476" s="56">
        <f>I476*2</f>
        <v>0</v>
      </c>
      <c r="K476" s="56">
        <f>J476*C476</f>
        <v>0</v>
      </c>
      <c r="L476" s="56"/>
      <c r="M476" s="56">
        <f>L476*C476</f>
        <v>0</v>
      </c>
      <c r="N476" s="125"/>
      <c r="O476" s="56">
        <f>N476*C476</f>
        <v>0</v>
      </c>
      <c r="P476" s="98">
        <f>G476+J476+L476+N476</f>
        <v>0</v>
      </c>
      <c r="Q476" s="56">
        <f>P476*C476</f>
        <v>0</v>
      </c>
      <c r="R476" s="98">
        <f>P476+E476</f>
        <v>0</v>
      </c>
      <c r="S476" s="56">
        <f>R476*C476</f>
        <v>0</v>
      </c>
      <c r="T476" s="48"/>
      <c r="U476" s="47"/>
      <c r="V476" s="244"/>
      <c r="W476" s="244"/>
      <c r="X476" s="244"/>
      <c r="Y476" s="244"/>
    </row>
    <row r="477" spans="1:25" s="46" customFormat="1" ht="25.5" customHeight="1">
      <c r="A477" s="116"/>
      <c r="B477" s="116" t="s">
        <v>423</v>
      </c>
      <c r="C477" s="126">
        <v>1409.28</v>
      </c>
      <c r="D477" s="116" t="s">
        <v>399</v>
      </c>
      <c r="E477" s="56"/>
      <c r="F477" s="101">
        <f>E477*C477</f>
        <v>0</v>
      </c>
      <c r="G477" s="125"/>
      <c r="H477" s="56">
        <f>G477*C477</f>
        <v>0</v>
      </c>
      <c r="I477" s="125"/>
      <c r="J477" s="56">
        <f>I477*2</f>
        <v>0</v>
      </c>
      <c r="K477" s="56">
        <f>J477*C477</f>
        <v>0</v>
      </c>
      <c r="L477" s="56"/>
      <c r="M477" s="56">
        <f>L477*C477</f>
        <v>0</v>
      </c>
      <c r="N477" s="125"/>
      <c r="O477" s="56">
        <f>N477*C477</f>
        <v>0</v>
      </c>
      <c r="P477" s="98">
        <f>G477+J477+L477+N477</f>
        <v>0</v>
      </c>
      <c r="Q477" s="56">
        <f>P477*C477</f>
        <v>0</v>
      </c>
      <c r="R477" s="98">
        <f>P477+E477</f>
        <v>0</v>
      </c>
      <c r="S477" s="56">
        <f>R477*C477</f>
        <v>0</v>
      </c>
      <c r="T477" s="48"/>
      <c r="U477" s="47"/>
      <c r="V477" s="244"/>
      <c r="W477" s="244"/>
      <c r="X477" s="244"/>
      <c r="Y477" s="244"/>
    </row>
    <row r="478" spans="1:25" s="46" customFormat="1" ht="25.5" customHeight="1">
      <c r="A478" s="116"/>
      <c r="B478" s="116" t="s">
        <v>422</v>
      </c>
      <c r="C478" s="126">
        <v>1413.8</v>
      </c>
      <c r="D478" s="116" t="s">
        <v>399</v>
      </c>
      <c r="E478" s="56"/>
      <c r="F478" s="101">
        <f>E478*C478</f>
        <v>0</v>
      </c>
      <c r="G478" s="125"/>
      <c r="H478" s="56">
        <f>G478*C478</f>
        <v>0</v>
      </c>
      <c r="I478" s="125"/>
      <c r="J478" s="56">
        <f>I478*2</f>
        <v>0</v>
      </c>
      <c r="K478" s="56">
        <f>J478*C478</f>
        <v>0</v>
      </c>
      <c r="L478" s="56"/>
      <c r="M478" s="56">
        <f>L478*C478</f>
        <v>0</v>
      </c>
      <c r="N478" s="125"/>
      <c r="O478" s="56">
        <f>N478*C478</f>
        <v>0</v>
      </c>
      <c r="P478" s="98">
        <f>G478+J478+L478+N478</f>
        <v>0</v>
      </c>
      <c r="Q478" s="56">
        <f>P478*C478</f>
        <v>0</v>
      </c>
      <c r="R478" s="98">
        <f>P478+E478</f>
        <v>0</v>
      </c>
      <c r="S478" s="56">
        <f>R478*C478</f>
        <v>0</v>
      </c>
      <c r="T478" s="48"/>
      <c r="U478" s="47"/>
      <c r="V478" s="244"/>
      <c r="W478" s="244"/>
      <c r="X478" s="244"/>
      <c r="Y478" s="244"/>
    </row>
    <row r="479" spans="1:25" s="46" customFormat="1" ht="25.5" customHeight="1">
      <c r="A479" s="116"/>
      <c r="B479" s="116" t="s">
        <v>421</v>
      </c>
      <c r="C479" s="126">
        <v>1418.32</v>
      </c>
      <c r="D479" s="116" t="s">
        <v>399</v>
      </c>
      <c r="E479" s="56"/>
      <c r="F479" s="101">
        <f>E479*C479</f>
        <v>0</v>
      </c>
      <c r="G479" s="125"/>
      <c r="H479" s="56">
        <f>G479*C479</f>
        <v>0</v>
      </c>
      <c r="I479" s="125"/>
      <c r="J479" s="56">
        <f>I479*2</f>
        <v>0</v>
      </c>
      <c r="K479" s="56">
        <f>J479*C479</f>
        <v>0</v>
      </c>
      <c r="L479" s="56"/>
      <c r="M479" s="56">
        <f>L479*C479</f>
        <v>0</v>
      </c>
      <c r="N479" s="125"/>
      <c r="O479" s="56">
        <f>N479*C479</f>
        <v>0</v>
      </c>
      <c r="P479" s="98">
        <f>G479+J479+L479+N479</f>
        <v>0</v>
      </c>
      <c r="Q479" s="56">
        <f>P479*C479</f>
        <v>0</v>
      </c>
      <c r="R479" s="98">
        <f>P479+E479</f>
        <v>0</v>
      </c>
      <c r="S479" s="56">
        <f>R479*C479</f>
        <v>0</v>
      </c>
      <c r="T479" s="48"/>
      <c r="U479" s="47"/>
      <c r="V479" s="244"/>
      <c r="W479" s="244"/>
      <c r="X479" s="244"/>
      <c r="Y479" s="244"/>
    </row>
    <row r="480" spans="1:25" s="46" customFormat="1" ht="25.5" customHeight="1">
      <c r="A480" s="116"/>
      <c r="B480" s="116" t="s">
        <v>425</v>
      </c>
      <c r="C480" s="126">
        <v>1422.84</v>
      </c>
      <c r="D480" s="116" t="s">
        <v>399</v>
      </c>
      <c r="E480" s="56"/>
      <c r="F480" s="101">
        <f>E480*C480</f>
        <v>0</v>
      </c>
      <c r="G480" s="125"/>
      <c r="H480" s="56">
        <f>G480*C480</f>
        <v>0</v>
      </c>
      <c r="I480" s="125"/>
      <c r="J480" s="56">
        <f>I480*2</f>
        <v>0</v>
      </c>
      <c r="K480" s="56">
        <f>J480*C480</f>
        <v>0</v>
      </c>
      <c r="L480" s="56"/>
      <c r="M480" s="56">
        <f>L480*C480</f>
        <v>0</v>
      </c>
      <c r="N480" s="125"/>
      <c r="O480" s="56">
        <f>N480*C480</f>
        <v>0</v>
      </c>
      <c r="P480" s="98">
        <f>G480+J480+L480+N480</f>
        <v>0</v>
      </c>
      <c r="Q480" s="56">
        <f>P480*C480</f>
        <v>0</v>
      </c>
      <c r="R480" s="98">
        <f>P480+E480</f>
        <v>0</v>
      </c>
      <c r="S480" s="56">
        <f>R480*C480</f>
        <v>0</v>
      </c>
      <c r="T480" s="48"/>
      <c r="U480" s="47"/>
      <c r="V480" s="244"/>
      <c r="W480" s="244"/>
      <c r="X480" s="244"/>
      <c r="Y480" s="244"/>
    </row>
    <row r="481" spans="1:25" s="46" customFormat="1" ht="25.5" customHeight="1">
      <c r="A481" s="85"/>
      <c r="B481" s="116" t="s">
        <v>582</v>
      </c>
      <c r="C481" s="126">
        <v>1427.36</v>
      </c>
      <c r="D481" s="116" t="s">
        <v>399</v>
      </c>
      <c r="E481" s="56"/>
      <c r="F481" s="101">
        <f>E481*C481</f>
        <v>0</v>
      </c>
      <c r="G481" s="125"/>
      <c r="H481" s="56">
        <f>G481*C481</f>
        <v>0</v>
      </c>
      <c r="I481" s="125"/>
      <c r="J481" s="56">
        <f>I481*2</f>
        <v>0</v>
      </c>
      <c r="K481" s="56">
        <f>J481*C481</f>
        <v>0</v>
      </c>
      <c r="L481" s="56"/>
      <c r="M481" s="56">
        <f>L481*C481</f>
        <v>0</v>
      </c>
      <c r="N481" s="125"/>
      <c r="O481" s="56">
        <f>N481*C481</f>
        <v>0</v>
      </c>
      <c r="P481" s="98">
        <f>G481+J481+L481+N481</f>
        <v>0</v>
      </c>
      <c r="Q481" s="56">
        <f>P481*C481</f>
        <v>0</v>
      </c>
      <c r="R481" s="98">
        <f>P481+E481</f>
        <v>0</v>
      </c>
      <c r="S481" s="56">
        <f>R481*C481</f>
        <v>0</v>
      </c>
      <c r="T481" s="48"/>
      <c r="U481" s="47"/>
      <c r="V481" s="244"/>
      <c r="W481" s="244"/>
      <c r="X481" s="244"/>
      <c r="Y481" s="244"/>
    </row>
    <row r="482" spans="1:25" s="46" customFormat="1" ht="61.5" customHeight="1">
      <c r="A482" s="116" t="s">
        <v>703</v>
      </c>
      <c r="B482" s="84" t="s">
        <v>702</v>
      </c>
      <c r="C482" s="126"/>
      <c r="D482" s="116"/>
      <c r="E482" s="56"/>
      <c r="F482" s="101">
        <f>E482*C482</f>
        <v>0</v>
      </c>
      <c r="G482" s="125"/>
      <c r="H482" s="56">
        <f>G482*C482</f>
        <v>0</v>
      </c>
      <c r="I482" s="125"/>
      <c r="J482" s="56">
        <f>I482*2</f>
        <v>0</v>
      </c>
      <c r="K482" s="56">
        <f>J482*C482</f>
        <v>0</v>
      </c>
      <c r="L482" s="56"/>
      <c r="M482" s="56">
        <f>L482*C482</f>
        <v>0</v>
      </c>
      <c r="N482" s="125"/>
      <c r="O482" s="56">
        <f>N482*C482</f>
        <v>0</v>
      </c>
      <c r="P482" s="98">
        <f>G482+J482+L482+N482</f>
        <v>0</v>
      </c>
      <c r="Q482" s="56">
        <f>P482*C482</f>
        <v>0</v>
      </c>
      <c r="R482" s="98">
        <f>P482+E482</f>
        <v>0</v>
      </c>
      <c r="S482" s="56">
        <f>R482*C482</f>
        <v>0</v>
      </c>
      <c r="T482" s="48"/>
      <c r="U482" s="47"/>
      <c r="V482" s="244"/>
      <c r="W482" s="244"/>
      <c r="X482" s="244"/>
      <c r="Y482" s="244"/>
    </row>
    <row r="483" spans="1:25" s="46" customFormat="1" ht="39" customHeight="1">
      <c r="A483" s="116"/>
      <c r="B483" s="152" t="s">
        <v>701</v>
      </c>
      <c r="C483" s="126">
        <v>1552.61</v>
      </c>
      <c r="D483" s="116" t="s">
        <v>399</v>
      </c>
      <c r="E483" s="56"/>
      <c r="F483" s="101">
        <f>E483*C483</f>
        <v>0</v>
      </c>
      <c r="G483" s="125"/>
      <c r="H483" s="56">
        <f>G483*C483</f>
        <v>0</v>
      </c>
      <c r="I483" s="125"/>
      <c r="J483" s="56">
        <f>I483*2</f>
        <v>0</v>
      </c>
      <c r="K483" s="56">
        <f>J483*C483</f>
        <v>0</v>
      </c>
      <c r="L483" s="56"/>
      <c r="M483" s="56">
        <f>L483*C483</f>
        <v>0</v>
      </c>
      <c r="N483" s="125"/>
      <c r="O483" s="56">
        <f>N483*C483</f>
        <v>0</v>
      </c>
      <c r="P483" s="98">
        <f>G483+J483+L483+N483</f>
        <v>0</v>
      </c>
      <c r="Q483" s="56">
        <f>P483*C483</f>
        <v>0</v>
      </c>
      <c r="R483" s="98">
        <f>P483+E483</f>
        <v>0</v>
      </c>
      <c r="S483" s="56">
        <f>R483*C483</f>
        <v>0</v>
      </c>
      <c r="T483" s="48"/>
      <c r="U483" s="47"/>
      <c r="V483" s="244"/>
      <c r="W483" s="244"/>
      <c r="X483" s="244"/>
      <c r="Y483" s="244"/>
    </row>
    <row r="484" spans="1:25" s="46" customFormat="1" ht="25.5" customHeight="1">
      <c r="A484" s="116"/>
      <c r="B484" s="116" t="s">
        <v>700</v>
      </c>
      <c r="C484" s="126">
        <v>1557.2</v>
      </c>
      <c r="D484" s="116" t="s">
        <v>399</v>
      </c>
      <c r="E484" s="56"/>
      <c r="F484" s="101">
        <f>E484*C484</f>
        <v>0</v>
      </c>
      <c r="G484" s="125"/>
      <c r="H484" s="56">
        <f>G484*C484</f>
        <v>0</v>
      </c>
      <c r="I484" s="125"/>
      <c r="J484" s="56">
        <f>I484*2</f>
        <v>0</v>
      </c>
      <c r="K484" s="56">
        <f>J484*C484</f>
        <v>0</v>
      </c>
      <c r="L484" s="56"/>
      <c r="M484" s="56">
        <f>L484*C484</f>
        <v>0</v>
      </c>
      <c r="N484" s="125"/>
      <c r="O484" s="56">
        <f>N484*C484</f>
        <v>0</v>
      </c>
      <c r="P484" s="98">
        <f>G484+J484+L484+N484</f>
        <v>0</v>
      </c>
      <c r="Q484" s="56">
        <f>P484*C484</f>
        <v>0</v>
      </c>
      <c r="R484" s="98">
        <f>P484+E484</f>
        <v>0</v>
      </c>
      <c r="S484" s="56">
        <f>R484*C484</f>
        <v>0</v>
      </c>
      <c r="T484" s="48"/>
      <c r="U484" s="47"/>
      <c r="V484" s="244"/>
      <c r="W484" s="244"/>
      <c r="X484" s="244"/>
      <c r="Y484" s="244"/>
    </row>
    <row r="485" spans="1:25" s="46" customFormat="1" ht="25.5" customHeight="1">
      <c r="A485" s="116"/>
      <c r="B485" s="116" t="s">
        <v>699</v>
      </c>
      <c r="C485" s="126">
        <v>1566.24</v>
      </c>
      <c r="D485" s="116" t="s">
        <v>399</v>
      </c>
      <c r="E485" s="56"/>
      <c r="F485" s="101">
        <f>E485*C485</f>
        <v>0</v>
      </c>
      <c r="G485" s="125"/>
      <c r="H485" s="56">
        <f>G485*C485</f>
        <v>0</v>
      </c>
      <c r="I485" s="125"/>
      <c r="J485" s="56">
        <f>I485*2</f>
        <v>0</v>
      </c>
      <c r="K485" s="56">
        <f>J485*C485</f>
        <v>0</v>
      </c>
      <c r="L485" s="56"/>
      <c r="M485" s="56">
        <f>L485*C485</f>
        <v>0</v>
      </c>
      <c r="N485" s="125"/>
      <c r="O485" s="56">
        <f>N485*C485</f>
        <v>0</v>
      </c>
      <c r="P485" s="98">
        <f>G485+J485+L485+N485</f>
        <v>0</v>
      </c>
      <c r="Q485" s="56">
        <f>P485*C485</f>
        <v>0</v>
      </c>
      <c r="R485" s="98">
        <f>P485+E485</f>
        <v>0</v>
      </c>
      <c r="S485" s="56">
        <f>R485*C485</f>
        <v>0</v>
      </c>
      <c r="T485" s="48"/>
      <c r="U485" s="47"/>
      <c r="V485" s="244"/>
      <c r="W485" s="244"/>
      <c r="X485" s="244"/>
      <c r="Y485" s="244"/>
    </row>
    <row r="486" spans="1:25" s="46" customFormat="1" ht="25.5" customHeight="1">
      <c r="A486" s="116"/>
      <c r="B486" s="116" t="s">
        <v>698</v>
      </c>
      <c r="C486" s="126">
        <v>1575.28</v>
      </c>
      <c r="D486" s="116" t="s">
        <v>399</v>
      </c>
      <c r="E486" s="56"/>
      <c r="F486" s="101">
        <f>E486*C486</f>
        <v>0</v>
      </c>
      <c r="G486" s="125"/>
      <c r="H486" s="56">
        <f>G486*C486</f>
        <v>0</v>
      </c>
      <c r="I486" s="125"/>
      <c r="J486" s="56">
        <f>I486*2</f>
        <v>0</v>
      </c>
      <c r="K486" s="56">
        <f>J486*C486</f>
        <v>0</v>
      </c>
      <c r="L486" s="56"/>
      <c r="M486" s="56">
        <f>L486*C486</f>
        <v>0</v>
      </c>
      <c r="N486" s="125"/>
      <c r="O486" s="56">
        <f>N486*C486</f>
        <v>0</v>
      </c>
      <c r="P486" s="98">
        <f>G486+J486+L486+N486</f>
        <v>0</v>
      </c>
      <c r="Q486" s="56">
        <f>P486*C486</f>
        <v>0</v>
      </c>
      <c r="R486" s="98">
        <f>P486+E486</f>
        <v>0</v>
      </c>
      <c r="S486" s="56">
        <f>R486*C486</f>
        <v>0</v>
      </c>
      <c r="T486" s="48"/>
      <c r="U486" s="47"/>
      <c r="V486" s="244"/>
      <c r="W486" s="244"/>
      <c r="X486" s="244"/>
      <c r="Y486" s="244"/>
    </row>
    <row r="487" spans="1:25" s="46" customFormat="1" ht="25.5" customHeight="1">
      <c r="A487" s="116"/>
      <c r="B487" s="116" t="s">
        <v>678</v>
      </c>
      <c r="C487" s="126">
        <v>1584.32</v>
      </c>
      <c r="D487" s="116" t="s">
        <v>399</v>
      </c>
      <c r="E487" s="56"/>
      <c r="F487" s="101">
        <f>E487*C487</f>
        <v>0</v>
      </c>
      <c r="G487" s="125"/>
      <c r="H487" s="56">
        <f>G487*C487</f>
        <v>0</v>
      </c>
      <c r="I487" s="125"/>
      <c r="J487" s="56">
        <f>I487*2</f>
        <v>0</v>
      </c>
      <c r="K487" s="56">
        <f>J487*C487</f>
        <v>0</v>
      </c>
      <c r="L487" s="56"/>
      <c r="M487" s="56">
        <f>L487*C487</f>
        <v>0</v>
      </c>
      <c r="N487" s="125"/>
      <c r="O487" s="56">
        <f>N487*C487</f>
        <v>0</v>
      </c>
      <c r="P487" s="98">
        <f>G487+J487+L487+N487</f>
        <v>0</v>
      </c>
      <c r="Q487" s="56">
        <f>P487*C487</f>
        <v>0</v>
      </c>
      <c r="R487" s="98">
        <f>P487+E487</f>
        <v>0</v>
      </c>
      <c r="S487" s="56">
        <f>R487*C487</f>
        <v>0</v>
      </c>
      <c r="T487" s="48"/>
      <c r="U487" s="47"/>
      <c r="V487" s="244"/>
      <c r="W487" s="244"/>
      <c r="X487" s="244"/>
      <c r="Y487" s="244"/>
    </row>
    <row r="488" spans="1:25" s="46" customFormat="1" ht="25.5" customHeight="1">
      <c r="A488" s="85"/>
      <c r="B488" s="116" t="s">
        <v>697</v>
      </c>
      <c r="C488" s="126">
        <v>1593.36</v>
      </c>
      <c r="D488" s="116" t="s">
        <v>399</v>
      </c>
      <c r="E488" s="56"/>
      <c r="F488" s="101">
        <f>E488*C488</f>
        <v>0</v>
      </c>
      <c r="G488" s="125"/>
      <c r="H488" s="56">
        <f>G488*C488</f>
        <v>0</v>
      </c>
      <c r="I488" s="125"/>
      <c r="J488" s="56">
        <f>I488*2</f>
        <v>0</v>
      </c>
      <c r="K488" s="56">
        <f>J488*C488</f>
        <v>0</v>
      </c>
      <c r="L488" s="56"/>
      <c r="M488" s="56">
        <f>L488*C488</f>
        <v>0</v>
      </c>
      <c r="N488" s="125"/>
      <c r="O488" s="56">
        <f>N488*C488</f>
        <v>0</v>
      </c>
      <c r="P488" s="98">
        <f>G488+J488+L488+N488</f>
        <v>0</v>
      </c>
      <c r="Q488" s="56">
        <f>P488*C488</f>
        <v>0</v>
      </c>
      <c r="R488" s="98">
        <f>P488+E488</f>
        <v>0</v>
      </c>
      <c r="S488" s="56">
        <f>R488*C488</f>
        <v>0</v>
      </c>
      <c r="T488" s="48"/>
      <c r="U488" s="47"/>
      <c r="V488" s="244"/>
      <c r="W488" s="244"/>
      <c r="X488" s="244"/>
      <c r="Y488" s="244"/>
    </row>
    <row r="489" spans="1:25" s="46" customFormat="1" ht="82.5" customHeight="1">
      <c r="A489" s="85"/>
      <c r="B489" s="119" t="s">
        <v>696</v>
      </c>
      <c r="C489" s="126"/>
      <c r="D489" s="116"/>
      <c r="E489" s="56"/>
      <c r="F489" s="101">
        <f>E489*C489</f>
        <v>0</v>
      </c>
      <c r="G489" s="125"/>
      <c r="H489" s="56">
        <f>G489*C489</f>
        <v>0</v>
      </c>
      <c r="I489" s="125"/>
      <c r="J489" s="56">
        <f>I489*2</f>
        <v>0</v>
      </c>
      <c r="K489" s="56">
        <f>J489*C489</f>
        <v>0</v>
      </c>
      <c r="L489" s="56"/>
      <c r="M489" s="56">
        <f>L489*C489</f>
        <v>0</v>
      </c>
      <c r="N489" s="125"/>
      <c r="O489" s="56">
        <f>N489*C489</f>
        <v>0</v>
      </c>
      <c r="P489" s="98">
        <f>G489+J489+L489+N489</f>
        <v>0</v>
      </c>
      <c r="Q489" s="56">
        <f>P489*C489</f>
        <v>0</v>
      </c>
      <c r="R489" s="98">
        <f>P489+E489</f>
        <v>0</v>
      </c>
      <c r="S489" s="56">
        <f>R489*C489</f>
        <v>0</v>
      </c>
      <c r="T489" s="48"/>
      <c r="U489" s="47"/>
      <c r="V489" s="244"/>
      <c r="W489" s="244"/>
      <c r="X489" s="244"/>
      <c r="Y489" s="244"/>
    </row>
    <row r="490" spans="1:25" s="46" customFormat="1" ht="43.5" customHeight="1">
      <c r="A490" s="85"/>
      <c r="B490" s="116" t="s">
        <v>695</v>
      </c>
      <c r="C490" s="126">
        <v>2817.53</v>
      </c>
      <c r="D490" s="116" t="s">
        <v>399</v>
      </c>
      <c r="E490" s="56"/>
      <c r="F490" s="101">
        <f>E490*C490</f>
        <v>0</v>
      </c>
      <c r="G490" s="125"/>
      <c r="H490" s="56">
        <f>G490*C490</f>
        <v>0</v>
      </c>
      <c r="I490" s="125"/>
      <c r="J490" s="56">
        <f>I490*2</f>
        <v>0</v>
      </c>
      <c r="K490" s="56">
        <f>J490*C490</f>
        <v>0</v>
      </c>
      <c r="L490" s="56"/>
      <c r="M490" s="56">
        <f>L490*C490</f>
        <v>0</v>
      </c>
      <c r="N490" s="125"/>
      <c r="O490" s="56">
        <f>N490*C490</f>
        <v>0</v>
      </c>
      <c r="P490" s="98">
        <f>G490+J490+L490+N490</f>
        <v>0</v>
      </c>
      <c r="Q490" s="56">
        <f>P490*C490</f>
        <v>0</v>
      </c>
      <c r="R490" s="98">
        <f>P490+E490</f>
        <v>0</v>
      </c>
      <c r="S490" s="56">
        <f>R490*C490</f>
        <v>0</v>
      </c>
      <c r="T490" s="48"/>
      <c r="U490" s="47"/>
      <c r="V490" s="244"/>
      <c r="W490" s="244"/>
      <c r="X490" s="244"/>
      <c r="Y490" s="244"/>
    </row>
    <row r="491" spans="1:25" s="46" customFormat="1" ht="43.5" customHeight="1">
      <c r="A491" s="85"/>
      <c r="B491" s="116" t="s">
        <v>422</v>
      </c>
      <c r="C491" s="126">
        <v>2825.95</v>
      </c>
      <c r="D491" s="116" t="s">
        <v>399</v>
      </c>
      <c r="E491" s="56"/>
      <c r="F491" s="101">
        <f>E491*C491</f>
        <v>0</v>
      </c>
      <c r="G491" s="125"/>
      <c r="H491" s="56">
        <f>G491*C491</f>
        <v>0</v>
      </c>
      <c r="I491" s="125"/>
      <c r="J491" s="56">
        <f>I491*2</f>
        <v>0</v>
      </c>
      <c r="K491" s="56">
        <f>J491*C491</f>
        <v>0</v>
      </c>
      <c r="L491" s="56"/>
      <c r="M491" s="56">
        <f>L491*C491</f>
        <v>0</v>
      </c>
      <c r="N491" s="125"/>
      <c r="O491" s="56">
        <f>N491*C491</f>
        <v>0</v>
      </c>
      <c r="P491" s="98">
        <f>G491+J491+L491+N491</f>
        <v>0</v>
      </c>
      <c r="Q491" s="56">
        <f>P491*C491</f>
        <v>0</v>
      </c>
      <c r="R491" s="98">
        <f>P491+E491</f>
        <v>0</v>
      </c>
      <c r="S491" s="56">
        <f>R491*C491</f>
        <v>0</v>
      </c>
      <c r="T491" s="48"/>
      <c r="U491" s="47"/>
      <c r="V491" s="244"/>
      <c r="W491" s="244"/>
      <c r="X491" s="244"/>
      <c r="Y491" s="244"/>
    </row>
    <row r="492" spans="1:25" s="46" customFormat="1" ht="43.5" customHeight="1">
      <c r="A492" s="85"/>
      <c r="B492" s="116" t="s">
        <v>421</v>
      </c>
      <c r="C492" s="126">
        <v>2834.37</v>
      </c>
      <c r="D492" s="116" t="s">
        <v>399</v>
      </c>
      <c r="E492" s="56"/>
      <c r="F492" s="101">
        <f>E492*C492</f>
        <v>0</v>
      </c>
      <c r="G492" s="125"/>
      <c r="H492" s="56">
        <f>G492*C492</f>
        <v>0</v>
      </c>
      <c r="I492" s="125"/>
      <c r="J492" s="56">
        <f>I492*2</f>
        <v>0</v>
      </c>
      <c r="K492" s="56">
        <f>J492*C492</f>
        <v>0</v>
      </c>
      <c r="L492" s="56"/>
      <c r="M492" s="56">
        <f>L492*C492</f>
        <v>0</v>
      </c>
      <c r="N492" s="125"/>
      <c r="O492" s="56">
        <f>N492*C492</f>
        <v>0</v>
      </c>
      <c r="P492" s="98">
        <f>G492+J492+L492+N492</f>
        <v>0</v>
      </c>
      <c r="Q492" s="56">
        <f>P492*C492</f>
        <v>0</v>
      </c>
      <c r="R492" s="98">
        <f>P492+E492</f>
        <v>0</v>
      </c>
      <c r="S492" s="56">
        <f>R492*C492</f>
        <v>0</v>
      </c>
      <c r="T492" s="48"/>
      <c r="U492" s="47"/>
      <c r="V492" s="244"/>
      <c r="W492" s="244"/>
      <c r="X492" s="244"/>
      <c r="Y492" s="244"/>
    </row>
    <row r="493" spans="1:25" s="46" customFormat="1" ht="43.5" customHeight="1">
      <c r="A493" s="85"/>
      <c r="B493" s="116" t="s">
        <v>425</v>
      </c>
      <c r="C493" s="126">
        <v>2842.79</v>
      </c>
      <c r="D493" s="116" t="s">
        <v>399</v>
      </c>
      <c r="E493" s="56"/>
      <c r="F493" s="101">
        <f>E493*C493</f>
        <v>0</v>
      </c>
      <c r="G493" s="125"/>
      <c r="H493" s="56">
        <f>G493*C493</f>
        <v>0</v>
      </c>
      <c r="I493" s="125"/>
      <c r="J493" s="56">
        <f>I493*2</f>
        <v>0</v>
      </c>
      <c r="K493" s="56">
        <f>J493*C493</f>
        <v>0</v>
      </c>
      <c r="L493" s="56"/>
      <c r="M493" s="56">
        <f>L493*C493</f>
        <v>0</v>
      </c>
      <c r="N493" s="125"/>
      <c r="O493" s="56">
        <f>N493*C493</f>
        <v>0</v>
      </c>
      <c r="P493" s="98">
        <f>G493+J493+L493+N493</f>
        <v>0</v>
      </c>
      <c r="Q493" s="56">
        <f>P493*C493</f>
        <v>0</v>
      </c>
      <c r="R493" s="98">
        <f>P493+E493</f>
        <v>0</v>
      </c>
      <c r="S493" s="56">
        <f>R493*C493</f>
        <v>0</v>
      </c>
      <c r="T493" s="48"/>
      <c r="U493" s="47"/>
      <c r="V493" s="244"/>
      <c r="W493" s="244"/>
      <c r="X493" s="244"/>
      <c r="Y493" s="244"/>
    </row>
    <row r="494" spans="1:25" s="46" customFormat="1" ht="45" customHeight="1">
      <c r="A494" s="85"/>
      <c r="B494" s="116" t="s">
        <v>582</v>
      </c>
      <c r="C494" s="126">
        <v>2851.21</v>
      </c>
      <c r="D494" s="116" t="s">
        <v>399</v>
      </c>
      <c r="E494" s="56"/>
      <c r="F494" s="101">
        <f>E494*C494</f>
        <v>0</v>
      </c>
      <c r="G494" s="125"/>
      <c r="H494" s="56">
        <f>G494*C494</f>
        <v>0</v>
      </c>
      <c r="I494" s="125"/>
      <c r="J494" s="56">
        <f>I494*2</f>
        <v>0</v>
      </c>
      <c r="K494" s="56">
        <f>J494*C494</f>
        <v>0</v>
      </c>
      <c r="L494" s="56"/>
      <c r="M494" s="56">
        <f>L494*C494</f>
        <v>0</v>
      </c>
      <c r="N494" s="125"/>
      <c r="O494" s="56">
        <f>N494*C494</f>
        <v>0</v>
      </c>
      <c r="P494" s="98">
        <f>G494+J494+L494+N494</f>
        <v>0</v>
      </c>
      <c r="Q494" s="56">
        <f>P494*C494</f>
        <v>0</v>
      </c>
      <c r="R494" s="98">
        <f>P494+E494</f>
        <v>0</v>
      </c>
      <c r="S494" s="56">
        <f>R494*C494</f>
        <v>0</v>
      </c>
      <c r="T494" s="48"/>
      <c r="U494" s="47"/>
      <c r="V494" s="244"/>
      <c r="W494" s="244"/>
      <c r="X494" s="244"/>
      <c r="Y494" s="244"/>
    </row>
    <row r="495" spans="1:25" s="240" customFormat="1" ht="90.75" customHeight="1">
      <c r="A495" s="243"/>
      <c r="B495" s="152" t="s">
        <v>694</v>
      </c>
      <c r="C495" s="155"/>
      <c r="D495" s="152"/>
      <c r="E495" s="56"/>
      <c r="F495" s="101">
        <f>E495*C495</f>
        <v>0</v>
      </c>
      <c r="G495" s="125"/>
      <c r="H495" s="56">
        <f>G495*C495</f>
        <v>0</v>
      </c>
      <c r="I495" s="125"/>
      <c r="J495" s="56">
        <f>I495*2</f>
        <v>0</v>
      </c>
      <c r="K495" s="56">
        <f>J495*C495</f>
        <v>0</v>
      </c>
      <c r="L495" s="56"/>
      <c r="M495" s="56">
        <f>L495*C495</f>
        <v>0</v>
      </c>
      <c r="N495" s="125"/>
      <c r="O495" s="56">
        <f>N495*C495</f>
        <v>0</v>
      </c>
      <c r="P495" s="98">
        <f>G495+J495+L495+N495</f>
        <v>0</v>
      </c>
      <c r="Q495" s="56">
        <f>P495*C495</f>
        <v>0</v>
      </c>
      <c r="R495" s="98">
        <f>P495+E495</f>
        <v>0</v>
      </c>
      <c r="S495" s="56">
        <f>R495*C495</f>
        <v>0</v>
      </c>
      <c r="T495" s="235"/>
      <c r="U495" s="47"/>
      <c r="V495" s="234"/>
      <c r="W495" s="241"/>
      <c r="X495" s="241"/>
      <c r="Y495" s="241"/>
    </row>
    <row r="496" spans="1:25" s="240" customFormat="1" ht="48.75" customHeight="1">
      <c r="A496" s="157"/>
      <c r="B496" s="152" t="s">
        <v>693</v>
      </c>
      <c r="C496" s="155">
        <v>2797.32</v>
      </c>
      <c r="D496" s="152" t="s">
        <v>399</v>
      </c>
      <c r="E496" s="56"/>
      <c r="F496" s="101">
        <f>E496*C496</f>
        <v>0</v>
      </c>
      <c r="G496" s="125"/>
      <c r="H496" s="56">
        <f>G496*C496</f>
        <v>0</v>
      </c>
      <c r="I496" s="125"/>
      <c r="J496" s="56">
        <f>I496*2</f>
        <v>0</v>
      </c>
      <c r="K496" s="56">
        <f>J496*C496</f>
        <v>0</v>
      </c>
      <c r="L496" s="56"/>
      <c r="M496" s="56">
        <f>L496*C496</f>
        <v>0</v>
      </c>
      <c r="N496" s="125"/>
      <c r="O496" s="56">
        <f>N496*C496</f>
        <v>0</v>
      </c>
      <c r="P496" s="98">
        <f>G496+J496+L496+N496</f>
        <v>0</v>
      </c>
      <c r="Q496" s="56">
        <f>P496*C496</f>
        <v>0</v>
      </c>
      <c r="R496" s="98">
        <f>P496+E496</f>
        <v>0</v>
      </c>
      <c r="S496" s="56">
        <f>R496*C496</f>
        <v>0</v>
      </c>
      <c r="T496" s="47"/>
      <c r="U496" s="47"/>
      <c r="V496" s="241"/>
      <c r="W496" s="241"/>
      <c r="X496" s="241"/>
      <c r="Y496" s="241"/>
    </row>
    <row r="497" spans="1:25" s="240" customFormat="1" ht="48.75" customHeight="1">
      <c r="A497" s="157"/>
      <c r="B497" s="152" t="s">
        <v>422</v>
      </c>
      <c r="C497" s="155">
        <v>2805.74</v>
      </c>
      <c r="D497" s="152" t="s">
        <v>399</v>
      </c>
      <c r="E497" s="56"/>
      <c r="F497" s="101">
        <f>E497*C497</f>
        <v>0</v>
      </c>
      <c r="G497" s="125"/>
      <c r="H497" s="56">
        <f>G497*C497</f>
        <v>0</v>
      </c>
      <c r="I497" s="125"/>
      <c r="J497" s="56">
        <f>I497*2</f>
        <v>0</v>
      </c>
      <c r="K497" s="56">
        <f>J497*C497</f>
        <v>0</v>
      </c>
      <c r="L497" s="56"/>
      <c r="M497" s="56">
        <f>L497*C497</f>
        <v>0</v>
      </c>
      <c r="N497" s="125"/>
      <c r="O497" s="56">
        <f>N497*C497</f>
        <v>0</v>
      </c>
      <c r="P497" s="98">
        <f>G497+J497+L497+N497</f>
        <v>0</v>
      </c>
      <c r="Q497" s="56">
        <f>P497*C497</f>
        <v>0</v>
      </c>
      <c r="R497" s="98">
        <f>P497+E497</f>
        <v>0</v>
      </c>
      <c r="S497" s="56">
        <f>R497*C497</f>
        <v>0</v>
      </c>
      <c r="T497" s="47"/>
      <c r="U497" s="47"/>
      <c r="V497" s="241"/>
      <c r="W497" s="241"/>
      <c r="X497" s="241"/>
      <c r="Y497" s="241"/>
    </row>
    <row r="498" spans="1:25" s="240" customFormat="1" ht="48.75" customHeight="1">
      <c r="A498" s="157"/>
      <c r="B498" s="152" t="s">
        <v>421</v>
      </c>
      <c r="C498" s="155">
        <v>2814.16</v>
      </c>
      <c r="D498" s="152" t="s">
        <v>399</v>
      </c>
      <c r="E498" s="56"/>
      <c r="F498" s="101">
        <f>E498*C498</f>
        <v>0</v>
      </c>
      <c r="G498" s="125"/>
      <c r="H498" s="56">
        <f>G498*C498</f>
        <v>0</v>
      </c>
      <c r="I498" s="125"/>
      <c r="J498" s="56">
        <f>I498*2</f>
        <v>0</v>
      </c>
      <c r="K498" s="56">
        <f>J498*C498</f>
        <v>0</v>
      </c>
      <c r="L498" s="56"/>
      <c r="M498" s="56">
        <f>L498*C498</f>
        <v>0</v>
      </c>
      <c r="N498" s="125"/>
      <c r="O498" s="56">
        <f>N498*C498</f>
        <v>0</v>
      </c>
      <c r="P498" s="98">
        <f>G498+J498+L498+N498</f>
        <v>0</v>
      </c>
      <c r="Q498" s="56">
        <f>P498*C498</f>
        <v>0</v>
      </c>
      <c r="R498" s="98">
        <f>P498+E498</f>
        <v>0</v>
      </c>
      <c r="S498" s="56">
        <f>R498*C498</f>
        <v>0</v>
      </c>
      <c r="T498" s="47"/>
      <c r="U498" s="47"/>
      <c r="V498" s="241"/>
      <c r="W498" s="241"/>
      <c r="X498" s="241"/>
      <c r="Y498" s="241"/>
    </row>
    <row r="499" spans="1:25" s="240" customFormat="1" ht="69" customHeight="1">
      <c r="A499" s="157"/>
      <c r="B499" s="152" t="s">
        <v>425</v>
      </c>
      <c r="C499" s="155">
        <v>2822.58</v>
      </c>
      <c r="D499" s="152" t="s">
        <v>399</v>
      </c>
      <c r="E499" s="56"/>
      <c r="F499" s="101">
        <f>E499*C499</f>
        <v>0</v>
      </c>
      <c r="G499" s="125"/>
      <c r="H499" s="56">
        <f>G499*C499</f>
        <v>0</v>
      </c>
      <c r="I499" s="125"/>
      <c r="J499" s="56">
        <f>I499*2</f>
        <v>0</v>
      </c>
      <c r="K499" s="56">
        <f>J499*C499</f>
        <v>0</v>
      </c>
      <c r="L499" s="56"/>
      <c r="M499" s="56">
        <f>L499*C499</f>
        <v>0</v>
      </c>
      <c r="N499" s="125"/>
      <c r="O499" s="56">
        <f>N499*C499</f>
        <v>0</v>
      </c>
      <c r="P499" s="98">
        <f>G499+J499+L499+N499</f>
        <v>0</v>
      </c>
      <c r="Q499" s="56">
        <f>P499*C499</f>
        <v>0</v>
      </c>
      <c r="R499" s="98">
        <f>P499+E499</f>
        <v>0</v>
      </c>
      <c r="S499" s="56">
        <f>R499*C499</f>
        <v>0</v>
      </c>
      <c r="T499" s="47"/>
      <c r="U499" s="47"/>
      <c r="V499" s="241"/>
      <c r="W499" s="241"/>
      <c r="X499" s="241"/>
      <c r="Y499" s="241"/>
    </row>
    <row r="500" spans="1:25" s="240" customFormat="1" ht="44.25" customHeight="1">
      <c r="A500" s="242"/>
      <c r="B500" s="152" t="s">
        <v>582</v>
      </c>
      <c r="C500" s="155">
        <v>2831</v>
      </c>
      <c r="D500" s="152" t="s">
        <v>399</v>
      </c>
      <c r="E500" s="56"/>
      <c r="F500" s="101">
        <f>E500*C500</f>
        <v>0</v>
      </c>
      <c r="G500" s="125"/>
      <c r="H500" s="56">
        <f>G500*C500</f>
        <v>0</v>
      </c>
      <c r="I500" s="125"/>
      <c r="J500" s="56">
        <f>I500*2</f>
        <v>0</v>
      </c>
      <c r="K500" s="56">
        <f>J500*C500</f>
        <v>0</v>
      </c>
      <c r="L500" s="56"/>
      <c r="M500" s="56">
        <f>L500*C500</f>
        <v>0</v>
      </c>
      <c r="N500" s="125"/>
      <c r="O500" s="56">
        <f>N500*C500</f>
        <v>0</v>
      </c>
      <c r="P500" s="98">
        <f>G500+J500+L500+N500</f>
        <v>0</v>
      </c>
      <c r="Q500" s="56">
        <f>P500*C500</f>
        <v>0</v>
      </c>
      <c r="R500" s="98">
        <f>P500+E500</f>
        <v>0</v>
      </c>
      <c r="S500" s="56">
        <f>R500*C500</f>
        <v>0</v>
      </c>
      <c r="T500" s="47"/>
      <c r="U500" s="47"/>
      <c r="V500" s="241"/>
      <c r="W500" s="241"/>
      <c r="X500" s="241"/>
      <c r="Y500" s="241"/>
    </row>
    <row r="501" spans="1:25" s="236" customFormat="1" ht="25.5" customHeight="1">
      <c r="A501" s="239"/>
      <c r="B501" s="116" t="s">
        <v>692</v>
      </c>
      <c r="C501" s="126">
        <v>0</v>
      </c>
      <c r="D501" s="116" t="s">
        <v>399</v>
      </c>
      <c r="E501" s="56"/>
      <c r="F501" s="101">
        <f>E501*C501</f>
        <v>0</v>
      </c>
      <c r="G501" s="125"/>
      <c r="H501" s="56">
        <f>G501*C501</f>
        <v>0</v>
      </c>
      <c r="I501" s="125"/>
      <c r="J501" s="56">
        <f>I501*2</f>
        <v>0</v>
      </c>
      <c r="K501" s="56">
        <f>J501*C501</f>
        <v>0</v>
      </c>
      <c r="L501" s="56"/>
      <c r="M501" s="56">
        <f>L501*C501</f>
        <v>0</v>
      </c>
      <c r="N501" s="125"/>
      <c r="O501" s="56">
        <f>N501*C501</f>
        <v>0</v>
      </c>
      <c r="P501" s="98">
        <f>G501+J501+L501+N501</f>
        <v>0</v>
      </c>
      <c r="Q501" s="56">
        <f>P501*C501</f>
        <v>0</v>
      </c>
      <c r="R501" s="98">
        <f>P501+E501</f>
        <v>0</v>
      </c>
      <c r="S501" s="56">
        <f>R501*C501</f>
        <v>0</v>
      </c>
      <c r="T501" s="238"/>
      <c r="U501" s="47"/>
      <c r="V501" s="237"/>
      <c r="W501" s="237"/>
      <c r="X501" s="237"/>
      <c r="Y501" s="237"/>
    </row>
    <row r="502" spans="1:25" s="160" customFormat="1" ht="66.75" customHeight="1">
      <c r="A502" s="157">
        <v>4.0999999999999996</v>
      </c>
      <c r="B502" s="154" t="s">
        <v>691</v>
      </c>
      <c r="C502" s="155"/>
      <c r="D502" s="152"/>
      <c r="E502" s="56"/>
      <c r="F502" s="101">
        <f>E502*C502</f>
        <v>0</v>
      </c>
      <c r="G502" s="125"/>
      <c r="H502" s="56">
        <f>G502*C502</f>
        <v>0</v>
      </c>
      <c r="I502" s="125"/>
      <c r="J502" s="56">
        <f>I502*2</f>
        <v>0</v>
      </c>
      <c r="K502" s="56">
        <f>J502*C502</f>
        <v>0</v>
      </c>
      <c r="L502" s="56"/>
      <c r="M502" s="56">
        <f>L502*C502</f>
        <v>0</v>
      </c>
      <c r="N502" s="125"/>
      <c r="O502" s="56">
        <f>N502*C502</f>
        <v>0</v>
      </c>
      <c r="P502" s="98">
        <f>G502+J502+L502+N502</f>
        <v>0</v>
      </c>
      <c r="Q502" s="56">
        <f>P502*C502</f>
        <v>0</v>
      </c>
      <c r="R502" s="98">
        <f>P502+E502</f>
        <v>0</v>
      </c>
      <c r="S502" s="56">
        <f>R502*C502</f>
        <v>0</v>
      </c>
      <c r="T502" s="235"/>
      <c r="U502" s="47"/>
      <c r="V502" s="234"/>
    </row>
    <row r="503" spans="1:25" s="160" customFormat="1" ht="50.25" customHeight="1">
      <c r="A503" s="157"/>
      <c r="B503" s="152" t="s">
        <v>682</v>
      </c>
      <c r="C503" s="155">
        <v>7246.5</v>
      </c>
      <c r="D503" s="152" t="s">
        <v>635</v>
      </c>
      <c r="E503" s="56"/>
      <c r="F503" s="101">
        <f>E503*C503</f>
        <v>0</v>
      </c>
      <c r="G503" s="125"/>
      <c r="H503" s="56">
        <f>G503*C503</f>
        <v>0</v>
      </c>
      <c r="I503" s="125"/>
      <c r="J503" s="56">
        <f>I503*2</f>
        <v>0</v>
      </c>
      <c r="K503" s="56">
        <f>J503*C503</f>
        <v>0</v>
      </c>
      <c r="L503" s="56"/>
      <c r="M503" s="56">
        <f>L503*C503</f>
        <v>0</v>
      </c>
      <c r="N503" s="125"/>
      <c r="O503" s="56">
        <f>N503*C503</f>
        <v>0</v>
      </c>
      <c r="P503" s="98">
        <f>G503+J503+L503+N503</f>
        <v>0</v>
      </c>
      <c r="Q503" s="56">
        <f>P503*C503</f>
        <v>0</v>
      </c>
      <c r="R503" s="98">
        <f>P503+E503</f>
        <v>0</v>
      </c>
      <c r="S503" s="56">
        <f>R503*C503</f>
        <v>0</v>
      </c>
      <c r="T503" s="47"/>
      <c r="U503" s="47"/>
    </row>
    <row r="504" spans="1:25" s="160" customFormat="1" ht="50.25" customHeight="1">
      <c r="A504" s="157">
        <v>8.1</v>
      </c>
      <c r="B504" s="152" t="s">
        <v>651</v>
      </c>
      <c r="C504" s="155">
        <v>7360.13</v>
      </c>
      <c r="D504" s="152" t="s">
        <v>635</v>
      </c>
      <c r="E504" s="56"/>
      <c r="F504" s="101">
        <f>E504*C504</f>
        <v>0</v>
      </c>
      <c r="G504" s="125"/>
      <c r="H504" s="56">
        <f>G504*C504</f>
        <v>0</v>
      </c>
      <c r="I504" s="125"/>
      <c r="J504" s="56">
        <f>I504*2</f>
        <v>0</v>
      </c>
      <c r="K504" s="56">
        <f>J504*C504</f>
        <v>0</v>
      </c>
      <c r="L504" s="56"/>
      <c r="M504" s="56">
        <f>L504*C504</f>
        <v>0</v>
      </c>
      <c r="N504" s="125"/>
      <c r="O504" s="56">
        <f>N504*C504</f>
        <v>0</v>
      </c>
      <c r="P504" s="98">
        <f>G504+J504+L504+N504</f>
        <v>0</v>
      </c>
      <c r="Q504" s="56">
        <f>P504*C504</f>
        <v>0</v>
      </c>
      <c r="R504" s="98">
        <f>P504+E504</f>
        <v>0</v>
      </c>
      <c r="S504" s="56">
        <f>R504*C504</f>
        <v>0</v>
      </c>
      <c r="T504" s="47"/>
      <c r="U504" s="47"/>
    </row>
    <row r="505" spans="1:25" s="160" customFormat="1" ht="50.25" customHeight="1">
      <c r="A505" s="157"/>
      <c r="B505" s="152" t="s">
        <v>680</v>
      </c>
      <c r="C505" s="155">
        <v>7583.98</v>
      </c>
      <c r="D505" s="152" t="s">
        <v>635</v>
      </c>
      <c r="E505" s="56"/>
      <c r="F505" s="101">
        <f>E505*C505</f>
        <v>0</v>
      </c>
      <c r="G505" s="125"/>
      <c r="H505" s="56">
        <f>G505*C505</f>
        <v>0</v>
      </c>
      <c r="I505" s="125"/>
      <c r="J505" s="56">
        <f>I505*2</f>
        <v>0</v>
      </c>
      <c r="K505" s="56">
        <f>J505*C505</f>
        <v>0</v>
      </c>
      <c r="L505" s="56"/>
      <c r="M505" s="56">
        <f>L505*C505</f>
        <v>0</v>
      </c>
      <c r="N505" s="125"/>
      <c r="O505" s="56">
        <f>N505*C505</f>
        <v>0</v>
      </c>
      <c r="P505" s="98">
        <f>G505+J505+L505+N505</f>
        <v>0</v>
      </c>
      <c r="Q505" s="56">
        <f>P505*C505</f>
        <v>0</v>
      </c>
      <c r="R505" s="98">
        <f>P505+E505</f>
        <v>0</v>
      </c>
      <c r="S505" s="56">
        <f>R505*C505</f>
        <v>0</v>
      </c>
      <c r="T505" s="47"/>
      <c r="U505" s="47"/>
    </row>
    <row r="506" spans="1:25" s="160" customFormat="1" ht="50.25" customHeight="1">
      <c r="A506" s="157"/>
      <c r="B506" s="152" t="s">
        <v>679</v>
      </c>
      <c r="C506" s="155">
        <v>7807.83</v>
      </c>
      <c r="D506" s="152" t="s">
        <v>635</v>
      </c>
      <c r="E506" s="56"/>
      <c r="F506" s="101">
        <f>E506*C506</f>
        <v>0</v>
      </c>
      <c r="G506" s="125"/>
      <c r="H506" s="56">
        <f>G506*C506</f>
        <v>0</v>
      </c>
      <c r="I506" s="125"/>
      <c r="J506" s="56">
        <f>I506*2</f>
        <v>0</v>
      </c>
      <c r="K506" s="56">
        <f>J506*C506</f>
        <v>0</v>
      </c>
      <c r="L506" s="56"/>
      <c r="M506" s="56">
        <f>L506*C506</f>
        <v>0</v>
      </c>
      <c r="N506" s="125"/>
      <c r="O506" s="56">
        <f>N506*C506</f>
        <v>0</v>
      </c>
      <c r="P506" s="98">
        <f>G506+J506+L506+N506</f>
        <v>0</v>
      </c>
      <c r="Q506" s="56">
        <f>P506*C506</f>
        <v>0</v>
      </c>
      <c r="R506" s="98">
        <f>P506+E506</f>
        <v>0</v>
      </c>
      <c r="S506" s="56">
        <f>R506*C506</f>
        <v>0</v>
      </c>
      <c r="T506" s="47"/>
      <c r="U506" s="47"/>
    </row>
    <row r="507" spans="1:25" s="160" customFormat="1" ht="50.25" customHeight="1">
      <c r="A507" s="157"/>
      <c r="B507" s="152" t="s">
        <v>678</v>
      </c>
      <c r="C507" s="155">
        <v>8031.68</v>
      </c>
      <c r="D507" s="152" t="s">
        <v>635</v>
      </c>
      <c r="E507" s="56"/>
      <c r="F507" s="101">
        <f>E507*C507</f>
        <v>0</v>
      </c>
      <c r="G507" s="125"/>
      <c r="H507" s="56">
        <f>G507*C507</f>
        <v>0</v>
      </c>
      <c r="I507" s="125"/>
      <c r="J507" s="56">
        <f>I507*2</f>
        <v>0</v>
      </c>
      <c r="K507" s="56">
        <f>J507*C507</f>
        <v>0</v>
      </c>
      <c r="L507" s="56"/>
      <c r="M507" s="56">
        <f>L507*C507</f>
        <v>0</v>
      </c>
      <c r="N507" s="125"/>
      <c r="O507" s="56">
        <f>N507*C507</f>
        <v>0</v>
      </c>
      <c r="P507" s="98">
        <f>G507+J507+L507+N507</f>
        <v>0</v>
      </c>
      <c r="Q507" s="56">
        <f>P507*C507</f>
        <v>0</v>
      </c>
      <c r="R507" s="98">
        <f>P507+E507</f>
        <v>0</v>
      </c>
      <c r="S507" s="56">
        <f>R507*C507</f>
        <v>0</v>
      </c>
      <c r="T507" s="47"/>
      <c r="U507" s="47"/>
    </row>
    <row r="508" spans="1:25" s="160" customFormat="1" ht="48.75" customHeight="1">
      <c r="A508" s="157"/>
      <c r="B508" s="152" t="s">
        <v>690</v>
      </c>
      <c r="C508" s="155">
        <v>8255.5300000000007</v>
      </c>
      <c r="D508" s="152" t="s">
        <v>635</v>
      </c>
      <c r="E508" s="56"/>
      <c r="F508" s="101">
        <f>E508*C508</f>
        <v>0</v>
      </c>
      <c r="G508" s="125"/>
      <c r="H508" s="56">
        <f>G508*C508</f>
        <v>0</v>
      </c>
      <c r="I508" s="125"/>
      <c r="J508" s="56">
        <f>I508*2</f>
        <v>0</v>
      </c>
      <c r="K508" s="56">
        <f>J508*C508</f>
        <v>0</v>
      </c>
      <c r="L508" s="56"/>
      <c r="M508" s="56">
        <f>L508*C508</f>
        <v>0</v>
      </c>
      <c r="N508" s="125"/>
      <c r="O508" s="56">
        <f>N508*C508</f>
        <v>0</v>
      </c>
      <c r="P508" s="98">
        <f>G508+J508+L508+N508</f>
        <v>0</v>
      </c>
      <c r="Q508" s="56">
        <f>P508*C508</f>
        <v>0</v>
      </c>
      <c r="R508" s="98">
        <f>P508+E508</f>
        <v>0</v>
      </c>
      <c r="S508" s="56">
        <f>R508*C508</f>
        <v>0</v>
      </c>
      <c r="T508" s="47"/>
      <c r="U508" s="47"/>
    </row>
    <row r="509" spans="1:25" s="46" customFormat="1" ht="47.25" customHeight="1">
      <c r="A509" s="159" t="s">
        <v>689</v>
      </c>
      <c r="B509" s="230" t="s">
        <v>688</v>
      </c>
      <c r="C509" s="83"/>
      <c r="D509" s="82"/>
      <c r="E509" s="62"/>
      <c r="F509" s="81">
        <f>E509*C509</f>
        <v>0</v>
      </c>
      <c r="G509" s="62"/>
      <c r="H509" s="62">
        <f>G509*C509</f>
        <v>0</v>
      </c>
      <c r="I509" s="62"/>
      <c r="J509" s="62">
        <f>I509*2</f>
        <v>0</v>
      </c>
      <c r="K509" s="62">
        <f>J509*C509</f>
        <v>0</v>
      </c>
      <c r="L509" s="62"/>
      <c r="M509" s="62">
        <f>L509*C509</f>
        <v>0</v>
      </c>
      <c r="N509" s="62"/>
      <c r="O509" s="62">
        <f>N509*C509</f>
        <v>0</v>
      </c>
      <c r="P509" s="88">
        <f>G509+J509+L509+N509</f>
        <v>0</v>
      </c>
      <c r="Q509" s="62">
        <f>P509*C509</f>
        <v>0</v>
      </c>
      <c r="R509" s="80" t="s">
        <v>136</v>
      </c>
      <c r="S509" s="62"/>
      <c r="T509" s="48"/>
      <c r="U509" s="42"/>
    </row>
    <row r="510" spans="1:25" s="46" customFormat="1" ht="47.25" customHeight="1">
      <c r="A510" s="159"/>
      <c r="B510" s="116" t="s">
        <v>682</v>
      </c>
      <c r="C510" s="83">
        <v>7783.92</v>
      </c>
      <c r="D510" s="82" t="s">
        <v>635</v>
      </c>
      <c r="E510" s="62">
        <v>857</v>
      </c>
      <c r="F510" s="81">
        <f>E510*C510</f>
        <v>6670819.4400000004</v>
      </c>
      <c r="G510" s="62"/>
      <c r="H510" s="62">
        <f>G510*C510</f>
        <v>0</v>
      </c>
      <c r="I510" s="62">
        <v>12.8</v>
      </c>
      <c r="J510" s="62">
        <f>I510*2</f>
        <v>25.6</v>
      </c>
      <c r="K510" s="62">
        <f>J510*C510</f>
        <v>199268.35200000001</v>
      </c>
      <c r="L510" s="62"/>
      <c r="M510" s="62">
        <f>L510*C510</f>
        <v>0</v>
      </c>
      <c r="N510" s="62"/>
      <c r="O510" s="62">
        <f>N510*C510</f>
        <v>0</v>
      </c>
      <c r="P510" s="88">
        <f>G510+J510+L510+N510</f>
        <v>25.6</v>
      </c>
      <c r="Q510" s="62">
        <f>P510*C510</f>
        <v>199268.35200000001</v>
      </c>
      <c r="R510" s="88">
        <f>P510+E510</f>
        <v>882.6</v>
      </c>
      <c r="S510" s="62">
        <f>R510*C510</f>
        <v>6870087.7920000004</v>
      </c>
      <c r="T510" s="48"/>
      <c r="U510" s="42"/>
    </row>
    <row r="511" spans="1:25" s="46" customFormat="1" ht="47.25" customHeight="1">
      <c r="A511" s="159"/>
      <c r="B511" s="116" t="s">
        <v>687</v>
      </c>
      <c r="C511" s="83">
        <v>7897.55</v>
      </c>
      <c r="D511" s="82" t="s">
        <v>635</v>
      </c>
      <c r="E511" s="62">
        <v>219</v>
      </c>
      <c r="F511" s="81">
        <f>E511*C511</f>
        <v>1729563.45</v>
      </c>
      <c r="G511" s="62"/>
      <c r="H511" s="62">
        <f>G511*C511</f>
        <v>0</v>
      </c>
      <c r="I511" s="62"/>
      <c r="J511" s="62">
        <f>I511*2</f>
        <v>0</v>
      </c>
      <c r="K511" s="62">
        <f>J511*C511</f>
        <v>0</v>
      </c>
      <c r="L511" s="62"/>
      <c r="M511" s="62">
        <f>L511*C511</f>
        <v>0</v>
      </c>
      <c r="N511" s="62"/>
      <c r="O511" s="62">
        <f>N511*C511</f>
        <v>0</v>
      </c>
      <c r="P511" s="88">
        <f>G511+J511+L511+N511</f>
        <v>0</v>
      </c>
      <c r="Q511" s="62">
        <f>P511*C511</f>
        <v>0</v>
      </c>
      <c r="R511" s="88">
        <f>P511+E511</f>
        <v>219</v>
      </c>
      <c r="S511" s="62">
        <f>R511*C511</f>
        <v>1729563.45</v>
      </c>
      <c r="T511" s="48"/>
      <c r="U511" s="42"/>
    </row>
    <row r="512" spans="1:25" s="46" customFormat="1" ht="47.25" customHeight="1">
      <c r="A512" s="159"/>
      <c r="B512" s="116" t="s">
        <v>680</v>
      </c>
      <c r="C512" s="83">
        <v>8121.4</v>
      </c>
      <c r="D512" s="82" t="s">
        <v>635</v>
      </c>
      <c r="E512" s="62">
        <v>219</v>
      </c>
      <c r="F512" s="81">
        <f>E512*C512</f>
        <v>1778586.5999999999</v>
      </c>
      <c r="G512" s="62"/>
      <c r="H512" s="62">
        <f>G512*C512</f>
        <v>0</v>
      </c>
      <c r="I512" s="62"/>
      <c r="J512" s="62">
        <f>I512*2</f>
        <v>0</v>
      </c>
      <c r="K512" s="62">
        <f>J512*C512</f>
        <v>0</v>
      </c>
      <c r="L512" s="62"/>
      <c r="M512" s="62">
        <f>L512*C512</f>
        <v>0</v>
      </c>
      <c r="N512" s="62"/>
      <c r="O512" s="62">
        <f>N512*C512</f>
        <v>0</v>
      </c>
      <c r="P512" s="88">
        <f>G512+J512+L512+N512</f>
        <v>0</v>
      </c>
      <c r="Q512" s="62">
        <f>P512*C512</f>
        <v>0</v>
      </c>
      <c r="R512" s="88">
        <f>P512+E512</f>
        <v>219</v>
      </c>
      <c r="S512" s="62">
        <f>R512*C512</f>
        <v>1778586.5999999999</v>
      </c>
      <c r="T512" s="48"/>
      <c r="U512" s="42"/>
    </row>
    <row r="513" spans="1:21" s="46" customFormat="1" ht="47.25" customHeight="1">
      <c r="A513" s="159"/>
      <c r="B513" s="116" t="s">
        <v>679</v>
      </c>
      <c r="C513" s="83">
        <v>8345.25</v>
      </c>
      <c r="D513" s="82" t="s">
        <v>635</v>
      </c>
      <c r="E513" s="62">
        <v>219</v>
      </c>
      <c r="F513" s="81">
        <f>E513*C513</f>
        <v>1827609.75</v>
      </c>
      <c r="G513" s="62"/>
      <c r="H513" s="62">
        <f>G513*C513</f>
        <v>0</v>
      </c>
      <c r="I513" s="62"/>
      <c r="J513" s="62">
        <f>I513*2</f>
        <v>0</v>
      </c>
      <c r="K513" s="62">
        <f>J513*C513</f>
        <v>0</v>
      </c>
      <c r="L513" s="62"/>
      <c r="M513" s="62">
        <f>L513*C513</f>
        <v>0</v>
      </c>
      <c r="N513" s="62"/>
      <c r="O513" s="62">
        <f>N513*C513</f>
        <v>0</v>
      </c>
      <c r="P513" s="88">
        <f>G513+J513+L513+N513</f>
        <v>0</v>
      </c>
      <c r="Q513" s="62">
        <f>P513*C513</f>
        <v>0</v>
      </c>
      <c r="R513" s="88">
        <f>P513+E513</f>
        <v>219</v>
      </c>
      <c r="S513" s="62">
        <f>R513*C513</f>
        <v>1827609.75</v>
      </c>
      <c r="T513" s="48"/>
      <c r="U513" s="42"/>
    </row>
    <row r="514" spans="1:21" s="46" customFormat="1" ht="47.25" customHeight="1">
      <c r="A514" s="159"/>
      <c r="B514" s="116" t="s">
        <v>678</v>
      </c>
      <c r="C514" s="83">
        <v>8569.1</v>
      </c>
      <c r="D514" s="82" t="s">
        <v>635</v>
      </c>
      <c r="E514" s="62">
        <v>219</v>
      </c>
      <c r="F514" s="81">
        <f>E514*C514</f>
        <v>1876632.9000000001</v>
      </c>
      <c r="G514" s="131"/>
      <c r="H514" s="62">
        <f>G514*C514</f>
        <v>0</v>
      </c>
      <c r="I514" s="131"/>
      <c r="J514" s="62">
        <f>I514*2</f>
        <v>0</v>
      </c>
      <c r="K514" s="62">
        <f>J514*C514</f>
        <v>0</v>
      </c>
      <c r="L514" s="62"/>
      <c r="M514" s="62">
        <f>L514*C514</f>
        <v>0</v>
      </c>
      <c r="N514" s="131"/>
      <c r="O514" s="62">
        <f>N514*C514</f>
        <v>0</v>
      </c>
      <c r="P514" s="88">
        <f>G514+J514+L514+N514</f>
        <v>0</v>
      </c>
      <c r="Q514" s="62">
        <f>P514*C514</f>
        <v>0</v>
      </c>
      <c r="R514" s="88">
        <f>P514+E514</f>
        <v>219</v>
      </c>
      <c r="S514" s="62">
        <f>R514*C514</f>
        <v>1876632.9000000001</v>
      </c>
      <c r="T514" s="48"/>
      <c r="U514" s="47"/>
    </row>
    <row r="515" spans="1:21" s="46" customFormat="1" ht="47.25" customHeight="1">
      <c r="A515" s="159"/>
      <c r="B515" s="116" t="s">
        <v>677</v>
      </c>
      <c r="C515" s="83">
        <v>8792.9500000000007</v>
      </c>
      <c r="D515" s="82" t="s">
        <v>635</v>
      </c>
      <c r="E515" s="62">
        <v>219</v>
      </c>
      <c r="F515" s="81">
        <f>E515*C515</f>
        <v>1925656.05</v>
      </c>
      <c r="G515" s="131"/>
      <c r="H515" s="62">
        <f>G515*C515</f>
        <v>0</v>
      </c>
      <c r="I515" s="131"/>
      <c r="J515" s="62">
        <f>I515*2</f>
        <v>0</v>
      </c>
      <c r="K515" s="62">
        <f>J515*C515</f>
        <v>0</v>
      </c>
      <c r="L515" s="62"/>
      <c r="M515" s="62">
        <f>L515*C515</f>
        <v>0</v>
      </c>
      <c r="N515" s="131"/>
      <c r="O515" s="62">
        <f>N515*C515</f>
        <v>0</v>
      </c>
      <c r="P515" s="88">
        <f>G515+J515+L515+N515</f>
        <v>0</v>
      </c>
      <c r="Q515" s="62">
        <f>P515*C515</f>
        <v>0</v>
      </c>
      <c r="R515" s="88">
        <f>P515+E515</f>
        <v>219</v>
      </c>
      <c r="S515" s="62">
        <f>R515*C515</f>
        <v>1925656.05</v>
      </c>
      <c r="T515" s="48"/>
      <c r="U515" s="47"/>
    </row>
    <row r="516" spans="1:21" s="46" customFormat="1" ht="47.25" customHeight="1">
      <c r="A516" s="159"/>
      <c r="B516" s="116" t="s">
        <v>686</v>
      </c>
      <c r="C516" s="83">
        <v>9016.7999999999993</v>
      </c>
      <c r="D516" s="82" t="s">
        <v>635</v>
      </c>
      <c r="E516" s="62">
        <v>171</v>
      </c>
      <c r="F516" s="81">
        <f>E516*C516</f>
        <v>1541872.7999999998</v>
      </c>
      <c r="G516" s="131"/>
      <c r="H516" s="62">
        <f>G516*C516</f>
        <v>0</v>
      </c>
      <c r="I516" s="131"/>
      <c r="J516" s="62">
        <f>I516*2</f>
        <v>0</v>
      </c>
      <c r="K516" s="62">
        <f>J516*C516</f>
        <v>0</v>
      </c>
      <c r="L516" s="62"/>
      <c r="M516" s="62">
        <f>L516*C516</f>
        <v>0</v>
      </c>
      <c r="N516" s="131"/>
      <c r="O516" s="62">
        <f>N516*C516</f>
        <v>0</v>
      </c>
      <c r="P516" s="88">
        <f>G516+J516+L516+N516</f>
        <v>0</v>
      </c>
      <c r="Q516" s="62">
        <f>P516*C516</f>
        <v>0</v>
      </c>
      <c r="R516" s="88">
        <f>P516+E516</f>
        <v>171</v>
      </c>
      <c r="S516" s="62">
        <f>R516*C516</f>
        <v>1541872.7999999998</v>
      </c>
      <c r="T516" s="48"/>
      <c r="U516" s="47"/>
    </row>
    <row r="517" spans="1:21" s="46" customFormat="1" ht="60" customHeight="1">
      <c r="A517" s="159"/>
      <c r="B517" s="233" t="s">
        <v>685</v>
      </c>
      <c r="C517" s="126"/>
      <c r="D517" s="116"/>
      <c r="E517" s="56"/>
      <c r="F517" s="101">
        <f>E517*C517</f>
        <v>0</v>
      </c>
      <c r="G517" s="125"/>
      <c r="H517" s="56">
        <f>G517*C517</f>
        <v>0</v>
      </c>
      <c r="I517" s="125"/>
      <c r="J517" s="56">
        <f>I517*2</f>
        <v>0</v>
      </c>
      <c r="K517" s="56">
        <f>J517*C517</f>
        <v>0</v>
      </c>
      <c r="L517" s="56"/>
      <c r="M517" s="56">
        <f>L517*C517</f>
        <v>0</v>
      </c>
      <c r="N517" s="125"/>
      <c r="O517" s="56">
        <f>N517*C517</f>
        <v>0</v>
      </c>
      <c r="P517" s="98">
        <f>G517+J517+L517+N517</f>
        <v>0</v>
      </c>
      <c r="Q517" s="56">
        <f>P517*C517</f>
        <v>0</v>
      </c>
      <c r="R517" s="98">
        <f>P517+E517</f>
        <v>0</v>
      </c>
      <c r="S517" s="56">
        <f>R517*C517</f>
        <v>0</v>
      </c>
      <c r="T517" s="48"/>
      <c r="U517" s="47"/>
    </row>
    <row r="518" spans="1:21" s="46" customFormat="1" ht="51" customHeight="1">
      <c r="A518" s="159"/>
      <c r="B518" s="85" t="s">
        <v>652</v>
      </c>
      <c r="C518" s="126">
        <v>7698.49</v>
      </c>
      <c r="D518" s="116" t="s">
        <v>635</v>
      </c>
      <c r="E518" s="56"/>
      <c r="F518" s="101">
        <f>E518*C518</f>
        <v>0</v>
      </c>
      <c r="G518" s="125"/>
      <c r="H518" s="56">
        <f>G518*C518</f>
        <v>0</v>
      </c>
      <c r="I518" s="125"/>
      <c r="J518" s="56">
        <f>I518*2</f>
        <v>0</v>
      </c>
      <c r="K518" s="56">
        <f>J518*C518</f>
        <v>0</v>
      </c>
      <c r="L518" s="56"/>
      <c r="M518" s="56">
        <f>L518*C518</f>
        <v>0</v>
      </c>
      <c r="N518" s="125"/>
      <c r="O518" s="56">
        <f>N518*C518</f>
        <v>0</v>
      </c>
      <c r="P518" s="98">
        <f>G518+J518+L518+N518</f>
        <v>0</v>
      </c>
      <c r="Q518" s="56">
        <f>P518*C518</f>
        <v>0</v>
      </c>
      <c r="R518" s="98">
        <f>P518+E518</f>
        <v>0</v>
      </c>
      <c r="S518" s="56">
        <f>R518*C518</f>
        <v>0</v>
      </c>
      <c r="T518" s="48"/>
      <c r="U518" s="47"/>
    </row>
    <row r="519" spans="1:21" s="46" customFormat="1" ht="33" customHeight="1">
      <c r="A519" s="159"/>
      <c r="B519" s="85" t="s">
        <v>684</v>
      </c>
      <c r="C519" s="126">
        <v>7812.12</v>
      </c>
      <c r="D519" s="116" t="s">
        <v>635</v>
      </c>
      <c r="E519" s="56"/>
      <c r="F519" s="101">
        <f>E519*C519</f>
        <v>0</v>
      </c>
      <c r="G519" s="125"/>
      <c r="H519" s="56">
        <f>G519*C519</f>
        <v>0</v>
      </c>
      <c r="I519" s="125"/>
      <c r="J519" s="56">
        <f>I519*2</f>
        <v>0</v>
      </c>
      <c r="K519" s="56">
        <f>J519*C519</f>
        <v>0</v>
      </c>
      <c r="L519" s="56"/>
      <c r="M519" s="56">
        <f>L519*C519</f>
        <v>0</v>
      </c>
      <c r="N519" s="125"/>
      <c r="O519" s="56">
        <f>N519*C519</f>
        <v>0</v>
      </c>
      <c r="P519" s="98">
        <f>G519+J519+L519+N519</f>
        <v>0</v>
      </c>
      <c r="Q519" s="56">
        <f>P519*C519</f>
        <v>0</v>
      </c>
      <c r="R519" s="98">
        <f>P519+E519</f>
        <v>0</v>
      </c>
      <c r="S519" s="56">
        <f>R519*C519</f>
        <v>0</v>
      </c>
      <c r="T519" s="48"/>
      <c r="U519" s="47"/>
    </row>
    <row r="520" spans="1:21" s="46" customFormat="1" ht="58.5" customHeight="1">
      <c r="A520" s="159"/>
      <c r="B520" s="84" t="s">
        <v>683</v>
      </c>
      <c r="C520" s="126"/>
      <c r="D520" s="116"/>
      <c r="E520" s="56"/>
      <c r="F520" s="101">
        <f>E520*C520</f>
        <v>0</v>
      </c>
      <c r="G520" s="125"/>
      <c r="H520" s="56">
        <f>G520*C520</f>
        <v>0</v>
      </c>
      <c r="I520" s="125"/>
      <c r="J520" s="56">
        <f>I520*2</f>
        <v>0</v>
      </c>
      <c r="K520" s="56">
        <f>J520*C520</f>
        <v>0</v>
      </c>
      <c r="L520" s="56"/>
      <c r="M520" s="56">
        <f>L520*C520</f>
        <v>0</v>
      </c>
      <c r="N520" s="125"/>
      <c r="O520" s="56">
        <f>N520*C520</f>
        <v>0</v>
      </c>
      <c r="P520" s="98">
        <f>G520+J520+L520+N520</f>
        <v>0</v>
      </c>
      <c r="Q520" s="56">
        <f>P520*C520</f>
        <v>0</v>
      </c>
      <c r="R520" s="98">
        <f>P520+E520</f>
        <v>0</v>
      </c>
      <c r="S520" s="56">
        <f>R520*C520</f>
        <v>0</v>
      </c>
      <c r="T520" s="48"/>
      <c r="U520" s="47"/>
    </row>
    <row r="521" spans="1:21" s="46" customFormat="1" ht="45.75" customHeight="1">
      <c r="A521" s="159"/>
      <c r="B521" s="116" t="s">
        <v>682</v>
      </c>
      <c r="C521" s="126">
        <v>7612.66</v>
      </c>
      <c r="D521" s="116" t="s">
        <v>669</v>
      </c>
      <c r="E521" s="56"/>
      <c r="F521" s="101">
        <f>E521*C521</f>
        <v>0</v>
      </c>
      <c r="G521" s="125"/>
      <c r="H521" s="56">
        <f>G521*C521</f>
        <v>0</v>
      </c>
      <c r="I521" s="125"/>
      <c r="J521" s="56">
        <f>I521*2</f>
        <v>0</v>
      </c>
      <c r="K521" s="56">
        <f>J521*C521</f>
        <v>0</v>
      </c>
      <c r="L521" s="56"/>
      <c r="M521" s="56">
        <f>L521*C521</f>
        <v>0</v>
      </c>
      <c r="N521" s="125"/>
      <c r="O521" s="56">
        <f>N521*C521</f>
        <v>0</v>
      </c>
      <c r="P521" s="98">
        <f>G521+J521+L521+N521</f>
        <v>0</v>
      </c>
      <c r="Q521" s="56">
        <f>P521*C521</f>
        <v>0</v>
      </c>
      <c r="R521" s="98">
        <f>P521+E521</f>
        <v>0</v>
      </c>
      <c r="S521" s="56">
        <f>R521*C521</f>
        <v>0</v>
      </c>
      <c r="T521" s="48"/>
      <c r="U521" s="47"/>
    </row>
    <row r="522" spans="1:21" s="46" customFormat="1" ht="45.75" customHeight="1">
      <c r="A522" s="159"/>
      <c r="B522" s="116" t="s">
        <v>681</v>
      </c>
      <c r="C522" s="126">
        <v>7726.29</v>
      </c>
      <c r="D522" s="116" t="s">
        <v>669</v>
      </c>
      <c r="E522" s="56"/>
      <c r="F522" s="101">
        <f>E522*C522</f>
        <v>0</v>
      </c>
      <c r="G522" s="125"/>
      <c r="H522" s="56">
        <f>G522*C522</f>
        <v>0</v>
      </c>
      <c r="I522" s="125"/>
      <c r="J522" s="56">
        <f>I522*2</f>
        <v>0</v>
      </c>
      <c r="K522" s="56">
        <f>J522*C522</f>
        <v>0</v>
      </c>
      <c r="L522" s="56"/>
      <c r="M522" s="56">
        <f>L522*C522</f>
        <v>0</v>
      </c>
      <c r="N522" s="125"/>
      <c r="O522" s="56">
        <f>N522*C522</f>
        <v>0</v>
      </c>
      <c r="P522" s="98">
        <f>G522+J522+L522+N522</f>
        <v>0</v>
      </c>
      <c r="Q522" s="56">
        <f>P522*C522</f>
        <v>0</v>
      </c>
      <c r="R522" s="98">
        <f>P522+E522</f>
        <v>0</v>
      </c>
      <c r="S522" s="56">
        <f>R522*C522</f>
        <v>0</v>
      </c>
      <c r="T522" s="48"/>
      <c r="U522" s="47"/>
    </row>
    <row r="523" spans="1:21" s="46" customFormat="1" ht="45.75" customHeight="1">
      <c r="A523" s="159"/>
      <c r="B523" s="116" t="s">
        <v>680</v>
      </c>
      <c r="C523" s="126">
        <v>7950.14</v>
      </c>
      <c r="D523" s="116" t="s">
        <v>669</v>
      </c>
      <c r="E523" s="56"/>
      <c r="F523" s="101">
        <f>E523*C523</f>
        <v>0</v>
      </c>
      <c r="G523" s="125"/>
      <c r="H523" s="56">
        <f>G523*C523</f>
        <v>0</v>
      </c>
      <c r="I523" s="125"/>
      <c r="J523" s="56">
        <f>I523*2</f>
        <v>0</v>
      </c>
      <c r="K523" s="56">
        <f>J523*C523</f>
        <v>0</v>
      </c>
      <c r="L523" s="56"/>
      <c r="M523" s="56">
        <f>L523*C523</f>
        <v>0</v>
      </c>
      <c r="N523" s="125"/>
      <c r="O523" s="56">
        <f>N523*C523</f>
        <v>0</v>
      </c>
      <c r="P523" s="98">
        <f>G523+J523+L523+N523</f>
        <v>0</v>
      </c>
      <c r="Q523" s="56">
        <f>P523*C523</f>
        <v>0</v>
      </c>
      <c r="R523" s="98">
        <f>P523+E523</f>
        <v>0</v>
      </c>
      <c r="S523" s="56">
        <f>R523*C523</f>
        <v>0</v>
      </c>
      <c r="T523" s="48"/>
      <c r="U523" s="47"/>
    </row>
    <row r="524" spans="1:21" s="46" customFormat="1" ht="45.75" customHeight="1">
      <c r="A524" s="159"/>
      <c r="B524" s="116" t="s">
        <v>679</v>
      </c>
      <c r="C524" s="126">
        <v>8173.99</v>
      </c>
      <c r="D524" s="116" t="s">
        <v>669</v>
      </c>
      <c r="E524" s="56"/>
      <c r="F524" s="101">
        <f>E524*C524</f>
        <v>0</v>
      </c>
      <c r="G524" s="125"/>
      <c r="H524" s="56">
        <f>G524*C524</f>
        <v>0</v>
      </c>
      <c r="I524" s="125"/>
      <c r="J524" s="56">
        <f>I524*2</f>
        <v>0</v>
      </c>
      <c r="K524" s="56">
        <f>J524*C524</f>
        <v>0</v>
      </c>
      <c r="L524" s="56"/>
      <c r="M524" s="56">
        <f>L524*C524</f>
        <v>0</v>
      </c>
      <c r="N524" s="125"/>
      <c r="O524" s="56">
        <f>N524*C524</f>
        <v>0</v>
      </c>
      <c r="P524" s="98">
        <f>G524+J524+L524+N524</f>
        <v>0</v>
      </c>
      <c r="Q524" s="56">
        <f>P524*C524</f>
        <v>0</v>
      </c>
      <c r="R524" s="98">
        <f>P524+E524</f>
        <v>0</v>
      </c>
      <c r="S524" s="56">
        <f>R524*C524</f>
        <v>0</v>
      </c>
      <c r="T524" s="48"/>
      <c r="U524" s="47"/>
    </row>
    <row r="525" spans="1:21" s="46" customFormat="1" ht="45.75" customHeight="1">
      <c r="A525" s="159"/>
      <c r="B525" s="116" t="s">
        <v>678</v>
      </c>
      <c r="C525" s="126">
        <v>8397.84</v>
      </c>
      <c r="D525" s="116" t="s">
        <v>669</v>
      </c>
      <c r="E525" s="56"/>
      <c r="F525" s="101">
        <f>E525*C525</f>
        <v>0</v>
      </c>
      <c r="G525" s="125"/>
      <c r="H525" s="56">
        <f>G525*C525</f>
        <v>0</v>
      </c>
      <c r="I525" s="125"/>
      <c r="J525" s="56">
        <f>I525*2</f>
        <v>0</v>
      </c>
      <c r="K525" s="56">
        <f>J525*C525</f>
        <v>0</v>
      </c>
      <c r="L525" s="56"/>
      <c r="M525" s="56">
        <f>L525*C525</f>
        <v>0</v>
      </c>
      <c r="N525" s="125"/>
      <c r="O525" s="56">
        <f>N525*C525</f>
        <v>0</v>
      </c>
      <c r="P525" s="98">
        <f>G525+J525+L525+N525</f>
        <v>0</v>
      </c>
      <c r="Q525" s="56">
        <f>P525*C525</f>
        <v>0</v>
      </c>
      <c r="R525" s="98">
        <f>P525+E525</f>
        <v>0</v>
      </c>
      <c r="S525" s="56">
        <f>R525*C525</f>
        <v>0</v>
      </c>
      <c r="T525" s="48"/>
      <c r="U525" s="47"/>
    </row>
    <row r="526" spans="1:21" s="46" customFormat="1" ht="45.75" customHeight="1">
      <c r="A526" s="159"/>
      <c r="B526" s="116" t="s">
        <v>677</v>
      </c>
      <c r="C526" s="126">
        <v>8621.69</v>
      </c>
      <c r="D526" s="116" t="s">
        <v>669</v>
      </c>
      <c r="E526" s="56"/>
      <c r="F526" s="101">
        <f>E526*C526</f>
        <v>0</v>
      </c>
      <c r="G526" s="125"/>
      <c r="H526" s="56">
        <f>G526*C526</f>
        <v>0</v>
      </c>
      <c r="I526" s="125"/>
      <c r="J526" s="56">
        <f>I526*2</f>
        <v>0</v>
      </c>
      <c r="K526" s="56">
        <f>J526*C526</f>
        <v>0</v>
      </c>
      <c r="L526" s="56"/>
      <c r="M526" s="56">
        <f>L526*C526</f>
        <v>0</v>
      </c>
      <c r="N526" s="125"/>
      <c r="O526" s="56">
        <f>N526*C526</f>
        <v>0</v>
      </c>
      <c r="P526" s="98">
        <f>G526+J526+L526+N526</f>
        <v>0</v>
      </c>
      <c r="Q526" s="56">
        <f>P526*C526</f>
        <v>0</v>
      </c>
      <c r="R526" s="98">
        <f>P526+E526</f>
        <v>0</v>
      </c>
      <c r="S526" s="56">
        <f>R526*C526</f>
        <v>0</v>
      </c>
      <c r="T526" s="48"/>
      <c r="U526" s="47"/>
    </row>
    <row r="527" spans="1:21" s="46" customFormat="1" ht="45.75" customHeight="1">
      <c r="A527" s="159"/>
      <c r="B527" s="116" t="s">
        <v>667</v>
      </c>
      <c r="C527" s="126">
        <v>8845.5400000000009</v>
      </c>
      <c r="D527" s="116" t="s">
        <v>669</v>
      </c>
      <c r="E527" s="56"/>
      <c r="F527" s="101">
        <f>E527*C527</f>
        <v>0</v>
      </c>
      <c r="G527" s="125"/>
      <c r="H527" s="56">
        <f>G527*C527</f>
        <v>0</v>
      </c>
      <c r="I527" s="125"/>
      <c r="J527" s="56">
        <f>I527*2</f>
        <v>0</v>
      </c>
      <c r="K527" s="56">
        <f>J527*C527</f>
        <v>0</v>
      </c>
      <c r="L527" s="56"/>
      <c r="M527" s="56">
        <f>L527*C527</f>
        <v>0</v>
      </c>
      <c r="N527" s="125"/>
      <c r="O527" s="56">
        <f>N527*C527</f>
        <v>0</v>
      </c>
      <c r="P527" s="98">
        <f>G527+J527+L527+N527</f>
        <v>0</v>
      </c>
      <c r="Q527" s="56">
        <f>P527*C527</f>
        <v>0</v>
      </c>
      <c r="R527" s="98">
        <f>P527+E527</f>
        <v>0</v>
      </c>
      <c r="S527" s="56">
        <f>R527*C527</f>
        <v>0</v>
      </c>
      <c r="T527" s="48"/>
      <c r="U527" s="47"/>
    </row>
    <row r="528" spans="1:21" s="46" customFormat="1" ht="45.75" customHeight="1">
      <c r="A528" s="159"/>
      <c r="B528" s="116" t="s">
        <v>666</v>
      </c>
      <c r="C528" s="126">
        <v>9069.39</v>
      </c>
      <c r="D528" s="116" t="s">
        <v>669</v>
      </c>
      <c r="E528" s="56"/>
      <c r="F528" s="101">
        <f>E528*C528</f>
        <v>0</v>
      </c>
      <c r="G528" s="125"/>
      <c r="H528" s="56">
        <f>G528*C528</f>
        <v>0</v>
      </c>
      <c r="I528" s="125"/>
      <c r="J528" s="56">
        <f>I528*2</f>
        <v>0</v>
      </c>
      <c r="K528" s="56">
        <f>J528*C528</f>
        <v>0</v>
      </c>
      <c r="L528" s="56"/>
      <c r="M528" s="56">
        <f>L528*C528</f>
        <v>0</v>
      </c>
      <c r="N528" s="125"/>
      <c r="O528" s="56">
        <f>N528*C528</f>
        <v>0</v>
      </c>
      <c r="P528" s="98">
        <f>G528+J528+L528+N528</f>
        <v>0</v>
      </c>
      <c r="Q528" s="56">
        <f>P528*C528</f>
        <v>0</v>
      </c>
      <c r="R528" s="98">
        <f>P528+E528</f>
        <v>0</v>
      </c>
      <c r="S528" s="56">
        <f>R528*C528</f>
        <v>0</v>
      </c>
      <c r="T528" s="48"/>
      <c r="U528" s="47"/>
    </row>
    <row r="529" spans="1:21" s="46" customFormat="1" ht="45.75" customHeight="1">
      <c r="A529" s="159"/>
      <c r="B529" s="116" t="s">
        <v>665</v>
      </c>
      <c r="C529" s="126">
        <v>9293.24</v>
      </c>
      <c r="D529" s="116" t="s">
        <v>669</v>
      </c>
      <c r="E529" s="56"/>
      <c r="F529" s="101">
        <f>E529*C529</f>
        <v>0</v>
      </c>
      <c r="G529" s="125"/>
      <c r="H529" s="56">
        <f>G529*C529</f>
        <v>0</v>
      </c>
      <c r="I529" s="125"/>
      <c r="J529" s="56">
        <f>I529*2</f>
        <v>0</v>
      </c>
      <c r="K529" s="56">
        <f>J529*C529</f>
        <v>0</v>
      </c>
      <c r="L529" s="56"/>
      <c r="M529" s="56">
        <f>L529*C529</f>
        <v>0</v>
      </c>
      <c r="N529" s="125"/>
      <c r="O529" s="56">
        <f>N529*C529</f>
        <v>0</v>
      </c>
      <c r="P529" s="98">
        <f>G529+J529+L529+N529</f>
        <v>0</v>
      </c>
      <c r="Q529" s="56">
        <f>P529*C529</f>
        <v>0</v>
      </c>
      <c r="R529" s="98">
        <f>P529+E529</f>
        <v>0</v>
      </c>
      <c r="S529" s="56">
        <f>R529*C529</f>
        <v>0</v>
      </c>
      <c r="T529" s="48"/>
      <c r="U529" s="47"/>
    </row>
    <row r="530" spans="1:21" s="46" customFormat="1" ht="45.75" customHeight="1">
      <c r="A530" s="159"/>
      <c r="B530" s="85" t="s">
        <v>670</v>
      </c>
      <c r="C530" s="126">
        <v>9517.09</v>
      </c>
      <c r="D530" s="116" t="s">
        <v>669</v>
      </c>
      <c r="E530" s="56"/>
      <c r="F530" s="101">
        <f>E530*C530</f>
        <v>0</v>
      </c>
      <c r="G530" s="125"/>
      <c r="H530" s="56">
        <f>G530*C530</f>
        <v>0</v>
      </c>
      <c r="I530" s="125"/>
      <c r="J530" s="56">
        <f>I530*2</f>
        <v>0</v>
      </c>
      <c r="K530" s="56">
        <f>J530*C530</f>
        <v>0</v>
      </c>
      <c r="L530" s="56"/>
      <c r="M530" s="56">
        <f>L530*C530</f>
        <v>0</v>
      </c>
      <c r="N530" s="125"/>
      <c r="O530" s="56">
        <f>N530*C530</f>
        <v>0</v>
      </c>
      <c r="P530" s="98">
        <f>G530+J530+L530+N530</f>
        <v>0</v>
      </c>
      <c r="Q530" s="56">
        <f>P530*C530</f>
        <v>0</v>
      </c>
      <c r="R530" s="98">
        <f>P530+E530</f>
        <v>0</v>
      </c>
      <c r="S530" s="56">
        <f>R530*C530</f>
        <v>0</v>
      </c>
      <c r="T530" s="48"/>
      <c r="U530" s="47"/>
    </row>
    <row r="531" spans="1:21" s="46" customFormat="1" ht="45.75" customHeight="1">
      <c r="A531" s="159"/>
      <c r="B531" s="85" t="s">
        <v>663</v>
      </c>
      <c r="C531" s="126">
        <v>9740.94</v>
      </c>
      <c r="D531" s="116" t="s">
        <v>669</v>
      </c>
      <c r="E531" s="56"/>
      <c r="F531" s="101">
        <f>E531*C531</f>
        <v>0</v>
      </c>
      <c r="G531" s="125"/>
      <c r="H531" s="56">
        <f>G531*C531</f>
        <v>0</v>
      </c>
      <c r="I531" s="125"/>
      <c r="J531" s="56">
        <f>I531*2</f>
        <v>0</v>
      </c>
      <c r="K531" s="56">
        <f>J531*C531</f>
        <v>0</v>
      </c>
      <c r="L531" s="56"/>
      <c r="M531" s="56">
        <f>L531*C531</f>
        <v>0</v>
      </c>
      <c r="N531" s="125"/>
      <c r="O531" s="56">
        <f>N531*C531</f>
        <v>0</v>
      </c>
      <c r="P531" s="98">
        <f>G531+J531+L531+N531</f>
        <v>0</v>
      </c>
      <c r="Q531" s="56">
        <f>P531*C531</f>
        <v>0</v>
      </c>
      <c r="R531" s="98">
        <f>P531+E531</f>
        <v>0</v>
      </c>
      <c r="S531" s="56">
        <f>R531*C531</f>
        <v>0</v>
      </c>
      <c r="T531" s="48"/>
      <c r="U531" s="47"/>
    </row>
    <row r="532" spans="1:21" s="46" customFormat="1" ht="45.75" customHeight="1">
      <c r="A532" s="159"/>
      <c r="B532" s="85" t="s">
        <v>672</v>
      </c>
      <c r="C532" s="126">
        <v>9964.7900000000009</v>
      </c>
      <c r="D532" s="116" t="s">
        <v>669</v>
      </c>
      <c r="E532" s="56"/>
      <c r="F532" s="101">
        <f>E532*C532</f>
        <v>0</v>
      </c>
      <c r="G532" s="125"/>
      <c r="H532" s="56">
        <f>G532*C532</f>
        <v>0</v>
      </c>
      <c r="I532" s="125"/>
      <c r="J532" s="56">
        <f>I532*2</f>
        <v>0</v>
      </c>
      <c r="K532" s="56">
        <f>J532*C532</f>
        <v>0</v>
      </c>
      <c r="L532" s="56"/>
      <c r="M532" s="56">
        <f>L532*C532</f>
        <v>0</v>
      </c>
      <c r="N532" s="125"/>
      <c r="O532" s="56">
        <f>N532*C532</f>
        <v>0</v>
      </c>
      <c r="P532" s="98">
        <f>G532+J532+L532+N532</f>
        <v>0</v>
      </c>
      <c r="Q532" s="56">
        <f>P532*C532</f>
        <v>0</v>
      </c>
      <c r="R532" s="98">
        <f>P532+E532</f>
        <v>0</v>
      </c>
      <c r="S532" s="56">
        <f>R532*C532</f>
        <v>0</v>
      </c>
      <c r="T532" s="48"/>
      <c r="U532" s="47"/>
    </row>
    <row r="533" spans="1:21" s="46" customFormat="1" ht="45.75" customHeight="1">
      <c r="A533" s="159"/>
      <c r="B533" s="116" t="s">
        <v>676</v>
      </c>
      <c r="C533" s="126">
        <v>10188.64</v>
      </c>
      <c r="D533" s="116" t="s">
        <v>669</v>
      </c>
      <c r="E533" s="56"/>
      <c r="F533" s="101">
        <f>E533*C533</f>
        <v>0</v>
      </c>
      <c r="G533" s="125"/>
      <c r="H533" s="56">
        <f>G533*C533</f>
        <v>0</v>
      </c>
      <c r="I533" s="125"/>
      <c r="J533" s="56">
        <f>I533*2</f>
        <v>0</v>
      </c>
      <c r="K533" s="56">
        <f>J533*C533</f>
        <v>0</v>
      </c>
      <c r="L533" s="56"/>
      <c r="M533" s="56">
        <f>L533*C533</f>
        <v>0</v>
      </c>
      <c r="N533" s="125"/>
      <c r="O533" s="56">
        <f>N533*C533</f>
        <v>0</v>
      </c>
      <c r="P533" s="98">
        <f>G533+J533+L533+N533</f>
        <v>0</v>
      </c>
      <c r="Q533" s="56">
        <f>P533*C533</f>
        <v>0</v>
      </c>
      <c r="R533" s="98">
        <f>P533+E533</f>
        <v>0</v>
      </c>
      <c r="S533" s="56">
        <f>R533*C533</f>
        <v>0</v>
      </c>
      <c r="T533" s="48"/>
      <c r="U533" s="47"/>
    </row>
    <row r="534" spans="1:21" s="46" customFormat="1" ht="45.75" customHeight="1">
      <c r="A534" s="159"/>
      <c r="B534" s="116" t="s">
        <v>675</v>
      </c>
      <c r="C534" s="126">
        <v>10412.49</v>
      </c>
      <c r="D534" s="116" t="s">
        <v>669</v>
      </c>
      <c r="E534" s="56"/>
      <c r="F534" s="101">
        <f>E534*C534</f>
        <v>0</v>
      </c>
      <c r="G534" s="125"/>
      <c r="H534" s="56">
        <f>G534*C534</f>
        <v>0</v>
      </c>
      <c r="I534" s="125"/>
      <c r="J534" s="56">
        <f>I534*2</f>
        <v>0</v>
      </c>
      <c r="K534" s="56">
        <f>J534*C534</f>
        <v>0</v>
      </c>
      <c r="L534" s="56"/>
      <c r="M534" s="56">
        <f>L534*C534</f>
        <v>0</v>
      </c>
      <c r="N534" s="125"/>
      <c r="O534" s="56">
        <f>N534*C534</f>
        <v>0</v>
      </c>
      <c r="P534" s="98">
        <f>G534+J534+L534+N534</f>
        <v>0</v>
      </c>
      <c r="Q534" s="56">
        <f>P534*C534</f>
        <v>0</v>
      </c>
      <c r="R534" s="98">
        <f>P534+E534</f>
        <v>0</v>
      </c>
      <c r="S534" s="56">
        <f>R534*C534</f>
        <v>0</v>
      </c>
      <c r="T534" s="48"/>
      <c r="U534" s="47"/>
    </row>
    <row r="535" spans="1:21" s="46" customFormat="1" ht="45.75" customHeight="1">
      <c r="A535" s="159"/>
      <c r="B535" s="116" t="s">
        <v>674</v>
      </c>
      <c r="C535" s="126">
        <v>10636.34</v>
      </c>
      <c r="D535" s="116" t="s">
        <v>669</v>
      </c>
      <c r="E535" s="56"/>
      <c r="F535" s="101">
        <f>E535*C535</f>
        <v>0</v>
      </c>
      <c r="G535" s="125"/>
      <c r="H535" s="56">
        <f>G535*C535</f>
        <v>0</v>
      </c>
      <c r="I535" s="125"/>
      <c r="J535" s="56">
        <f>I535*2</f>
        <v>0</v>
      </c>
      <c r="K535" s="56">
        <f>J535*C535</f>
        <v>0</v>
      </c>
      <c r="L535" s="56"/>
      <c r="M535" s="56">
        <f>L535*C535</f>
        <v>0</v>
      </c>
      <c r="N535" s="125"/>
      <c r="O535" s="56">
        <f>N535*C535</f>
        <v>0</v>
      </c>
      <c r="P535" s="98">
        <f>G535+J535+L535+N535</f>
        <v>0</v>
      </c>
      <c r="Q535" s="56">
        <f>P535*C535</f>
        <v>0</v>
      </c>
      <c r="R535" s="98">
        <f>P535+E535</f>
        <v>0</v>
      </c>
      <c r="S535" s="56">
        <f>R535*C535</f>
        <v>0</v>
      </c>
      <c r="T535" s="48"/>
      <c r="U535" s="47"/>
    </row>
    <row r="536" spans="1:21" s="46" customFormat="1" ht="54.75" customHeight="1">
      <c r="A536" s="159">
        <v>9.1999999999999993</v>
      </c>
      <c r="B536" s="84" t="s">
        <v>673</v>
      </c>
      <c r="C536" s="126"/>
      <c r="D536" s="116"/>
      <c r="E536" s="56"/>
      <c r="F536" s="101">
        <f>E536*C536</f>
        <v>0</v>
      </c>
      <c r="G536" s="125"/>
      <c r="H536" s="56">
        <f>G536*C536</f>
        <v>0</v>
      </c>
      <c r="I536" s="125"/>
      <c r="J536" s="56">
        <f>I536*2</f>
        <v>0</v>
      </c>
      <c r="K536" s="56">
        <f>J536*C536</f>
        <v>0</v>
      </c>
      <c r="L536" s="56"/>
      <c r="M536" s="56">
        <f>L536*C536</f>
        <v>0</v>
      </c>
      <c r="N536" s="125"/>
      <c r="O536" s="56">
        <f>N536*C536</f>
        <v>0</v>
      </c>
      <c r="P536" s="98">
        <f>G536+J536+L536+N536</f>
        <v>0</v>
      </c>
      <c r="Q536" s="56">
        <f>P536*C536</f>
        <v>0</v>
      </c>
      <c r="R536" s="98">
        <f>P536+E536</f>
        <v>0</v>
      </c>
      <c r="S536" s="56">
        <f>R536*C536</f>
        <v>0</v>
      </c>
      <c r="T536" s="48"/>
      <c r="U536" s="47"/>
    </row>
    <row r="537" spans="1:21" s="46" customFormat="1" ht="38.25" customHeight="1">
      <c r="A537" s="159"/>
      <c r="B537" s="116" t="s">
        <v>667</v>
      </c>
      <c r="C537" s="126">
        <v>6949.61</v>
      </c>
      <c r="D537" s="116" t="s">
        <v>669</v>
      </c>
      <c r="E537" s="56"/>
      <c r="F537" s="101">
        <f>E537*C537</f>
        <v>0</v>
      </c>
      <c r="G537" s="125"/>
      <c r="H537" s="56">
        <f>G537*C537</f>
        <v>0</v>
      </c>
      <c r="I537" s="125"/>
      <c r="J537" s="56">
        <f>I537*2</f>
        <v>0</v>
      </c>
      <c r="K537" s="56">
        <f>J537*C537</f>
        <v>0</v>
      </c>
      <c r="L537" s="56"/>
      <c r="M537" s="56">
        <f>L537*C537</f>
        <v>0</v>
      </c>
      <c r="N537" s="125"/>
      <c r="O537" s="56">
        <f>N537*C537</f>
        <v>0</v>
      </c>
      <c r="P537" s="98">
        <f>G537+J537+L537+N537</f>
        <v>0</v>
      </c>
      <c r="Q537" s="56">
        <f>P537*C537</f>
        <v>0</v>
      </c>
      <c r="R537" s="98">
        <f>P537+E537</f>
        <v>0</v>
      </c>
      <c r="S537" s="56">
        <f>R537*C537</f>
        <v>0</v>
      </c>
      <c r="T537" s="48"/>
      <c r="U537" s="47"/>
    </row>
    <row r="538" spans="1:21" s="46" customFormat="1" ht="38.25" customHeight="1">
      <c r="A538" s="159"/>
      <c r="B538" s="116" t="s">
        <v>666</v>
      </c>
      <c r="C538" s="126">
        <v>7100.53</v>
      </c>
      <c r="D538" s="116" t="s">
        <v>669</v>
      </c>
      <c r="E538" s="56"/>
      <c r="F538" s="101">
        <f>E538*C538</f>
        <v>0</v>
      </c>
      <c r="G538" s="125"/>
      <c r="H538" s="56">
        <f>G538*C538</f>
        <v>0</v>
      </c>
      <c r="I538" s="125"/>
      <c r="J538" s="56">
        <f>I538*2</f>
        <v>0</v>
      </c>
      <c r="K538" s="56">
        <f>J538*C538</f>
        <v>0</v>
      </c>
      <c r="L538" s="56"/>
      <c r="M538" s="56">
        <f>L538*C538</f>
        <v>0</v>
      </c>
      <c r="N538" s="125"/>
      <c r="O538" s="56">
        <f>N538*C538</f>
        <v>0</v>
      </c>
      <c r="P538" s="98">
        <f>G538+J538+L538+N538</f>
        <v>0</v>
      </c>
      <c r="Q538" s="56">
        <f>P538*C538</f>
        <v>0</v>
      </c>
      <c r="R538" s="98">
        <f>P538+E538</f>
        <v>0</v>
      </c>
      <c r="S538" s="56">
        <f>R538*C538</f>
        <v>0</v>
      </c>
      <c r="T538" s="48"/>
      <c r="U538" s="47"/>
    </row>
    <row r="539" spans="1:21" s="46" customFormat="1" ht="38.25" customHeight="1">
      <c r="A539" s="159"/>
      <c r="B539" s="116" t="s">
        <v>665</v>
      </c>
      <c r="C539" s="126">
        <v>7251.45</v>
      </c>
      <c r="D539" s="116" t="s">
        <v>669</v>
      </c>
      <c r="E539" s="56"/>
      <c r="F539" s="101">
        <f>E539*C539</f>
        <v>0</v>
      </c>
      <c r="G539" s="125"/>
      <c r="H539" s="56">
        <f>G539*C539</f>
        <v>0</v>
      </c>
      <c r="I539" s="125"/>
      <c r="J539" s="56">
        <f>I539*2</f>
        <v>0</v>
      </c>
      <c r="K539" s="56">
        <f>J539*C539</f>
        <v>0</v>
      </c>
      <c r="L539" s="56"/>
      <c r="M539" s="56">
        <f>L539*C539</f>
        <v>0</v>
      </c>
      <c r="N539" s="125"/>
      <c r="O539" s="56">
        <f>N539*C539</f>
        <v>0</v>
      </c>
      <c r="P539" s="98">
        <f>G539+J539+L539+N539</f>
        <v>0</v>
      </c>
      <c r="Q539" s="56">
        <f>P539*C539</f>
        <v>0</v>
      </c>
      <c r="R539" s="98">
        <f>P539+E539</f>
        <v>0</v>
      </c>
      <c r="S539" s="56">
        <f>R539*C539</f>
        <v>0</v>
      </c>
      <c r="T539" s="48"/>
      <c r="U539" s="47"/>
    </row>
    <row r="540" spans="1:21" s="46" customFormat="1" ht="38.25" customHeight="1">
      <c r="A540" s="159"/>
      <c r="B540" s="85" t="s">
        <v>670</v>
      </c>
      <c r="C540" s="126">
        <v>7402.37</v>
      </c>
      <c r="D540" s="116" t="s">
        <v>669</v>
      </c>
      <c r="E540" s="56"/>
      <c r="F540" s="101">
        <f>E540*C540</f>
        <v>0</v>
      </c>
      <c r="G540" s="125"/>
      <c r="H540" s="56">
        <f>G540*C540</f>
        <v>0</v>
      </c>
      <c r="I540" s="125"/>
      <c r="J540" s="56">
        <f>I540*2</f>
        <v>0</v>
      </c>
      <c r="K540" s="56">
        <f>J540*C540</f>
        <v>0</v>
      </c>
      <c r="L540" s="56"/>
      <c r="M540" s="56">
        <f>L540*C540</f>
        <v>0</v>
      </c>
      <c r="N540" s="125"/>
      <c r="O540" s="56">
        <f>N540*C540</f>
        <v>0</v>
      </c>
      <c r="P540" s="98">
        <f>G540+J540+L540+N540</f>
        <v>0</v>
      </c>
      <c r="Q540" s="56">
        <f>P540*C540</f>
        <v>0</v>
      </c>
      <c r="R540" s="98">
        <f>P540+E540</f>
        <v>0</v>
      </c>
      <c r="S540" s="56">
        <f>R540*C540</f>
        <v>0</v>
      </c>
      <c r="T540" s="48"/>
      <c r="U540" s="47"/>
    </row>
    <row r="541" spans="1:21" s="46" customFormat="1" ht="38.25" customHeight="1">
      <c r="A541" s="159"/>
      <c r="B541" s="85" t="s">
        <v>663</v>
      </c>
      <c r="C541" s="126">
        <v>7553.29</v>
      </c>
      <c r="D541" s="116" t="s">
        <v>669</v>
      </c>
      <c r="E541" s="56"/>
      <c r="F541" s="101">
        <f>E541*C541</f>
        <v>0</v>
      </c>
      <c r="G541" s="125"/>
      <c r="H541" s="56">
        <f>G541*C541</f>
        <v>0</v>
      </c>
      <c r="I541" s="125"/>
      <c r="J541" s="56">
        <f>I541*2</f>
        <v>0</v>
      </c>
      <c r="K541" s="56">
        <f>J541*C541</f>
        <v>0</v>
      </c>
      <c r="L541" s="56"/>
      <c r="M541" s="56">
        <f>L541*C541</f>
        <v>0</v>
      </c>
      <c r="N541" s="125"/>
      <c r="O541" s="56">
        <f>N541*C541</f>
        <v>0</v>
      </c>
      <c r="P541" s="98">
        <f>G541+J541+L541+N541</f>
        <v>0</v>
      </c>
      <c r="Q541" s="56">
        <f>P541*C541</f>
        <v>0</v>
      </c>
      <c r="R541" s="98">
        <f>P541+E541</f>
        <v>0</v>
      </c>
      <c r="S541" s="56">
        <f>R541*C541</f>
        <v>0</v>
      </c>
      <c r="T541" s="48"/>
      <c r="U541" s="47"/>
    </row>
    <row r="542" spans="1:21" s="46" customFormat="1" ht="38.25" customHeight="1">
      <c r="A542" s="159"/>
      <c r="B542" s="85" t="s">
        <v>672</v>
      </c>
      <c r="C542" s="126">
        <v>7704.21</v>
      </c>
      <c r="D542" s="116"/>
      <c r="E542" s="56"/>
      <c r="F542" s="101">
        <f>E542*C542</f>
        <v>0</v>
      </c>
      <c r="G542" s="125"/>
      <c r="H542" s="56">
        <f>G542*C542</f>
        <v>0</v>
      </c>
      <c r="I542" s="125"/>
      <c r="J542" s="56">
        <f>I542*2</f>
        <v>0</v>
      </c>
      <c r="K542" s="56">
        <f>J542*C542</f>
        <v>0</v>
      </c>
      <c r="L542" s="56"/>
      <c r="M542" s="56">
        <f>L542*C542</f>
        <v>0</v>
      </c>
      <c r="N542" s="125"/>
      <c r="O542" s="56">
        <f>N542*C542</f>
        <v>0</v>
      </c>
      <c r="P542" s="98">
        <f>G542+J542+L542+N542</f>
        <v>0</v>
      </c>
      <c r="Q542" s="56">
        <f>P542*C542</f>
        <v>0</v>
      </c>
      <c r="R542" s="98">
        <f>P542+E542</f>
        <v>0</v>
      </c>
      <c r="S542" s="56">
        <f>R542*C542</f>
        <v>0</v>
      </c>
      <c r="T542" s="48"/>
      <c r="U542" s="47"/>
    </row>
    <row r="543" spans="1:21" s="46" customFormat="1" ht="68.25" customHeight="1">
      <c r="A543" s="159">
        <v>10.199999999999999</v>
      </c>
      <c r="B543" s="84" t="s">
        <v>671</v>
      </c>
      <c r="C543" s="126"/>
      <c r="D543" s="116"/>
      <c r="E543" s="56"/>
      <c r="F543" s="101">
        <f>E543*C543</f>
        <v>0</v>
      </c>
      <c r="G543" s="125"/>
      <c r="H543" s="56">
        <f>G543*C543</f>
        <v>0</v>
      </c>
      <c r="I543" s="125"/>
      <c r="J543" s="56">
        <f>I543*2</f>
        <v>0</v>
      </c>
      <c r="K543" s="56">
        <f>J543*C543</f>
        <v>0</v>
      </c>
      <c r="L543" s="56"/>
      <c r="M543" s="56">
        <f>L543*C543</f>
        <v>0</v>
      </c>
      <c r="N543" s="125"/>
      <c r="O543" s="56">
        <f>N543*C543</f>
        <v>0</v>
      </c>
      <c r="P543" s="98">
        <f>G543+J543+L543+N543</f>
        <v>0</v>
      </c>
      <c r="Q543" s="56">
        <f>P543*C543</f>
        <v>0</v>
      </c>
      <c r="R543" s="98">
        <f>P543+E543</f>
        <v>0</v>
      </c>
      <c r="S543" s="56">
        <f>R543*C543</f>
        <v>0</v>
      </c>
      <c r="T543" s="48"/>
      <c r="U543" s="47"/>
    </row>
    <row r="544" spans="1:21" s="46" customFormat="1" ht="33" customHeight="1">
      <c r="A544" s="159"/>
      <c r="B544" s="116" t="s">
        <v>667</v>
      </c>
      <c r="C544" s="126">
        <v>880.11</v>
      </c>
      <c r="D544" s="116" t="s">
        <v>669</v>
      </c>
      <c r="E544" s="56"/>
      <c r="F544" s="101">
        <f>E544*C544</f>
        <v>0</v>
      </c>
      <c r="G544" s="125"/>
      <c r="H544" s="56">
        <f>G544*C544</f>
        <v>0</v>
      </c>
      <c r="I544" s="125"/>
      <c r="J544" s="56">
        <f>I544*2</f>
        <v>0</v>
      </c>
      <c r="K544" s="56">
        <f>J544*C544</f>
        <v>0</v>
      </c>
      <c r="L544" s="56"/>
      <c r="M544" s="56">
        <f>L544*C544</f>
        <v>0</v>
      </c>
      <c r="N544" s="125"/>
      <c r="O544" s="56">
        <f>N544*C544</f>
        <v>0</v>
      </c>
      <c r="P544" s="98">
        <f>G544+J544+L544+N544</f>
        <v>0</v>
      </c>
      <c r="Q544" s="56">
        <f>P544*C544</f>
        <v>0</v>
      </c>
      <c r="R544" s="98">
        <f>P544+E544</f>
        <v>0</v>
      </c>
      <c r="S544" s="56">
        <f>R544*C544</f>
        <v>0</v>
      </c>
      <c r="T544" s="48"/>
      <c r="U544" s="47"/>
    </row>
    <row r="545" spans="1:21" s="46" customFormat="1" ht="33" customHeight="1">
      <c r="A545" s="159"/>
      <c r="B545" s="116" t="s">
        <v>666</v>
      </c>
      <c r="C545" s="126">
        <v>897.31</v>
      </c>
      <c r="D545" s="116" t="s">
        <v>669</v>
      </c>
      <c r="E545" s="56"/>
      <c r="F545" s="101">
        <f>E545*C545</f>
        <v>0</v>
      </c>
      <c r="G545" s="125"/>
      <c r="H545" s="56">
        <f>G545*C545</f>
        <v>0</v>
      </c>
      <c r="I545" s="125"/>
      <c r="J545" s="56">
        <f>I545*2</f>
        <v>0</v>
      </c>
      <c r="K545" s="56">
        <f>J545*C545</f>
        <v>0</v>
      </c>
      <c r="L545" s="56"/>
      <c r="M545" s="56">
        <f>L545*C545</f>
        <v>0</v>
      </c>
      <c r="N545" s="125"/>
      <c r="O545" s="56">
        <f>N545*C545</f>
        <v>0</v>
      </c>
      <c r="P545" s="98">
        <f>G545+J545+L545+N545</f>
        <v>0</v>
      </c>
      <c r="Q545" s="56">
        <f>P545*C545</f>
        <v>0</v>
      </c>
      <c r="R545" s="98">
        <f>P545+E545</f>
        <v>0</v>
      </c>
      <c r="S545" s="56">
        <f>R545*C545</f>
        <v>0</v>
      </c>
      <c r="T545" s="48"/>
      <c r="U545" s="47"/>
    </row>
    <row r="546" spans="1:21" s="160" customFormat="1" ht="35.25" customHeight="1">
      <c r="A546" s="157"/>
      <c r="B546" s="152" t="s">
        <v>665</v>
      </c>
      <c r="C546" s="155"/>
      <c r="D546" s="152" t="s">
        <v>669</v>
      </c>
      <c r="E546" s="56"/>
      <c r="F546" s="101">
        <f>E546*C546</f>
        <v>0</v>
      </c>
      <c r="G546" s="125"/>
      <c r="H546" s="56">
        <f>G546*C546</f>
        <v>0</v>
      </c>
      <c r="I546" s="125"/>
      <c r="J546" s="56">
        <f>I546*2</f>
        <v>0</v>
      </c>
      <c r="K546" s="56">
        <f>J546*C546</f>
        <v>0</v>
      </c>
      <c r="L546" s="56"/>
      <c r="M546" s="56">
        <f>L546*C546</f>
        <v>0</v>
      </c>
      <c r="N546" s="125"/>
      <c r="O546" s="56">
        <f>N546*C546</f>
        <v>0</v>
      </c>
      <c r="P546" s="98">
        <f>G546+J546+L546+N546</f>
        <v>0</v>
      </c>
      <c r="Q546" s="56">
        <f>P546*C546</f>
        <v>0</v>
      </c>
      <c r="R546" s="98">
        <f>P546+E546</f>
        <v>0</v>
      </c>
      <c r="S546" s="56">
        <f>R546*C546</f>
        <v>0</v>
      </c>
      <c r="T546" s="47"/>
      <c r="U546" s="47"/>
    </row>
    <row r="547" spans="1:21" s="46" customFormat="1" ht="33" customHeight="1">
      <c r="A547" s="159"/>
      <c r="B547" s="85" t="s">
        <v>670</v>
      </c>
      <c r="C547" s="126">
        <v>931.71</v>
      </c>
      <c r="D547" s="116" t="s">
        <v>669</v>
      </c>
      <c r="E547" s="56"/>
      <c r="F547" s="101">
        <f>E547*C547</f>
        <v>0</v>
      </c>
      <c r="G547" s="125"/>
      <c r="H547" s="56">
        <f>G547*C547</f>
        <v>0</v>
      </c>
      <c r="I547" s="125"/>
      <c r="J547" s="56">
        <f>I547*2</f>
        <v>0</v>
      </c>
      <c r="K547" s="56">
        <f>J547*C547</f>
        <v>0</v>
      </c>
      <c r="L547" s="56"/>
      <c r="M547" s="56">
        <f>L547*C547</f>
        <v>0</v>
      </c>
      <c r="N547" s="125"/>
      <c r="O547" s="56">
        <f>N547*C547</f>
        <v>0</v>
      </c>
      <c r="P547" s="98">
        <f>G547+J547+L547+N547</f>
        <v>0</v>
      </c>
      <c r="Q547" s="56">
        <f>P547*C547</f>
        <v>0</v>
      </c>
      <c r="R547" s="98">
        <f>P547+E547</f>
        <v>0</v>
      </c>
      <c r="S547" s="56">
        <f>R547*C547</f>
        <v>0</v>
      </c>
      <c r="T547" s="48"/>
      <c r="U547" s="47"/>
    </row>
    <row r="548" spans="1:21" s="46" customFormat="1" ht="33" customHeight="1">
      <c r="A548" s="159"/>
      <c r="B548" s="85" t="s">
        <v>663</v>
      </c>
      <c r="C548" s="126">
        <v>948.91</v>
      </c>
      <c r="D548" s="116" t="s">
        <v>669</v>
      </c>
      <c r="E548" s="56"/>
      <c r="F548" s="101">
        <f>E548*C548</f>
        <v>0</v>
      </c>
      <c r="G548" s="125"/>
      <c r="H548" s="56">
        <f>G548*C548</f>
        <v>0</v>
      </c>
      <c r="I548" s="125"/>
      <c r="J548" s="56">
        <f>I548*2</f>
        <v>0</v>
      </c>
      <c r="K548" s="56">
        <f>J548*C548</f>
        <v>0</v>
      </c>
      <c r="L548" s="56"/>
      <c r="M548" s="56">
        <f>L548*C548</f>
        <v>0</v>
      </c>
      <c r="N548" s="125"/>
      <c r="O548" s="56">
        <f>N548*C548</f>
        <v>0</v>
      </c>
      <c r="P548" s="98">
        <f>G548+J548+L548+N548</f>
        <v>0</v>
      </c>
      <c r="Q548" s="56">
        <f>P548*C548</f>
        <v>0</v>
      </c>
      <c r="R548" s="98">
        <f>P548+E548</f>
        <v>0</v>
      </c>
      <c r="S548" s="56">
        <f>R548*C548</f>
        <v>0</v>
      </c>
      <c r="T548" s="48"/>
      <c r="U548" s="47"/>
    </row>
    <row r="549" spans="1:21" s="46" customFormat="1" ht="62.25" customHeight="1">
      <c r="A549" s="159">
        <v>11.2</v>
      </c>
      <c r="B549" s="84" t="s">
        <v>668</v>
      </c>
      <c r="C549" s="126"/>
      <c r="D549" s="116"/>
      <c r="E549" s="56"/>
      <c r="F549" s="101">
        <f>E549*C549</f>
        <v>0</v>
      </c>
      <c r="G549" s="125"/>
      <c r="H549" s="56">
        <f>G549*C549</f>
        <v>0</v>
      </c>
      <c r="I549" s="125"/>
      <c r="J549" s="56">
        <f>I549*2</f>
        <v>0</v>
      </c>
      <c r="K549" s="56">
        <f>J549*C549</f>
        <v>0</v>
      </c>
      <c r="L549" s="56"/>
      <c r="M549" s="56">
        <f>L549*C549</f>
        <v>0</v>
      </c>
      <c r="N549" s="125"/>
      <c r="O549" s="56">
        <f>N549*C549</f>
        <v>0</v>
      </c>
      <c r="P549" s="98">
        <f>G549+J549+L549+N549</f>
        <v>0</v>
      </c>
      <c r="Q549" s="56">
        <f>P549*C549</f>
        <v>0</v>
      </c>
      <c r="R549" s="98">
        <f>P549+E549</f>
        <v>0</v>
      </c>
      <c r="S549" s="56">
        <f>R549*C549</f>
        <v>0</v>
      </c>
      <c r="T549" s="48"/>
      <c r="U549" s="47"/>
    </row>
    <row r="550" spans="1:21" s="46" customFormat="1" ht="33" customHeight="1">
      <c r="A550" s="159"/>
      <c r="B550" s="116" t="s">
        <v>667</v>
      </c>
      <c r="C550" s="126">
        <v>634.08000000000004</v>
      </c>
      <c r="D550" s="116" t="s">
        <v>96</v>
      </c>
      <c r="E550" s="56"/>
      <c r="F550" s="101">
        <f>E550*C550</f>
        <v>0</v>
      </c>
      <c r="G550" s="125"/>
      <c r="H550" s="56">
        <f>G550*C550</f>
        <v>0</v>
      </c>
      <c r="I550" s="125"/>
      <c r="J550" s="56">
        <f>I550*2</f>
        <v>0</v>
      </c>
      <c r="K550" s="56">
        <f>J550*C550</f>
        <v>0</v>
      </c>
      <c r="L550" s="56"/>
      <c r="M550" s="56">
        <f>L550*C550</f>
        <v>0</v>
      </c>
      <c r="N550" s="125"/>
      <c r="O550" s="56">
        <f>N550*C550</f>
        <v>0</v>
      </c>
      <c r="P550" s="98">
        <f>G550+J550+L550+N550</f>
        <v>0</v>
      </c>
      <c r="Q550" s="56">
        <f>P550*C550</f>
        <v>0</v>
      </c>
      <c r="R550" s="98">
        <f>P550+E550</f>
        <v>0</v>
      </c>
      <c r="S550" s="56">
        <f>R550*C550</f>
        <v>0</v>
      </c>
      <c r="T550" s="48"/>
      <c r="U550" s="47"/>
    </row>
    <row r="551" spans="1:21" s="46" customFormat="1" ht="33" customHeight="1">
      <c r="A551" s="159"/>
      <c r="B551" s="116" t="s">
        <v>666</v>
      </c>
      <c r="C551" s="126">
        <v>645.4</v>
      </c>
      <c r="D551" s="116" t="s">
        <v>96</v>
      </c>
      <c r="E551" s="56"/>
      <c r="F551" s="101">
        <f>E551*C551</f>
        <v>0</v>
      </c>
      <c r="G551" s="125"/>
      <c r="H551" s="56">
        <f>G551*C551</f>
        <v>0</v>
      </c>
      <c r="I551" s="125"/>
      <c r="J551" s="56">
        <f>I551*2</f>
        <v>0</v>
      </c>
      <c r="K551" s="56">
        <f>J551*C551</f>
        <v>0</v>
      </c>
      <c r="L551" s="56"/>
      <c r="M551" s="56">
        <f>L551*C551</f>
        <v>0</v>
      </c>
      <c r="N551" s="125"/>
      <c r="O551" s="56">
        <f>N551*C551</f>
        <v>0</v>
      </c>
      <c r="P551" s="98">
        <f>G551+J551+L551+N551</f>
        <v>0</v>
      </c>
      <c r="Q551" s="56">
        <f>P551*C551</f>
        <v>0</v>
      </c>
      <c r="R551" s="98">
        <f>P551+E551</f>
        <v>0</v>
      </c>
      <c r="S551" s="56">
        <f>R551*C551</f>
        <v>0</v>
      </c>
      <c r="T551" s="48"/>
      <c r="U551" s="47"/>
    </row>
    <row r="552" spans="1:21" s="46" customFormat="1" ht="33" customHeight="1">
      <c r="A552" s="159"/>
      <c r="B552" s="116" t="s">
        <v>665</v>
      </c>
      <c r="C552" s="126">
        <v>656.72</v>
      </c>
      <c r="D552" s="116" t="s">
        <v>96</v>
      </c>
      <c r="E552" s="56"/>
      <c r="F552" s="101">
        <f>E552*C552</f>
        <v>0</v>
      </c>
      <c r="G552" s="125"/>
      <c r="H552" s="56">
        <f>G552*C552</f>
        <v>0</v>
      </c>
      <c r="I552" s="125"/>
      <c r="J552" s="56">
        <f>I552*2</f>
        <v>0</v>
      </c>
      <c r="K552" s="56">
        <f>J552*C552</f>
        <v>0</v>
      </c>
      <c r="L552" s="56"/>
      <c r="M552" s="56">
        <f>L552*C552</f>
        <v>0</v>
      </c>
      <c r="N552" s="125"/>
      <c r="O552" s="56">
        <f>N552*C552</f>
        <v>0</v>
      </c>
      <c r="P552" s="98">
        <f>G552+J552+L552+N552</f>
        <v>0</v>
      </c>
      <c r="Q552" s="56">
        <f>P552*C552</f>
        <v>0</v>
      </c>
      <c r="R552" s="98">
        <f>P552+E552</f>
        <v>0</v>
      </c>
      <c r="S552" s="56">
        <f>R552*C552</f>
        <v>0</v>
      </c>
      <c r="T552" s="48"/>
      <c r="U552" s="47"/>
    </row>
    <row r="553" spans="1:21" s="46" customFormat="1" ht="33" customHeight="1">
      <c r="A553" s="159"/>
      <c r="B553" s="85" t="s">
        <v>664</v>
      </c>
      <c r="C553" s="126">
        <v>668.04</v>
      </c>
      <c r="D553" s="116" t="s">
        <v>96</v>
      </c>
      <c r="E553" s="56"/>
      <c r="F553" s="101">
        <f>E553*C553</f>
        <v>0</v>
      </c>
      <c r="G553" s="125"/>
      <c r="H553" s="56">
        <f>G553*C553</f>
        <v>0</v>
      </c>
      <c r="I553" s="125"/>
      <c r="J553" s="56">
        <f>I553*2</f>
        <v>0</v>
      </c>
      <c r="K553" s="56">
        <f>J553*C553</f>
        <v>0</v>
      </c>
      <c r="L553" s="56"/>
      <c r="M553" s="56">
        <f>L553*C553</f>
        <v>0</v>
      </c>
      <c r="N553" s="125"/>
      <c r="O553" s="56">
        <f>N553*C553</f>
        <v>0</v>
      </c>
      <c r="P553" s="98">
        <f>G553+J553+L553+N553</f>
        <v>0</v>
      </c>
      <c r="Q553" s="56">
        <f>P553*C553</f>
        <v>0</v>
      </c>
      <c r="R553" s="98">
        <f>P553+E553</f>
        <v>0</v>
      </c>
      <c r="S553" s="56">
        <f>R553*C553</f>
        <v>0</v>
      </c>
      <c r="T553" s="48"/>
      <c r="U553" s="47"/>
    </row>
    <row r="554" spans="1:21" s="46" customFormat="1" ht="33" customHeight="1">
      <c r="A554" s="159"/>
      <c r="B554" s="85" t="s">
        <v>663</v>
      </c>
      <c r="C554" s="126">
        <v>679.36</v>
      </c>
      <c r="D554" s="116" t="s">
        <v>96</v>
      </c>
      <c r="E554" s="56"/>
      <c r="F554" s="101">
        <f>E554*C554</f>
        <v>0</v>
      </c>
      <c r="G554" s="125"/>
      <c r="H554" s="56">
        <f>G554*C554</f>
        <v>0</v>
      </c>
      <c r="I554" s="125"/>
      <c r="J554" s="56">
        <f>I554*2</f>
        <v>0</v>
      </c>
      <c r="K554" s="56">
        <f>J554*C554</f>
        <v>0</v>
      </c>
      <c r="L554" s="56"/>
      <c r="M554" s="56">
        <f>L554*C554</f>
        <v>0</v>
      </c>
      <c r="N554" s="125"/>
      <c r="O554" s="56">
        <f>N554*C554</f>
        <v>0</v>
      </c>
      <c r="P554" s="98">
        <f>G554+J554+L554+N554</f>
        <v>0</v>
      </c>
      <c r="Q554" s="56">
        <f>P554*C554</f>
        <v>0</v>
      </c>
      <c r="R554" s="98">
        <f>P554+E554</f>
        <v>0</v>
      </c>
      <c r="S554" s="56">
        <f>R554*C554</f>
        <v>0</v>
      </c>
      <c r="T554" s="48"/>
      <c r="U554" s="47"/>
    </row>
    <row r="555" spans="1:21" ht="47.25" customHeight="1">
      <c r="A555" s="158"/>
      <c r="B555" s="116" t="s">
        <v>662</v>
      </c>
      <c r="C555" s="83">
        <v>252.48</v>
      </c>
      <c r="D555" s="82" t="s">
        <v>96</v>
      </c>
      <c r="E555" s="62">
        <v>297</v>
      </c>
      <c r="F555" s="81">
        <f>E555*C555</f>
        <v>74986.559999999998</v>
      </c>
      <c r="G555" s="62"/>
      <c r="H555" s="62">
        <f>G555*C555</f>
        <v>0</v>
      </c>
      <c r="I555" s="62">
        <v>68.7</v>
      </c>
      <c r="J555" s="62">
        <f>I555*2</f>
        <v>137.4</v>
      </c>
      <c r="K555" s="62">
        <f>J555*C555</f>
        <v>34690.752</v>
      </c>
      <c r="L555" s="62"/>
      <c r="M555" s="62">
        <f>L555*C555</f>
        <v>0</v>
      </c>
      <c r="N555" s="62"/>
      <c r="O555" s="62">
        <f>N555*C555</f>
        <v>0</v>
      </c>
      <c r="P555" s="88">
        <f>G555+J555+L555+N555</f>
        <v>137.4</v>
      </c>
      <c r="Q555" s="62">
        <f>P555*C555</f>
        <v>34690.752</v>
      </c>
      <c r="R555" s="88">
        <f>P555+E555</f>
        <v>434.4</v>
      </c>
      <c r="S555" s="62">
        <f>R555*C555</f>
        <v>109677.31199999999</v>
      </c>
      <c r="T555" s="42"/>
      <c r="U555" s="42"/>
    </row>
    <row r="556" spans="1:21" s="231" customFormat="1" ht="47.25" customHeight="1">
      <c r="A556" s="232"/>
      <c r="B556" s="116" t="s">
        <v>661</v>
      </c>
      <c r="C556" s="151">
        <v>383.6</v>
      </c>
      <c r="D556" s="82" t="s">
        <v>635</v>
      </c>
      <c r="E556" s="62">
        <v>830</v>
      </c>
      <c r="F556" s="81">
        <f>E556*C556</f>
        <v>318388</v>
      </c>
      <c r="G556" s="62"/>
      <c r="H556" s="62">
        <f>G556*C556</f>
        <v>0</v>
      </c>
      <c r="I556" s="62"/>
      <c r="J556" s="62">
        <f>I556*2</f>
        <v>0</v>
      </c>
      <c r="K556" s="62">
        <f>J556*C556</f>
        <v>0</v>
      </c>
      <c r="L556" s="62"/>
      <c r="M556" s="62">
        <f>L556*C556</f>
        <v>0</v>
      </c>
      <c r="N556" s="62"/>
      <c r="O556" s="62">
        <f>N556*C556</f>
        <v>0</v>
      </c>
      <c r="P556" s="88">
        <f>G556+J556+L556+N556</f>
        <v>0</v>
      </c>
      <c r="Q556" s="62">
        <f>P556*C556</f>
        <v>0</v>
      </c>
      <c r="R556" s="88">
        <f>P556+E556</f>
        <v>830</v>
      </c>
      <c r="S556" s="62">
        <f>R556*C556</f>
        <v>318388</v>
      </c>
      <c r="T556" s="42"/>
      <c r="U556" s="42"/>
    </row>
    <row r="557" spans="1:21" s="160" customFormat="1" ht="26.25">
      <c r="A557" s="229"/>
      <c r="B557" s="152" t="s">
        <v>660</v>
      </c>
      <c r="C557" s="155">
        <v>6488.5</v>
      </c>
      <c r="D557" s="152" t="s">
        <v>635</v>
      </c>
      <c r="E557" s="56"/>
      <c r="F557" s="101">
        <f>E557*C557</f>
        <v>0</v>
      </c>
      <c r="G557" s="125"/>
      <c r="H557" s="56">
        <f>G557*C557</f>
        <v>0</v>
      </c>
      <c r="I557" s="125"/>
      <c r="J557" s="56">
        <f>I557*2</f>
        <v>0</v>
      </c>
      <c r="K557" s="56">
        <f>J557*C557</f>
        <v>0</v>
      </c>
      <c r="L557" s="56"/>
      <c r="M557" s="56">
        <f>L557*C557</f>
        <v>0</v>
      </c>
      <c r="N557" s="125"/>
      <c r="O557" s="56">
        <f>N557*C557</f>
        <v>0</v>
      </c>
      <c r="P557" s="98">
        <f>G557+J557+L557+N557</f>
        <v>0</v>
      </c>
      <c r="Q557" s="56">
        <f>P557*C557</f>
        <v>0</v>
      </c>
      <c r="R557" s="98">
        <f>P557+E557</f>
        <v>0</v>
      </c>
      <c r="S557" s="56">
        <f>R557*C557</f>
        <v>0</v>
      </c>
      <c r="T557" s="47"/>
      <c r="U557" s="47"/>
    </row>
    <row r="558" spans="1:21" s="46" customFormat="1" ht="26.25">
      <c r="A558" s="230"/>
      <c r="B558" s="116" t="s">
        <v>659</v>
      </c>
      <c r="C558" s="126">
        <v>6639.42</v>
      </c>
      <c r="D558" s="116" t="s">
        <v>635</v>
      </c>
      <c r="E558" s="56"/>
      <c r="F558" s="101">
        <f>E558*C558</f>
        <v>0</v>
      </c>
      <c r="G558" s="125"/>
      <c r="H558" s="56">
        <f>G558*C558</f>
        <v>0</v>
      </c>
      <c r="I558" s="125"/>
      <c r="J558" s="56">
        <f>I558*2</f>
        <v>0</v>
      </c>
      <c r="K558" s="56">
        <f>J558*C558</f>
        <v>0</v>
      </c>
      <c r="L558" s="56"/>
      <c r="M558" s="56">
        <f>L558*C558</f>
        <v>0</v>
      </c>
      <c r="N558" s="125"/>
      <c r="O558" s="56">
        <f>N558*C558</f>
        <v>0</v>
      </c>
      <c r="P558" s="98">
        <f>G558+J558+L558+N558</f>
        <v>0</v>
      </c>
      <c r="Q558" s="56">
        <f>P558*C558</f>
        <v>0</v>
      </c>
      <c r="R558" s="98">
        <f>P558+E558</f>
        <v>0</v>
      </c>
      <c r="S558" s="56">
        <f>R558*C558</f>
        <v>0</v>
      </c>
      <c r="T558" s="48"/>
      <c r="U558" s="47"/>
    </row>
    <row r="559" spans="1:21" s="160" customFormat="1" ht="51.75">
      <c r="A559" s="229"/>
      <c r="B559" s="152" t="s">
        <v>658</v>
      </c>
      <c r="C559" s="155">
        <v>6790.81</v>
      </c>
      <c r="D559" s="152" t="s">
        <v>635</v>
      </c>
      <c r="E559" s="56"/>
      <c r="F559" s="101">
        <f>E559*C559</f>
        <v>0</v>
      </c>
      <c r="G559" s="125"/>
      <c r="H559" s="56">
        <f>G559*C559</f>
        <v>0</v>
      </c>
      <c r="I559" s="125"/>
      <c r="J559" s="56">
        <f>I559*2</f>
        <v>0</v>
      </c>
      <c r="K559" s="56">
        <f>J559*C559</f>
        <v>0</v>
      </c>
      <c r="L559" s="56"/>
      <c r="M559" s="56">
        <f>L559*C559</f>
        <v>0</v>
      </c>
      <c r="N559" s="125"/>
      <c r="O559" s="56">
        <f>N559*C559</f>
        <v>0</v>
      </c>
      <c r="P559" s="98">
        <f>G559+J559+L559+N559</f>
        <v>0</v>
      </c>
      <c r="Q559" s="56">
        <f>P559*C559</f>
        <v>0</v>
      </c>
      <c r="R559" s="98">
        <f>P559+E559</f>
        <v>0</v>
      </c>
      <c r="S559" s="56">
        <f>R559*C559</f>
        <v>0</v>
      </c>
      <c r="T559" s="47"/>
      <c r="U559" s="47"/>
    </row>
    <row r="560" spans="1:21" s="160" customFormat="1" ht="26.25">
      <c r="A560" s="229"/>
      <c r="B560" s="152" t="s">
        <v>657</v>
      </c>
      <c r="C560" s="155">
        <v>6941.26</v>
      </c>
      <c r="D560" s="152" t="s">
        <v>635</v>
      </c>
      <c r="E560" s="56"/>
      <c r="F560" s="101">
        <f>E560*C560</f>
        <v>0</v>
      </c>
      <c r="G560" s="125"/>
      <c r="H560" s="56">
        <f>G560*C560</f>
        <v>0</v>
      </c>
      <c r="I560" s="125"/>
      <c r="J560" s="56">
        <f>I560*2</f>
        <v>0</v>
      </c>
      <c r="K560" s="56">
        <f>J560*C560</f>
        <v>0</v>
      </c>
      <c r="L560" s="56"/>
      <c r="M560" s="56">
        <f>L560*C560</f>
        <v>0</v>
      </c>
      <c r="N560" s="125"/>
      <c r="O560" s="56">
        <f>N560*C560</f>
        <v>0</v>
      </c>
      <c r="P560" s="98">
        <f>G560+J560+L560+N560</f>
        <v>0</v>
      </c>
      <c r="Q560" s="56">
        <f>P560*C560</f>
        <v>0</v>
      </c>
      <c r="R560" s="98">
        <f>P560+E560</f>
        <v>0</v>
      </c>
      <c r="S560" s="56">
        <f>R560*C560</f>
        <v>0</v>
      </c>
      <c r="T560" s="47"/>
      <c r="U560" s="47"/>
    </row>
    <row r="561" spans="1:21" s="46" customFormat="1" ht="52.5">
      <c r="A561" s="85"/>
      <c r="B561" s="116" t="s">
        <v>656</v>
      </c>
      <c r="C561" s="126">
        <v>152.72</v>
      </c>
      <c r="D561" s="116"/>
      <c r="E561" s="56"/>
      <c r="F561" s="101">
        <f>E561*C561</f>
        <v>0</v>
      </c>
      <c r="G561" s="125"/>
      <c r="H561" s="56">
        <f>G561*C561</f>
        <v>0</v>
      </c>
      <c r="I561" s="125"/>
      <c r="J561" s="56">
        <f>I561*2</f>
        <v>0</v>
      </c>
      <c r="K561" s="56">
        <f>J561*C561</f>
        <v>0</v>
      </c>
      <c r="L561" s="56"/>
      <c r="M561" s="56">
        <f>L561*C561</f>
        <v>0</v>
      </c>
      <c r="N561" s="125"/>
      <c r="O561" s="56">
        <f>N561*C561</f>
        <v>0</v>
      </c>
      <c r="P561" s="98">
        <f>G561+J561+L561+N561</f>
        <v>0</v>
      </c>
      <c r="Q561" s="56">
        <f>P561*C561</f>
        <v>0</v>
      </c>
      <c r="R561" s="98">
        <f>P561+E561</f>
        <v>0</v>
      </c>
      <c r="S561" s="56">
        <f>R561*C561</f>
        <v>0</v>
      </c>
      <c r="T561" s="48"/>
      <c r="U561" s="47"/>
    </row>
    <row r="562" spans="1:21" s="46" customFormat="1" ht="52.5">
      <c r="A562" s="85"/>
      <c r="B562" s="116" t="s">
        <v>655</v>
      </c>
      <c r="C562" s="126">
        <v>70.95</v>
      </c>
      <c r="D562" s="116"/>
      <c r="E562" s="56"/>
      <c r="F562" s="101">
        <f>E562*C562</f>
        <v>0</v>
      </c>
      <c r="G562" s="125"/>
      <c r="H562" s="56">
        <f>G562*C562</f>
        <v>0</v>
      </c>
      <c r="I562" s="125"/>
      <c r="J562" s="56">
        <f>I562*2</f>
        <v>0</v>
      </c>
      <c r="K562" s="56">
        <f>J562*C562</f>
        <v>0</v>
      </c>
      <c r="L562" s="56"/>
      <c r="M562" s="56">
        <f>L562*C562</f>
        <v>0</v>
      </c>
      <c r="N562" s="125"/>
      <c r="O562" s="56">
        <f>N562*C562</f>
        <v>0</v>
      </c>
      <c r="P562" s="98">
        <f>G562+J562+L562+N562</f>
        <v>0</v>
      </c>
      <c r="Q562" s="56">
        <f>P562*C562</f>
        <v>0</v>
      </c>
      <c r="R562" s="98">
        <f>P562+E562</f>
        <v>0</v>
      </c>
      <c r="S562" s="56">
        <f>R562*C562</f>
        <v>0</v>
      </c>
      <c r="T562" s="48"/>
      <c r="U562" s="47"/>
    </row>
    <row r="563" spans="1:21" s="46" customFormat="1" ht="52.5">
      <c r="A563" s="85"/>
      <c r="B563" s="116" t="s">
        <v>654</v>
      </c>
      <c r="C563" s="126">
        <v>106.43</v>
      </c>
      <c r="D563" s="116"/>
      <c r="E563" s="56"/>
      <c r="F563" s="101">
        <f>E563*C563</f>
        <v>0</v>
      </c>
      <c r="G563" s="125"/>
      <c r="H563" s="56">
        <f>G563*C563</f>
        <v>0</v>
      </c>
      <c r="I563" s="125"/>
      <c r="J563" s="56">
        <f>I563*2</f>
        <v>0</v>
      </c>
      <c r="K563" s="56">
        <f>J563*C563</f>
        <v>0</v>
      </c>
      <c r="L563" s="56"/>
      <c r="M563" s="56">
        <f>L563*C563</f>
        <v>0</v>
      </c>
      <c r="N563" s="125"/>
      <c r="O563" s="56">
        <f>N563*C563</f>
        <v>0</v>
      </c>
      <c r="P563" s="98">
        <f>G563+J563+L563+N563</f>
        <v>0</v>
      </c>
      <c r="Q563" s="56">
        <f>P563*C563</f>
        <v>0</v>
      </c>
      <c r="R563" s="98">
        <f>P563+E563</f>
        <v>0</v>
      </c>
      <c r="S563" s="56">
        <f>R563*C563</f>
        <v>0</v>
      </c>
      <c r="T563" s="48"/>
      <c r="U563" s="47"/>
    </row>
    <row r="564" spans="1:21" s="46" customFormat="1" ht="26.25">
      <c r="A564" s="159">
        <v>8.4</v>
      </c>
      <c r="B564" s="84" t="s">
        <v>653</v>
      </c>
      <c r="C564" s="126"/>
      <c r="D564" s="116"/>
      <c r="E564" s="56"/>
      <c r="F564" s="101">
        <f>E564*C564</f>
        <v>0</v>
      </c>
      <c r="G564" s="125"/>
      <c r="H564" s="56">
        <f>G564*C564</f>
        <v>0</v>
      </c>
      <c r="I564" s="125"/>
      <c r="J564" s="56">
        <f>I564*2</f>
        <v>0</v>
      </c>
      <c r="K564" s="56">
        <f>J564*C564</f>
        <v>0</v>
      </c>
      <c r="L564" s="56"/>
      <c r="M564" s="56">
        <f>L564*C564</f>
        <v>0</v>
      </c>
      <c r="N564" s="125"/>
      <c r="O564" s="56">
        <f>N564*C564</f>
        <v>0</v>
      </c>
      <c r="P564" s="98">
        <f>G564+J564+L564+N564</f>
        <v>0</v>
      </c>
      <c r="Q564" s="56">
        <f>P564*C564</f>
        <v>0</v>
      </c>
      <c r="R564" s="98">
        <f>P564+E564</f>
        <v>0</v>
      </c>
      <c r="S564" s="56">
        <f>R564*C564</f>
        <v>0</v>
      </c>
      <c r="T564" s="48"/>
      <c r="U564" s="47"/>
    </row>
    <row r="565" spans="1:21" s="46" customFormat="1">
      <c r="A565" s="159"/>
      <c r="B565" s="116" t="s">
        <v>652</v>
      </c>
      <c r="C565" s="126">
        <v>6592.47</v>
      </c>
      <c r="D565" s="116" t="s">
        <v>635</v>
      </c>
      <c r="E565" s="56"/>
      <c r="F565" s="101">
        <f>E565*C565</f>
        <v>0</v>
      </c>
      <c r="G565" s="125"/>
      <c r="H565" s="56">
        <f>G565*C565</f>
        <v>0</v>
      </c>
      <c r="I565" s="125"/>
      <c r="J565" s="56">
        <f>I565*2</f>
        <v>0</v>
      </c>
      <c r="K565" s="56">
        <f>J565*C565</f>
        <v>0</v>
      </c>
      <c r="L565" s="56"/>
      <c r="M565" s="56">
        <f>L565*C565</f>
        <v>0</v>
      </c>
      <c r="N565" s="125"/>
      <c r="O565" s="56">
        <f>N565*C565</f>
        <v>0</v>
      </c>
      <c r="P565" s="98">
        <f>G565+J565+L565+N565</f>
        <v>0</v>
      </c>
      <c r="Q565" s="56">
        <f>P565*C565</f>
        <v>0</v>
      </c>
      <c r="R565" s="98">
        <f>P565+E565</f>
        <v>0</v>
      </c>
      <c r="S565" s="56">
        <f>R565*C565</f>
        <v>0</v>
      </c>
      <c r="T565" s="48"/>
      <c r="U565" s="47"/>
    </row>
    <row r="566" spans="1:21" s="46" customFormat="1">
      <c r="A566" s="159"/>
      <c r="B566" s="116" t="s">
        <v>651</v>
      </c>
      <c r="C566" s="126">
        <v>6706.1</v>
      </c>
      <c r="D566" s="116" t="s">
        <v>635</v>
      </c>
      <c r="E566" s="56"/>
      <c r="F566" s="101">
        <f>E566*C566</f>
        <v>0</v>
      </c>
      <c r="G566" s="125"/>
      <c r="H566" s="56">
        <f>G566*C566</f>
        <v>0</v>
      </c>
      <c r="I566" s="125"/>
      <c r="J566" s="56">
        <f>I566*2</f>
        <v>0</v>
      </c>
      <c r="K566" s="56">
        <f>J566*C566</f>
        <v>0</v>
      </c>
      <c r="L566" s="56"/>
      <c r="M566" s="56">
        <f>L566*C566</f>
        <v>0</v>
      </c>
      <c r="N566" s="125"/>
      <c r="O566" s="56">
        <f>N566*C566</f>
        <v>0</v>
      </c>
      <c r="P566" s="98">
        <f>G566+J566+L566+N566</f>
        <v>0</v>
      </c>
      <c r="Q566" s="56">
        <f>P566*C566</f>
        <v>0</v>
      </c>
      <c r="R566" s="98">
        <f>P566+E566</f>
        <v>0</v>
      </c>
      <c r="S566" s="56">
        <f>R566*C566</f>
        <v>0</v>
      </c>
      <c r="T566" s="48"/>
      <c r="U566" s="47"/>
    </row>
    <row r="567" spans="1:21" s="46" customFormat="1">
      <c r="A567" s="159"/>
      <c r="B567" s="116" t="s">
        <v>650</v>
      </c>
      <c r="C567" s="126">
        <v>6929.95</v>
      </c>
      <c r="D567" s="116" t="s">
        <v>635</v>
      </c>
      <c r="E567" s="56"/>
      <c r="F567" s="101">
        <f>E567*C567</f>
        <v>0</v>
      </c>
      <c r="G567" s="125"/>
      <c r="H567" s="56">
        <f>G567*C567</f>
        <v>0</v>
      </c>
      <c r="I567" s="125"/>
      <c r="J567" s="56">
        <f>I567*2</f>
        <v>0</v>
      </c>
      <c r="K567" s="56">
        <f>J567*C567</f>
        <v>0</v>
      </c>
      <c r="L567" s="56"/>
      <c r="M567" s="56">
        <f>L567*C567</f>
        <v>0</v>
      </c>
      <c r="N567" s="125"/>
      <c r="O567" s="56">
        <f>N567*C567</f>
        <v>0</v>
      </c>
      <c r="P567" s="98">
        <f>G567+J567+L567+N567</f>
        <v>0</v>
      </c>
      <c r="Q567" s="56">
        <f>P567*C567</f>
        <v>0</v>
      </c>
      <c r="R567" s="98">
        <f>P567+E567</f>
        <v>0</v>
      </c>
      <c r="S567" s="56">
        <f>R567*C567</f>
        <v>0</v>
      </c>
      <c r="T567" s="48"/>
      <c r="U567" s="47"/>
    </row>
    <row r="568" spans="1:21" s="46" customFormat="1">
      <c r="A568" s="85"/>
      <c r="B568" s="116" t="s">
        <v>649</v>
      </c>
      <c r="C568" s="142">
        <v>7153.8</v>
      </c>
      <c r="D568" s="116" t="s">
        <v>635</v>
      </c>
      <c r="E568" s="56"/>
      <c r="F568" s="101">
        <f>E568*C568</f>
        <v>0</v>
      </c>
      <c r="G568" s="125"/>
      <c r="H568" s="56">
        <f>G568*C568</f>
        <v>0</v>
      </c>
      <c r="I568" s="125"/>
      <c r="J568" s="56">
        <f>I568*2</f>
        <v>0</v>
      </c>
      <c r="K568" s="56">
        <f>J568*C568</f>
        <v>0</v>
      </c>
      <c r="L568" s="56"/>
      <c r="M568" s="56">
        <f>L568*C568</f>
        <v>0</v>
      </c>
      <c r="N568" s="125"/>
      <c r="O568" s="56">
        <f>N568*C568</f>
        <v>0</v>
      </c>
      <c r="P568" s="98">
        <f>G568+J568+L568+N568</f>
        <v>0</v>
      </c>
      <c r="Q568" s="56">
        <f>P568*C568</f>
        <v>0</v>
      </c>
      <c r="R568" s="98">
        <f>P568+E568</f>
        <v>0</v>
      </c>
      <c r="S568" s="56">
        <f>R568*C568</f>
        <v>0</v>
      </c>
      <c r="T568" s="48"/>
      <c r="U568" s="47"/>
    </row>
    <row r="569" spans="1:21" s="46" customFormat="1" ht="26.25">
      <c r="A569" s="159">
        <v>8.5</v>
      </c>
      <c r="B569" s="84" t="s">
        <v>648</v>
      </c>
      <c r="C569" s="126"/>
      <c r="D569" s="116"/>
      <c r="E569" s="56"/>
      <c r="F569" s="101">
        <f>E569*C569</f>
        <v>0</v>
      </c>
      <c r="G569" s="125"/>
      <c r="H569" s="56">
        <f>G569*C569</f>
        <v>0</v>
      </c>
      <c r="I569" s="125"/>
      <c r="J569" s="56">
        <f>I569*2</f>
        <v>0</v>
      </c>
      <c r="K569" s="56">
        <f>J569*C569</f>
        <v>0</v>
      </c>
      <c r="L569" s="56"/>
      <c r="M569" s="56">
        <f>L569*C569</f>
        <v>0</v>
      </c>
      <c r="N569" s="125"/>
      <c r="O569" s="56">
        <f>N569*C569</f>
        <v>0</v>
      </c>
      <c r="P569" s="98">
        <f>G569+J569+L569+N569</f>
        <v>0</v>
      </c>
      <c r="Q569" s="56">
        <f>P569*C569</f>
        <v>0</v>
      </c>
      <c r="R569" s="98">
        <f>P569+E569</f>
        <v>0</v>
      </c>
      <c r="S569" s="56">
        <f>R569*C569</f>
        <v>0</v>
      </c>
      <c r="T569" s="48"/>
      <c r="U569" s="47"/>
    </row>
    <row r="570" spans="1:21" s="46" customFormat="1">
      <c r="A570" s="159"/>
      <c r="B570" s="116" t="s">
        <v>647</v>
      </c>
      <c r="C570" s="126">
        <v>646.82000000000005</v>
      </c>
      <c r="D570" s="116" t="s">
        <v>106</v>
      </c>
      <c r="E570" s="56"/>
      <c r="F570" s="101">
        <f>E570*C570</f>
        <v>0</v>
      </c>
      <c r="G570" s="125"/>
      <c r="H570" s="56">
        <f>G570*C570</f>
        <v>0</v>
      </c>
      <c r="I570" s="125"/>
      <c r="J570" s="56">
        <f>I570*2</f>
        <v>0</v>
      </c>
      <c r="K570" s="56">
        <f>J570*C570</f>
        <v>0</v>
      </c>
      <c r="L570" s="56"/>
      <c r="M570" s="56">
        <f>L570*C570</f>
        <v>0</v>
      </c>
      <c r="N570" s="125"/>
      <c r="O570" s="56">
        <f>N570*C570</f>
        <v>0</v>
      </c>
      <c r="P570" s="98">
        <f>G570+J570+L570+N570</f>
        <v>0</v>
      </c>
      <c r="Q570" s="56">
        <f>P570*C570</f>
        <v>0</v>
      </c>
      <c r="R570" s="98">
        <f>P570+E570</f>
        <v>0</v>
      </c>
      <c r="S570" s="56">
        <f>R570*C570</f>
        <v>0</v>
      </c>
      <c r="T570" s="48"/>
      <c r="U570" s="47"/>
    </row>
    <row r="571" spans="1:21" s="46" customFormat="1">
      <c r="A571" s="159"/>
      <c r="B571" s="116" t="s">
        <v>646</v>
      </c>
      <c r="C571" s="126">
        <v>650.66</v>
      </c>
      <c r="D571" s="116" t="s">
        <v>106</v>
      </c>
      <c r="E571" s="56"/>
      <c r="F571" s="101">
        <f>E571*C571</f>
        <v>0</v>
      </c>
      <c r="G571" s="125"/>
      <c r="H571" s="56">
        <f>G571*C571</f>
        <v>0</v>
      </c>
      <c r="I571" s="125"/>
      <c r="J571" s="56">
        <f>I571*2</f>
        <v>0</v>
      </c>
      <c r="K571" s="56">
        <f>J571*C571</f>
        <v>0</v>
      </c>
      <c r="L571" s="56"/>
      <c r="M571" s="56">
        <f>L571*C571</f>
        <v>0</v>
      </c>
      <c r="N571" s="125"/>
      <c r="O571" s="56">
        <f>N571*C571</f>
        <v>0</v>
      </c>
      <c r="P571" s="98">
        <f>G571+J571+L571+N571</f>
        <v>0</v>
      </c>
      <c r="Q571" s="56">
        <f>P571*C571</f>
        <v>0</v>
      </c>
      <c r="R571" s="98">
        <f>P571+E571</f>
        <v>0</v>
      </c>
      <c r="S571" s="56">
        <f>R571*C571</f>
        <v>0</v>
      </c>
      <c r="T571" s="48"/>
      <c r="U571" s="47"/>
    </row>
    <row r="572" spans="1:21" s="46" customFormat="1">
      <c r="A572" s="159"/>
      <c r="B572" s="116" t="s">
        <v>645</v>
      </c>
      <c r="C572" s="126">
        <v>654.5</v>
      </c>
      <c r="D572" s="116" t="s">
        <v>106</v>
      </c>
      <c r="E572" s="56"/>
      <c r="F572" s="101">
        <f>E572*C572</f>
        <v>0</v>
      </c>
      <c r="G572" s="125"/>
      <c r="H572" s="56">
        <f>G572*C572</f>
        <v>0</v>
      </c>
      <c r="I572" s="125"/>
      <c r="J572" s="56">
        <f>I572*2</f>
        <v>0</v>
      </c>
      <c r="K572" s="56">
        <f>J572*C572</f>
        <v>0</v>
      </c>
      <c r="L572" s="56"/>
      <c r="M572" s="56">
        <f>L572*C572</f>
        <v>0</v>
      </c>
      <c r="N572" s="125"/>
      <c r="O572" s="56">
        <f>N572*C572</f>
        <v>0</v>
      </c>
      <c r="P572" s="98">
        <f>G572+J572+L572+N572</f>
        <v>0</v>
      </c>
      <c r="Q572" s="56">
        <f>P572*C572</f>
        <v>0</v>
      </c>
      <c r="R572" s="98">
        <f>P572+E572</f>
        <v>0</v>
      </c>
      <c r="S572" s="56">
        <f>R572*C572</f>
        <v>0</v>
      </c>
      <c r="T572" s="48"/>
      <c r="U572" s="47"/>
    </row>
    <row r="573" spans="1:21" s="46" customFormat="1" ht="78.75">
      <c r="A573" s="85"/>
      <c r="B573" s="84" t="s">
        <v>644</v>
      </c>
      <c r="C573" s="166"/>
      <c r="D573" s="85"/>
      <c r="E573" s="56"/>
      <c r="F573" s="101">
        <f>E573*C573</f>
        <v>0</v>
      </c>
      <c r="G573" s="125"/>
      <c r="H573" s="56">
        <f>G573*C573</f>
        <v>0</v>
      </c>
      <c r="I573" s="125"/>
      <c r="J573" s="56">
        <f>I573*2</f>
        <v>0</v>
      </c>
      <c r="K573" s="56">
        <f>J573*C573</f>
        <v>0</v>
      </c>
      <c r="L573" s="56"/>
      <c r="M573" s="56">
        <f>L573*C573</f>
        <v>0</v>
      </c>
      <c r="N573" s="125"/>
      <c r="O573" s="56">
        <f>N573*C573</f>
        <v>0</v>
      </c>
      <c r="P573" s="98">
        <f>G573+J573+L573+N573</f>
        <v>0</v>
      </c>
      <c r="Q573" s="56">
        <f>P573*C573</f>
        <v>0</v>
      </c>
      <c r="R573" s="98">
        <f>P573+E573</f>
        <v>0</v>
      </c>
      <c r="S573" s="56">
        <f>R573*C573</f>
        <v>0</v>
      </c>
      <c r="T573" s="48"/>
      <c r="U573" s="47"/>
    </row>
    <row r="574" spans="1:21" s="46" customFormat="1" ht="26.25">
      <c r="A574" s="85"/>
      <c r="B574" s="84" t="s">
        <v>352</v>
      </c>
      <c r="C574" s="142">
        <v>5303.85</v>
      </c>
      <c r="D574" s="116" t="s">
        <v>106</v>
      </c>
      <c r="E574" s="56"/>
      <c r="F574" s="101">
        <f>E574*C574</f>
        <v>0</v>
      </c>
      <c r="G574" s="125"/>
      <c r="H574" s="56">
        <f>G574*C574</f>
        <v>0</v>
      </c>
      <c r="I574" s="125"/>
      <c r="J574" s="56">
        <f>I574*2</f>
        <v>0</v>
      </c>
      <c r="K574" s="56">
        <f>J574*C574</f>
        <v>0</v>
      </c>
      <c r="L574" s="56"/>
      <c r="M574" s="56">
        <f>L574*C574</f>
        <v>0</v>
      </c>
      <c r="N574" s="125"/>
      <c r="O574" s="56">
        <f>N574*C574</f>
        <v>0</v>
      </c>
      <c r="P574" s="98">
        <f>G574+J574+L574+N574</f>
        <v>0</v>
      </c>
      <c r="Q574" s="56">
        <f>P574*C574</f>
        <v>0</v>
      </c>
      <c r="R574" s="98">
        <f>P574+E574</f>
        <v>0</v>
      </c>
      <c r="S574" s="56">
        <f>R574*C574</f>
        <v>0</v>
      </c>
      <c r="T574" s="48"/>
      <c r="U574" s="47"/>
    </row>
    <row r="575" spans="1:21" s="46" customFormat="1" ht="26.25">
      <c r="A575" s="85"/>
      <c r="B575" s="84" t="s">
        <v>351</v>
      </c>
      <c r="C575" s="142">
        <v>3835.36</v>
      </c>
      <c r="D575" s="116" t="s">
        <v>106</v>
      </c>
      <c r="E575" s="56"/>
      <c r="F575" s="101">
        <f>E575*C575</f>
        <v>0</v>
      </c>
      <c r="G575" s="125"/>
      <c r="H575" s="56">
        <f>G575*C575</f>
        <v>0</v>
      </c>
      <c r="I575" s="125"/>
      <c r="J575" s="56">
        <f>I575*2</f>
        <v>0</v>
      </c>
      <c r="K575" s="56">
        <f>J575*C575</f>
        <v>0</v>
      </c>
      <c r="L575" s="56"/>
      <c r="M575" s="56">
        <f>L575*C575</f>
        <v>0</v>
      </c>
      <c r="N575" s="125"/>
      <c r="O575" s="56">
        <f>N575*C575</f>
        <v>0</v>
      </c>
      <c r="P575" s="98">
        <f>G575+J575+L575+N575</f>
        <v>0</v>
      </c>
      <c r="Q575" s="56">
        <f>P575*C575</f>
        <v>0</v>
      </c>
      <c r="R575" s="98">
        <f>P575+E575</f>
        <v>0</v>
      </c>
      <c r="S575" s="56">
        <f>R575*C575</f>
        <v>0</v>
      </c>
      <c r="T575" s="48"/>
      <c r="U575" s="47"/>
    </row>
    <row r="576" spans="1:21" s="46" customFormat="1" ht="26.25">
      <c r="A576" s="159"/>
      <c r="B576" s="84" t="s">
        <v>350</v>
      </c>
      <c r="C576" s="142">
        <v>2384.2199999999998</v>
      </c>
      <c r="D576" s="116" t="s">
        <v>106</v>
      </c>
      <c r="E576" s="56"/>
      <c r="F576" s="101">
        <f>E576*C576</f>
        <v>0</v>
      </c>
      <c r="G576" s="125"/>
      <c r="H576" s="56">
        <f>G576*C576</f>
        <v>0</v>
      </c>
      <c r="I576" s="125"/>
      <c r="J576" s="56">
        <f>I576*2</f>
        <v>0</v>
      </c>
      <c r="K576" s="56">
        <f>J576*C576</f>
        <v>0</v>
      </c>
      <c r="L576" s="56"/>
      <c r="M576" s="56">
        <f>L576*C576</f>
        <v>0</v>
      </c>
      <c r="N576" s="125"/>
      <c r="O576" s="56">
        <f>N576*C576</f>
        <v>0</v>
      </c>
      <c r="P576" s="98">
        <f>G576+J576+L576+N576</f>
        <v>0</v>
      </c>
      <c r="Q576" s="56">
        <f>P576*C576</f>
        <v>0</v>
      </c>
      <c r="R576" s="98">
        <f>P576+E576</f>
        <v>0</v>
      </c>
      <c r="S576" s="56">
        <f>R576*C576</f>
        <v>0</v>
      </c>
      <c r="T576" s="48"/>
      <c r="U576" s="47"/>
    </row>
    <row r="577" spans="1:22" s="46" customFormat="1" ht="76.5">
      <c r="A577" s="159"/>
      <c r="B577" s="119" t="s">
        <v>643</v>
      </c>
      <c r="C577" s="126"/>
      <c r="D577" s="116"/>
      <c r="E577" s="56"/>
      <c r="F577" s="101">
        <f>E577*C577</f>
        <v>0</v>
      </c>
      <c r="G577" s="125"/>
      <c r="H577" s="56">
        <f>G577*C577</f>
        <v>0</v>
      </c>
      <c r="I577" s="125"/>
      <c r="J577" s="56">
        <f>I577*2</f>
        <v>0</v>
      </c>
      <c r="K577" s="56">
        <f>J577*C577</f>
        <v>0</v>
      </c>
      <c r="L577" s="56"/>
      <c r="M577" s="56">
        <f>L577*C577</f>
        <v>0</v>
      </c>
      <c r="N577" s="125"/>
      <c r="O577" s="56">
        <f>N577*C577</f>
        <v>0</v>
      </c>
      <c r="P577" s="98">
        <f>G577+J577+L577+N577</f>
        <v>0</v>
      </c>
      <c r="Q577" s="56">
        <f>P577*C577</f>
        <v>0</v>
      </c>
      <c r="R577" s="98">
        <f>P577+E577</f>
        <v>0</v>
      </c>
      <c r="S577" s="56">
        <f>R577*C577</f>
        <v>0</v>
      </c>
      <c r="T577" s="48"/>
      <c r="U577" s="47"/>
    </row>
    <row r="578" spans="1:22" s="46" customFormat="1" ht="26.25">
      <c r="A578" s="159"/>
      <c r="B578" s="84" t="s">
        <v>352</v>
      </c>
      <c r="C578" s="163">
        <v>5303.85</v>
      </c>
      <c r="D578" s="213" t="s">
        <v>106</v>
      </c>
      <c r="E578" s="56"/>
      <c r="F578" s="101">
        <f>E578*C578</f>
        <v>0</v>
      </c>
      <c r="G578" s="125"/>
      <c r="H578" s="56">
        <f>G578*C578</f>
        <v>0</v>
      </c>
      <c r="I578" s="125"/>
      <c r="J578" s="56">
        <f>I578*2</f>
        <v>0</v>
      </c>
      <c r="K578" s="56">
        <f>J578*C578</f>
        <v>0</v>
      </c>
      <c r="L578" s="56"/>
      <c r="M578" s="56">
        <f>L578*C578</f>
        <v>0</v>
      </c>
      <c r="N578" s="125"/>
      <c r="O578" s="56">
        <f>N578*C578</f>
        <v>0</v>
      </c>
      <c r="P578" s="98">
        <f>G578+J578+L578+N578</f>
        <v>0</v>
      </c>
      <c r="Q578" s="56">
        <f>P578*C578</f>
        <v>0</v>
      </c>
      <c r="R578" s="98">
        <f>P578+E578</f>
        <v>0</v>
      </c>
      <c r="S578" s="56">
        <f>R578*C578</f>
        <v>0</v>
      </c>
      <c r="T578" s="48"/>
      <c r="U578" s="47"/>
    </row>
    <row r="579" spans="1:22" s="46" customFormat="1" ht="26.25">
      <c r="A579" s="159"/>
      <c r="B579" s="84" t="s">
        <v>351</v>
      </c>
      <c r="C579" s="126">
        <v>1579.06</v>
      </c>
      <c r="D579" s="116" t="s">
        <v>106</v>
      </c>
      <c r="E579" s="56"/>
      <c r="F579" s="101">
        <f>E579*C579</f>
        <v>0</v>
      </c>
      <c r="G579" s="125"/>
      <c r="H579" s="56">
        <f>G579*C579</f>
        <v>0</v>
      </c>
      <c r="I579" s="125"/>
      <c r="J579" s="56">
        <f>I579*2</f>
        <v>0</v>
      </c>
      <c r="K579" s="56">
        <f>J579*C579</f>
        <v>0</v>
      </c>
      <c r="L579" s="56"/>
      <c r="M579" s="56">
        <f>L579*C579</f>
        <v>0</v>
      </c>
      <c r="N579" s="125"/>
      <c r="O579" s="56">
        <f>N579*C579</f>
        <v>0</v>
      </c>
      <c r="P579" s="98">
        <f>G579+J579+L579+N579</f>
        <v>0</v>
      </c>
      <c r="Q579" s="56">
        <f>P579*C579</f>
        <v>0</v>
      </c>
      <c r="R579" s="98">
        <f>P579+E579</f>
        <v>0</v>
      </c>
      <c r="S579" s="56">
        <f>R579*C579</f>
        <v>0</v>
      </c>
      <c r="T579" s="48"/>
      <c r="U579" s="47"/>
    </row>
    <row r="580" spans="1:22" s="46" customFormat="1" ht="26.25">
      <c r="A580" s="159"/>
      <c r="B580" s="84" t="s">
        <v>350</v>
      </c>
      <c r="C580" s="163">
        <v>710.58</v>
      </c>
      <c r="D580" s="213" t="s">
        <v>106</v>
      </c>
      <c r="E580" s="56"/>
      <c r="F580" s="101">
        <f>E580*C580</f>
        <v>0</v>
      </c>
      <c r="G580" s="125"/>
      <c r="H580" s="56">
        <f>G580*C580</f>
        <v>0</v>
      </c>
      <c r="I580" s="125"/>
      <c r="J580" s="56">
        <f>I580*2</f>
        <v>0</v>
      </c>
      <c r="K580" s="56">
        <f>J580*C580</f>
        <v>0</v>
      </c>
      <c r="L580" s="56"/>
      <c r="M580" s="56">
        <f>L580*C580</f>
        <v>0</v>
      </c>
      <c r="N580" s="125"/>
      <c r="O580" s="56">
        <f>N580*C580</f>
        <v>0</v>
      </c>
      <c r="P580" s="98">
        <f>G580+J580+L580+N580</f>
        <v>0</v>
      </c>
      <c r="Q580" s="56">
        <f>P580*C580</f>
        <v>0</v>
      </c>
      <c r="R580" s="98">
        <f>P580+E580</f>
        <v>0</v>
      </c>
      <c r="S580" s="56">
        <f>R580*C580</f>
        <v>0</v>
      </c>
      <c r="T580" s="48"/>
      <c r="U580" s="47"/>
    </row>
    <row r="581" spans="1:22" s="46" customFormat="1" ht="51">
      <c r="A581" s="159"/>
      <c r="B581" s="119" t="s">
        <v>642</v>
      </c>
      <c r="C581" s="163">
        <v>70000</v>
      </c>
      <c r="D581" s="119" t="s">
        <v>216</v>
      </c>
      <c r="E581" s="56"/>
      <c r="F581" s="101">
        <f>E581*C581</f>
        <v>0</v>
      </c>
      <c r="G581" s="125"/>
      <c r="H581" s="56">
        <f>G581*C581</f>
        <v>0</v>
      </c>
      <c r="I581" s="125"/>
      <c r="J581" s="56">
        <f>I581*2</f>
        <v>0</v>
      </c>
      <c r="K581" s="56">
        <f>J581*C581</f>
        <v>0</v>
      </c>
      <c r="L581" s="56"/>
      <c r="M581" s="56">
        <f>L581*C581</f>
        <v>0</v>
      </c>
      <c r="N581" s="125"/>
      <c r="O581" s="56">
        <f>N581*C581</f>
        <v>0</v>
      </c>
      <c r="P581" s="98">
        <f>G581+J581+L581+N581</f>
        <v>0</v>
      </c>
      <c r="Q581" s="56">
        <f>P581*C581</f>
        <v>0</v>
      </c>
      <c r="R581" s="98">
        <f>P581+E581</f>
        <v>0</v>
      </c>
      <c r="S581" s="56">
        <f>R581*C581</f>
        <v>0</v>
      </c>
      <c r="T581" s="48"/>
      <c r="U581" s="47"/>
    </row>
    <row r="582" spans="1:22" s="46" customFormat="1" ht="51">
      <c r="A582" s="159"/>
      <c r="B582" s="119" t="s">
        <v>641</v>
      </c>
      <c r="C582" s="163">
        <v>50000</v>
      </c>
      <c r="D582" s="119" t="s">
        <v>640</v>
      </c>
      <c r="E582" s="56"/>
      <c r="F582" s="101">
        <f>E582*C582</f>
        <v>0</v>
      </c>
      <c r="G582" s="125"/>
      <c r="H582" s="56">
        <f>G582*C582</f>
        <v>0</v>
      </c>
      <c r="I582" s="125"/>
      <c r="J582" s="56">
        <f>I582*2</f>
        <v>0</v>
      </c>
      <c r="K582" s="56">
        <f>J582*C582</f>
        <v>0</v>
      </c>
      <c r="L582" s="56"/>
      <c r="M582" s="56">
        <f>L582*C582</f>
        <v>0</v>
      </c>
      <c r="N582" s="125"/>
      <c r="O582" s="56">
        <f>N582*C582</f>
        <v>0</v>
      </c>
      <c r="P582" s="98">
        <f>G582+J582+L582+N582</f>
        <v>0</v>
      </c>
      <c r="Q582" s="56">
        <f>P582*C582</f>
        <v>0</v>
      </c>
      <c r="R582" s="98">
        <f>P582+E582</f>
        <v>0</v>
      </c>
      <c r="S582" s="56">
        <f>R582*C582</f>
        <v>0</v>
      </c>
      <c r="T582" s="48"/>
      <c r="U582" s="47"/>
    </row>
    <row r="583" spans="1:22" s="46" customFormat="1">
      <c r="A583" s="159"/>
      <c r="B583" s="119" t="s">
        <v>639</v>
      </c>
      <c r="C583" s="163">
        <v>714.45</v>
      </c>
      <c r="D583" s="119" t="s">
        <v>96</v>
      </c>
      <c r="E583" s="56"/>
      <c r="F583" s="101">
        <f>E583*C583</f>
        <v>0</v>
      </c>
      <c r="G583" s="125"/>
      <c r="H583" s="56">
        <f>G583*C583</f>
        <v>0</v>
      </c>
      <c r="I583" s="125"/>
      <c r="J583" s="56">
        <f>I583*2</f>
        <v>0</v>
      </c>
      <c r="K583" s="56">
        <f>J583*C583</f>
        <v>0</v>
      </c>
      <c r="L583" s="56"/>
      <c r="M583" s="56">
        <f>L583*C583</f>
        <v>0</v>
      </c>
      <c r="N583" s="125"/>
      <c r="O583" s="56">
        <f>N583*C583</f>
        <v>0</v>
      </c>
      <c r="P583" s="98">
        <f>G583+J583+L583+N583</f>
        <v>0</v>
      </c>
      <c r="Q583" s="56">
        <f>P583*C583</f>
        <v>0</v>
      </c>
      <c r="R583" s="98">
        <f>P583+E583</f>
        <v>0</v>
      </c>
      <c r="S583" s="56">
        <f>R583*C583</f>
        <v>0</v>
      </c>
      <c r="T583" s="48"/>
      <c r="U583" s="47"/>
    </row>
    <row r="584" spans="1:22" s="46" customFormat="1">
      <c r="A584" s="119">
        <v>3.8</v>
      </c>
      <c r="B584" s="119" t="s">
        <v>638</v>
      </c>
      <c r="C584" s="120">
        <v>5180.78</v>
      </c>
      <c r="D584" s="119" t="s">
        <v>635</v>
      </c>
      <c r="E584" s="56"/>
      <c r="F584" s="101">
        <f>E584*C584</f>
        <v>0</v>
      </c>
      <c r="G584" s="125"/>
      <c r="H584" s="56">
        <f>G584*C584</f>
        <v>0</v>
      </c>
      <c r="I584" s="125"/>
      <c r="J584" s="56">
        <f>I584*2</f>
        <v>0</v>
      </c>
      <c r="K584" s="56">
        <f>J584*C584</f>
        <v>0</v>
      </c>
      <c r="L584" s="56"/>
      <c r="M584" s="56">
        <f>L584*C584</f>
        <v>0</v>
      </c>
      <c r="N584" s="125"/>
      <c r="O584" s="56">
        <f>N584*C584</f>
        <v>0</v>
      </c>
      <c r="P584" s="98">
        <f>G584+J584+L584+N584</f>
        <v>0</v>
      </c>
      <c r="Q584" s="56">
        <f>P584*C584</f>
        <v>0</v>
      </c>
      <c r="R584" s="98">
        <f>P584+E584</f>
        <v>0</v>
      </c>
      <c r="S584" s="56">
        <f>R584*C584</f>
        <v>0</v>
      </c>
      <c r="T584" s="48"/>
      <c r="U584" s="47"/>
    </row>
    <row r="585" spans="1:22" s="46" customFormat="1">
      <c r="A585" s="119">
        <v>3.3</v>
      </c>
      <c r="B585" s="119" t="s">
        <v>637</v>
      </c>
      <c r="C585" s="120">
        <v>4496.24</v>
      </c>
      <c r="D585" s="119" t="s">
        <v>635</v>
      </c>
      <c r="E585" s="56"/>
      <c r="F585" s="101">
        <f>E585*C585</f>
        <v>0</v>
      </c>
      <c r="G585" s="125"/>
      <c r="H585" s="56">
        <f>G585*C585</f>
        <v>0</v>
      </c>
      <c r="I585" s="125"/>
      <c r="J585" s="56">
        <f>I585*2</f>
        <v>0</v>
      </c>
      <c r="K585" s="56">
        <f>J585*C585</f>
        <v>0</v>
      </c>
      <c r="L585" s="56"/>
      <c r="M585" s="56">
        <f>L585*C585</f>
        <v>0</v>
      </c>
      <c r="N585" s="125"/>
      <c r="O585" s="56">
        <f>N585*C585</f>
        <v>0</v>
      </c>
      <c r="P585" s="98">
        <f>G585+J585+L585+N585</f>
        <v>0</v>
      </c>
      <c r="Q585" s="56">
        <f>P585*C585</f>
        <v>0</v>
      </c>
      <c r="R585" s="98">
        <f>P585+E585</f>
        <v>0</v>
      </c>
      <c r="S585" s="56">
        <f>R585*C585</f>
        <v>0</v>
      </c>
      <c r="T585" s="48"/>
      <c r="U585" s="47"/>
    </row>
    <row r="586" spans="1:22" s="46" customFormat="1">
      <c r="A586" s="119"/>
      <c r="B586" s="119" t="s">
        <v>636</v>
      </c>
      <c r="C586" s="120">
        <v>4818.08</v>
      </c>
      <c r="D586" s="119" t="s">
        <v>635</v>
      </c>
      <c r="E586" s="56"/>
      <c r="F586" s="101">
        <f>E586*C586</f>
        <v>0</v>
      </c>
      <c r="G586" s="125"/>
      <c r="H586" s="56">
        <f>G586*C586</f>
        <v>0</v>
      </c>
      <c r="I586" s="125"/>
      <c r="J586" s="56">
        <f>I586*2</f>
        <v>0</v>
      </c>
      <c r="K586" s="56">
        <f>J586*C586</f>
        <v>0</v>
      </c>
      <c r="L586" s="56"/>
      <c r="M586" s="56">
        <f>L586*C586</f>
        <v>0</v>
      </c>
      <c r="N586" s="125"/>
      <c r="O586" s="56">
        <f>N586*C586</f>
        <v>0</v>
      </c>
      <c r="P586" s="98">
        <f>G586+J586+L586+N586</f>
        <v>0</v>
      </c>
      <c r="Q586" s="56">
        <f>P586*C586</f>
        <v>0</v>
      </c>
      <c r="R586" s="98">
        <f>P586+E586</f>
        <v>0</v>
      </c>
      <c r="S586" s="56">
        <f>R586*C586</f>
        <v>0</v>
      </c>
      <c r="T586" s="48"/>
      <c r="U586" s="47"/>
    </row>
    <row r="587" spans="1:22" ht="47.25" customHeight="1">
      <c r="A587" s="159">
        <v>18.100000000000001</v>
      </c>
      <c r="B587" s="84" t="s">
        <v>634</v>
      </c>
      <c r="C587" s="83"/>
      <c r="D587" s="82"/>
      <c r="E587" s="62"/>
      <c r="F587" s="81">
        <f>E587*C587</f>
        <v>0</v>
      </c>
      <c r="G587" s="62"/>
      <c r="H587" s="62">
        <f>G587*C587</f>
        <v>0</v>
      </c>
      <c r="I587" s="62"/>
      <c r="J587" s="62">
        <f>I587*2</f>
        <v>0</v>
      </c>
      <c r="K587" s="62">
        <f>J587*C587</f>
        <v>0</v>
      </c>
      <c r="L587" s="62"/>
      <c r="M587" s="62">
        <f>L587*C587</f>
        <v>0</v>
      </c>
      <c r="N587" s="62"/>
      <c r="O587" s="62">
        <f>N587*C587</f>
        <v>0</v>
      </c>
      <c r="P587" s="88">
        <f>G587+J587+L587+N587</f>
        <v>0</v>
      </c>
      <c r="Q587" s="62">
        <f>P587*C587</f>
        <v>0</v>
      </c>
      <c r="R587" s="80" t="s">
        <v>136</v>
      </c>
      <c r="S587" s="62"/>
      <c r="T587" s="217"/>
      <c r="U587" s="42"/>
      <c r="V587" s="216"/>
    </row>
    <row r="588" spans="1:22" ht="63" customHeight="1">
      <c r="A588" s="159"/>
      <c r="B588" s="116" t="s">
        <v>633</v>
      </c>
      <c r="C588" s="83">
        <v>804.89</v>
      </c>
      <c r="D588" s="82" t="s">
        <v>96</v>
      </c>
      <c r="E588" s="62">
        <v>1130</v>
      </c>
      <c r="F588" s="81">
        <f>E588*C588</f>
        <v>909525.7</v>
      </c>
      <c r="G588" s="62"/>
      <c r="H588" s="62">
        <f>G588*C588</f>
        <v>0</v>
      </c>
      <c r="I588" s="62"/>
      <c r="J588" s="62">
        <f>I588*2</f>
        <v>0</v>
      </c>
      <c r="K588" s="62">
        <f>J588*C588</f>
        <v>0</v>
      </c>
      <c r="L588" s="62"/>
      <c r="M588" s="62">
        <f>L588*C588</f>
        <v>0</v>
      </c>
      <c r="N588" s="62"/>
      <c r="O588" s="62">
        <f>N588*C588</f>
        <v>0</v>
      </c>
      <c r="P588" s="88">
        <f>G588+J588+L588+N588</f>
        <v>0</v>
      </c>
      <c r="Q588" s="62">
        <f>P588*C588</f>
        <v>0</v>
      </c>
      <c r="R588" s="88">
        <f>P588+E588</f>
        <v>1130</v>
      </c>
      <c r="S588" s="62">
        <f>R588*C588</f>
        <v>909525.7</v>
      </c>
      <c r="T588" s="42"/>
      <c r="U588" s="42"/>
    </row>
    <row r="589" spans="1:22" ht="93.75" customHeight="1">
      <c r="A589" s="159"/>
      <c r="B589" s="116" t="s">
        <v>632</v>
      </c>
      <c r="C589" s="83">
        <v>900.96</v>
      </c>
      <c r="D589" s="82" t="s">
        <v>96</v>
      </c>
      <c r="E589" s="62">
        <v>7420</v>
      </c>
      <c r="F589" s="81">
        <f>E589*C589</f>
        <v>6685123.2000000002</v>
      </c>
      <c r="G589" s="62"/>
      <c r="H589" s="62">
        <f>G589*C589</f>
        <v>0</v>
      </c>
      <c r="I589" s="62"/>
      <c r="J589" s="62">
        <f>I589*2</f>
        <v>0</v>
      </c>
      <c r="K589" s="62">
        <f>J589*C589</f>
        <v>0</v>
      </c>
      <c r="L589" s="62"/>
      <c r="M589" s="62">
        <f>L589*C589</f>
        <v>0</v>
      </c>
      <c r="N589" s="62"/>
      <c r="O589" s="62">
        <f>N589*C589</f>
        <v>0</v>
      </c>
      <c r="P589" s="88">
        <f>G589+J589+L589+N589</f>
        <v>0</v>
      </c>
      <c r="Q589" s="62">
        <f>P589*C589</f>
        <v>0</v>
      </c>
      <c r="R589" s="88">
        <f>P589+E589</f>
        <v>7420</v>
      </c>
      <c r="S589" s="62">
        <f>R589*C589</f>
        <v>6685123.2000000002</v>
      </c>
      <c r="T589" s="42"/>
      <c r="U589" s="42"/>
    </row>
    <row r="590" spans="1:22" ht="63" customHeight="1">
      <c r="A590" s="116"/>
      <c r="B590" s="116" t="s">
        <v>631</v>
      </c>
      <c r="C590" s="83">
        <v>1081.1500000000001</v>
      </c>
      <c r="D590" s="82" t="s">
        <v>96</v>
      </c>
      <c r="E590" s="62">
        <v>1802</v>
      </c>
      <c r="F590" s="81">
        <f>E590*C590</f>
        <v>1948232.3000000003</v>
      </c>
      <c r="G590" s="62"/>
      <c r="H590" s="62">
        <f>G590*C590</f>
        <v>0</v>
      </c>
      <c r="I590" s="62"/>
      <c r="J590" s="62">
        <f>I590*2</f>
        <v>0</v>
      </c>
      <c r="K590" s="62">
        <f>J590*C590</f>
        <v>0</v>
      </c>
      <c r="L590" s="62"/>
      <c r="M590" s="62">
        <f>L590*C590</f>
        <v>0</v>
      </c>
      <c r="N590" s="62"/>
      <c r="O590" s="62">
        <f>N590*C590</f>
        <v>0</v>
      </c>
      <c r="P590" s="88">
        <f>G590+J590+L590+N590</f>
        <v>0</v>
      </c>
      <c r="Q590" s="62">
        <f>P590*C590</f>
        <v>0</v>
      </c>
      <c r="R590" s="88">
        <f>P590+E590</f>
        <v>1802</v>
      </c>
      <c r="S590" s="62">
        <f>R590*C590</f>
        <v>1948232.3000000003</v>
      </c>
      <c r="T590" s="42"/>
      <c r="U590" s="42"/>
    </row>
    <row r="591" spans="1:22" ht="48" customHeight="1">
      <c r="A591" s="158"/>
      <c r="B591" s="116" t="s">
        <v>630</v>
      </c>
      <c r="C591" s="83">
        <v>991.06</v>
      </c>
      <c r="D591" s="82" t="s">
        <v>96</v>
      </c>
      <c r="E591" s="62">
        <v>501.5</v>
      </c>
      <c r="F591" s="81">
        <f>E591*C591</f>
        <v>497016.58999999997</v>
      </c>
      <c r="G591" s="62"/>
      <c r="H591" s="62">
        <f>G591*C591</f>
        <v>0</v>
      </c>
      <c r="I591" s="62">
        <v>80</v>
      </c>
      <c r="J591" s="62">
        <f>I591*2</f>
        <v>160</v>
      </c>
      <c r="K591" s="62">
        <f>J591*C591</f>
        <v>158569.59999999998</v>
      </c>
      <c r="L591" s="62"/>
      <c r="M591" s="62">
        <f>L591*C591</f>
        <v>0</v>
      </c>
      <c r="N591" s="62"/>
      <c r="O591" s="62">
        <f>N591*C591</f>
        <v>0</v>
      </c>
      <c r="P591" s="88">
        <f>G591+J591+L591+N591</f>
        <v>160</v>
      </c>
      <c r="Q591" s="62">
        <f>P591*C591</f>
        <v>158569.59999999998</v>
      </c>
      <c r="R591" s="88">
        <f>P591+E591</f>
        <v>661.5</v>
      </c>
      <c r="S591" s="62">
        <f>R591*C591</f>
        <v>655586.18999999994</v>
      </c>
      <c r="T591" s="42"/>
      <c r="U591" s="42"/>
    </row>
    <row r="592" spans="1:22" s="46" customFormat="1" ht="64.5" customHeight="1">
      <c r="A592" s="85"/>
      <c r="B592" s="116" t="s">
        <v>629</v>
      </c>
      <c r="C592" s="126">
        <v>2162.3000000000002</v>
      </c>
      <c r="D592" s="116" t="s">
        <v>96</v>
      </c>
      <c r="E592" s="56"/>
      <c r="F592" s="101">
        <f>E592*C592</f>
        <v>0</v>
      </c>
      <c r="G592" s="125"/>
      <c r="H592" s="56">
        <f>G592*C592</f>
        <v>0</v>
      </c>
      <c r="I592" s="125"/>
      <c r="J592" s="56">
        <f>I592*2</f>
        <v>0</v>
      </c>
      <c r="K592" s="56">
        <f>J592*C592</f>
        <v>0</v>
      </c>
      <c r="L592" s="56"/>
      <c r="M592" s="56">
        <f>L592*C592</f>
        <v>0</v>
      </c>
      <c r="N592" s="125"/>
      <c r="O592" s="56">
        <f>N592*C592</f>
        <v>0</v>
      </c>
      <c r="P592" s="98">
        <f>G592+J592+L592+N592</f>
        <v>0</v>
      </c>
      <c r="Q592" s="56">
        <f>P592*C592</f>
        <v>0</v>
      </c>
      <c r="R592" s="98">
        <f>P592+E592</f>
        <v>0</v>
      </c>
      <c r="S592" s="56">
        <f>R592*C592</f>
        <v>0</v>
      </c>
      <c r="T592" s="48"/>
      <c r="U592" s="47"/>
    </row>
    <row r="593" spans="1:22" ht="48" customHeight="1">
      <c r="A593" s="85"/>
      <c r="B593" s="116" t="s">
        <v>628</v>
      </c>
      <c r="C593" s="126">
        <v>1351.44</v>
      </c>
      <c r="D593" s="116" t="s">
        <v>96</v>
      </c>
      <c r="E593" s="56"/>
      <c r="F593" s="101">
        <f>E593*C593</f>
        <v>0</v>
      </c>
      <c r="G593" s="56"/>
      <c r="H593" s="56">
        <f>G593*C593</f>
        <v>0</v>
      </c>
      <c r="I593" s="56"/>
      <c r="J593" s="56">
        <f>I593*2</f>
        <v>0</v>
      </c>
      <c r="K593" s="56">
        <f>J593*C593</f>
        <v>0</v>
      </c>
      <c r="L593" s="56"/>
      <c r="M593" s="56">
        <f>L593*C593</f>
        <v>0</v>
      </c>
      <c r="N593" s="56"/>
      <c r="O593" s="56">
        <f>N593*C593</f>
        <v>0</v>
      </c>
      <c r="P593" s="98">
        <f>G593+J593+L593+N593</f>
        <v>0</v>
      </c>
      <c r="Q593" s="56">
        <f>P593*C593</f>
        <v>0</v>
      </c>
      <c r="R593" s="98">
        <f>P593+E593</f>
        <v>0</v>
      </c>
      <c r="S593" s="56">
        <f>R593*C593</f>
        <v>0</v>
      </c>
      <c r="T593" s="42"/>
      <c r="U593" s="42"/>
    </row>
    <row r="594" spans="1:22" s="46" customFormat="1" ht="57" customHeight="1">
      <c r="A594" s="85"/>
      <c r="B594" s="116" t="s">
        <v>627</v>
      </c>
      <c r="C594" s="126">
        <v>1801.92</v>
      </c>
      <c r="D594" s="116" t="s">
        <v>96</v>
      </c>
      <c r="E594" s="56"/>
      <c r="F594" s="101">
        <f>E594*C594</f>
        <v>0</v>
      </c>
      <c r="G594" s="125"/>
      <c r="H594" s="56">
        <f>G594*C594</f>
        <v>0</v>
      </c>
      <c r="I594" s="125"/>
      <c r="J594" s="56">
        <f>I594*2</f>
        <v>0</v>
      </c>
      <c r="K594" s="56">
        <f>J594*C594</f>
        <v>0</v>
      </c>
      <c r="L594" s="56"/>
      <c r="M594" s="56">
        <f>L594*C594</f>
        <v>0</v>
      </c>
      <c r="N594" s="125"/>
      <c r="O594" s="56">
        <f>N594*C594</f>
        <v>0</v>
      </c>
      <c r="P594" s="98">
        <f>G594+J594+L594+N594</f>
        <v>0</v>
      </c>
      <c r="Q594" s="56">
        <f>P594*C594</f>
        <v>0</v>
      </c>
      <c r="R594" s="98">
        <f>P594+E594</f>
        <v>0</v>
      </c>
      <c r="S594" s="56">
        <f>R594*C594</f>
        <v>0</v>
      </c>
      <c r="T594" s="48"/>
      <c r="U594" s="47"/>
    </row>
    <row r="595" spans="1:22" ht="82.5" customHeight="1">
      <c r="A595" s="159">
        <v>21.6</v>
      </c>
      <c r="B595" s="84" t="s">
        <v>626</v>
      </c>
      <c r="C595" s="126"/>
      <c r="D595" s="116"/>
      <c r="E595" s="56"/>
      <c r="F595" s="101">
        <f>E595*C595</f>
        <v>0</v>
      </c>
      <c r="G595" s="56"/>
      <c r="H595" s="56">
        <f>G595*C595</f>
        <v>0</v>
      </c>
      <c r="I595" s="56"/>
      <c r="J595" s="56">
        <f>I595*2</f>
        <v>0</v>
      </c>
      <c r="K595" s="56">
        <f>J595*C595</f>
        <v>0</v>
      </c>
      <c r="L595" s="56"/>
      <c r="M595" s="56">
        <f>L595*C595</f>
        <v>0</v>
      </c>
      <c r="N595" s="56"/>
      <c r="O595" s="56">
        <f>N595*C595</f>
        <v>0</v>
      </c>
      <c r="P595" s="98">
        <f>G595+J595+L595+N595</f>
        <v>0</v>
      </c>
      <c r="Q595" s="56">
        <f>P595*C595</f>
        <v>0</v>
      </c>
      <c r="R595" s="98">
        <f>P595+E595</f>
        <v>0</v>
      </c>
      <c r="S595" s="56">
        <f>R595*C595</f>
        <v>0</v>
      </c>
      <c r="T595" s="217"/>
      <c r="U595" s="42"/>
      <c r="V595" s="216"/>
    </row>
    <row r="596" spans="1:22" ht="42.75" customHeight="1">
      <c r="A596" s="115"/>
      <c r="B596" s="116" t="s">
        <v>327</v>
      </c>
      <c r="C596" s="126">
        <v>2628.4</v>
      </c>
      <c r="D596" s="158" t="s">
        <v>104</v>
      </c>
      <c r="E596" s="56"/>
      <c r="F596" s="101">
        <f>E596*C596</f>
        <v>0</v>
      </c>
      <c r="G596" s="56"/>
      <c r="H596" s="56">
        <f>G596*C596</f>
        <v>0</v>
      </c>
      <c r="I596" s="56"/>
      <c r="J596" s="56">
        <f>I596*2</f>
        <v>0</v>
      </c>
      <c r="K596" s="56">
        <f>J596*C596</f>
        <v>0</v>
      </c>
      <c r="L596" s="56"/>
      <c r="M596" s="56">
        <f>L596*C596</f>
        <v>0</v>
      </c>
      <c r="N596" s="56"/>
      <c r="O596" s="56">
        <f>N596*C596</f>
        <v>0</v>
      </c>
      <c r="P596" s="98">
        <f>G596+J596+L596+N596</f>
        <v>0</v>
      </c>
      <c r="Q596" s="56">
        <f>P596*C596</f>
        <v>0</v>
      </c>
      <c r="R596" s="98">
        <f>P596+E596</f>
        <v>0</v>
      </c>
      <c r="S596" s="56">
        <f>R596*C596</f>
        <v>0</v>
      </c>
      <c r="T596" s="42"/>
      <c r="U596" s="42"/>
    </row>
    <row r="597" spans="1:22" s="46" customFormat="1" ht="42.75" customHeight="1">
      <c r="A597" s="115"/>
      <c r="B597" s="116" t="s">
        <v>326</v>
      </c>
      <c r="C597" s="126">
        <v>3135.52</v>
      </c>
      <c r="D597" s="158" t="s">
        <v>104</v>
      </c>
      <c r="E597" s="56"/>
      <c r="F597" s="101">
        <f>E597*C597</f>
        <v>0</v>
      </c>
      <c r="G597" s="125"/>
      <c r="H597" s="56">
        <f>G597*C597</f>
        <v>0</v>
      </c>
      <c r="I597" s="125"/>
      <c r="J597" s="56">
        <f>I597*2</f>
        <v>0</v>
      </c>
      <c r="K597" s="56">
        <f>J597*C597</f>
        <v>0</v>
      </c>
      <c r="L597" s="56"/>
      <c r="M597" s="56">
        <f>L597*C597</f>
        <v>0</v>
      </c>
      <c r="N597" s="125"/>
      <c r="O597" s="56">
        <f>N597*C597</f>
        <v>0</v>
      </c>
      <c r="P597" s="98">
        <f>G597+J597+L597+N597</f>
        <v>0</v>
      </c>
      <c r="Q597" s="56">
        <f>P597*C597</f>
        <v>0</v>
      </c>
      <c r="R597" s="98">
        <f>P597+E597</f>
        <v>0</v>
      </c>
      <c r="S597" s="56">
        <f>R597*C597</f>
        <v>0</v>
      </c>
      <c r="T597" s="48"/>
      <c r="U597" s="47"/>
    </row>
    <row r="598" spans="1:22" s="46" customFormat="1" ht="42.75" customHeight="1">
      <c r="A598" s="115"/>
      <c r="B598" s="116" t="s">
        <v>324</v>
      </c>
      <c r="C598" s="126">
        <v>2648.89</v>
      </c>
      <c r="D598" s="158" t="s">
        <v>104</v>
      </c>
      <c r="E598" s="56"/>
      <c r="F598" s="101">
        <f>E598*C598</f>
        <v>0</v>
      </c>
      <c r="G598" s="125"/>
      <c r="H598" s="56">
        <f>G598*C598</f>
        <v>0</v>
      </c>
      <c r="I598" s="125"/>
      <c r="J598" s="56">
        <f>I598*2</f>
        <v>0</v>
      </c>
      <c r="K598" s="56">
        <f>J598*C598</f>
        <v>0</v>
      </c>
      <c r="L598" s="56"/>
      <c r="M598" s="56">
        <f>L598*C598</f>
        <v>0</v>
      </c>
      <c r="N598" s="125"/>
      <c r="O598" s="56">
        <f>N598*C598</f>
        <v>0</v>
      </c>
      <c r="P598" s="98">
        <f>G598+J598+L598+N598</f>
        <v>0</v>
      </c>
      <c r="Q598" s="56">
        <f>P598*C598</f>
        <v>0</v>
      </c>
      <c r="R598" s="98">
        <f>P598+E598</f>
        <v>0</v>
      </c>
      <c r="S598" s="56">
        <f>R598*C598</f>
        <v>0</v>
      </c>
      <c r="T598" s="48"/>
      <c r="U598" s="47"/>
    </row>
    <row r="599" spans="1:22" s="46" customFormat="1" ht="42.75" customHeight="1">
      <c r="A599" s="115"/>
      <c r="B599" s="116" t="s">
        <v>325</v>
      </c>
      <c r="C599" s="126">
        <v>2593.59</v>
      </c>
      <c r="D599" s="158" t="s">
        <v>104</v>
      </c>
      <c r="E599" s="56"/>
      <c r="F599" s="101">
        <f>E599*C599</f>
        <v>0</v>
      </c>
      <c r="G599" s="125"/>
      <c r="H599" s="56">
        <f>G599*C599</f>
        <v>0</v>
      </c>
      <c r="I599" s="125"/>
      <c r="J599" s="56">
        <f>I599*2</f>
        <v>0</v>
      </c>
      <c r="K599" s="56">
        <f>J599*C599</f>
        <v>0</v>
      </c>
      <c r="L599" s="56"/>
      <c r="M599" s="56">
        <f>L599*C599</f>
        <v>0</v>
      </c>
      <c r="N599" s="125"/>
      <c r="O599" s="56">
        <f>N599*C599</f>
        <v>0</v>
      </c>
      <c r="P599" s="98">
        <f>G599+J599+L599+N599</f>
        <v>0</v>
      </c>
      <c r="Q599" s="56">
        <f>P599*C599</f>
        <v>0</v>
      </c>
      <c r="R599" s="98">
        <f>P599+E599</f>
        <v>0</v>
      </c>
      <c r="S599" s="56">
        <f>R599*C599</f>
        <v>0</v>
      </c>
      <c r="T599" s="48"/>
      <c r="U599" s="47"/>
    </row>
    <row r="600" spans="1:22" s="46" customFormat="1" ht="61.5" customHeight="1">
      <c r="A600" s="85"/>
      <c r="B600" s="84" t="s">
        <v>625</v>
      </c>
      <c r="C600" s="126"/>
      <c r="D600" s="116"/>
      <c r="E600" s="56"/>
      <c r="F600" s="101">
        <f>E600*C600</f>
        <v>0</v>
      </c>
      <c r="G600" s="125"/>
      <c r="H600" s="56">
        <f>G600*C600</f>
        <v>0</v>
      </c>
      <c r="I600" s="125"/>
      <c r="J600" s="56">
        <f>I600*2</f>
        <v>0</v>
      </c>
      <c r="K600" s="56">
        <f>J600*C600</f>
        <v>0</v>
      </c>
      <c r="L600" s="56"/>
      <c r="M600" s="56">
        <f>L600*C600</f>
        <v>0</v>
      </c>
      <c r="N600" s="125"/>
      <c r="O600" s="56">
        <f>N600*C600</f>
        <v>0</v>
      </c>
      <c r="P600" s="98">
        <f>G600+J600+L600+N600</f>
        <v>0</v>
      </c>
      <c r="Q600" s="56">
        <f>P600*C600</f>
        <v>0</v>
      </c>
      <c r="R600" s="98">
        <f>P600+E600</f>
        <v>0</v>
      </c>
      <c r="S600" s="56">
        <f>R600*C600</f>
        <v>0</v>
      </c>
      <c r="T600" s="48"/>
      <c r="U600" s="47"/>
    </row>
    <row r="601" spans="1:22" s="46" customFormat="1" ht="25.5" customHeight="1">
      <c r="A601" s="85"/>
      <c r="B601" s="116" t="s">
        <v>624</v>
      </c>
      <c r="C601" s="126">
        <v>3487.98</v>
      </c>
      <c r="D601" s="116" t="s">
        <v>399</v>
      </c>
      <c r="E601" s="56"/>
      <c r="F601" s="101">
        <f>E601*C601</f>
        <v>0</v>
      </c>
      <c r="G601" s="125"/>
      <c r="H601" s="56">
        <f>G601*C601</f>
        <v>0</v>
      </c>
      <c r="I601" s="125"/>
      <c r="J601" s="56">
        <f>I601*2</f>
        <v>0</v>
      </c>
      <c r="K601" s="56">
        <f>J601*C601</f>
        <v>0</v>
      </c>
      <c r="L601" s="56"/>
      <c r="M601" s="56">
        <f>L601*C601</f>
        <v>0</v>
      </c>
      <c r="N601" s="125"/>
      <c r="O601" s="56">
        <f>N601*C601</f>
        <v>0</v>
      </c>
      <c r="P601" s="98">
        <f>G601+J601+L601+N601</f>
        <v>0</v>
      </c>
      <c r="Q601" s="56">
        <f>P601*C601</f>
        <v>0</v>
      </c>
      <c r="R601" s="98">
        <f>P601+E601</f>
        <v>0</v>
      </c>
      <c r="S601" s="56">
        <f>R601*C601</f>
        <v>0</v>
      </c>
      <c r="T601" s="48"/>
      <c r="U601" s="47"/>
    </row>
    <row r="602" spans="1:22" s="46" customFormat="1" ht="25.5" customHeight="1">
      <c r="A602" s="85"/>
      <c r="B602" s="116" t="s">
        <v>623</v>
      </c>
      <c r="C602" s="126"/>
      <c r="D602" s="116" t="s">
        <v>399</v>
      </c>
      <c r="E602" s="56"/>
      <c r="F602" s="101">
        <f>E602*C602</f>
        <v>0</v>
      </c>
      <c r="G602" s="125"/>
      <c r="H602" s="56">
        <f>G602*C602</f>
        <v>0</v>
      </c>
      <c r="I602" s="125"/>
      <c r="J602" s="56">
        <f>I602*2</f>
        <v>0</v>
      </c>
      <c r="K602" s="56">
        <f>J602*C602</f>
        <v>0</v>
      </c>
      <c r="L602" s="56"/>
      <c r="M602" s="56">
        <f>L602*C602</f>
        <v>0</v>
      </c>
      <c r="N602" s="125"/>
      <c r="O602" s="56">
        <f>N602*C602</f>
        <v>0</v>
      </c>
      <c r="P602" s="98">
        <f>G602+J602+L602+N602</f>
        <v>0</v>
      </c>
      <c r="Q602" s="56">
        <f>P602*C602</f>
        <v>0</v>
      </c>
      <c r="R602" s="98">
        <f>P602+E602</f>
        <v>0</v>
      </c>
      <c r="S602" s="56">
        <f>R602*C602</f>
        <v>0</v>
      </c>
      <c r="T602" s="48"/>
      <c r="U602" s="47"/>
    </row>
    <row r="603" spans="1:22" s="46" customFormat="1" ht="31.5" customHeight="1">
      <c r="A603" s="85"/>
      <c r="B603" s="116" t="s">
        <v>622</v>
      </c>
      <c r="C603" s="126">
        <v>3676.16</v>
      </c>
      <c r="D603" s="116" t="s">
        <v>399</v>
      </c>
      <c r="E603" s="56"/>
      <c r="F603" s="101">
        <f>E603*C603</f>
        <v>0</v>
      </c>
      <c r="G603" s="125"/>
      <c r="H603" s="56">
        <f>G603*C603</f>
        <v>0</v>
      </c>
      <c r="I603" s="125"/>
      <c r="J603" s="56">
        <f>I603*2</f>
        <v>0</v>
      </c>
      <c r="K603" s="56">
        <f>J603*C603</f>
        <v>0</v>
      </c>
      <c r="L603" s="56"/>
      <c r="M603" s="56">
        <f>L603*C603</f>
        <v>0</v>
      </c>
      <c r="N603" s="125"/>
      <c r="O603" s="56">
        <f>N603*C603</f>
        <v>0</v>
      </c>
      <c r="P603" s="98">
        <f>G603+J603+L603+N603</f>
        <v>0</v>
      </c>
      <c r="Q603" s="56">
        <f>P603*C603</f>
        <v>0</v>
      </c>
      <c r="R603" s="98">
        <f>P603+E603</f>
        <v>0</v>
      </c>
      <c r="S603" s="56">
        <f>R603*C603</f>
        <v>0</v>
      </c>
      <c r="T603" s="48"/>
      <c r="U603" s="47"/>
    </row>
    <row r="604" spans="1:22" s="46" customFormat="1" ht="42" customHeight="1">
      <c r="A604" s="85"/>
      <c r="B604" s="116" t="s">
        <v>621</v>
      </c>
      <c r="C604" s="126">
        <v>2745.85</v>
      </c>
      <c r="D604" s="116" t="s">
        <v>399</v>
      </c>
      <c r="E604" s="56"/>
      <c r="F604" s="101">
        <f>E604*C604</f>
        <v>0</v>
      </c>
      <c r="G604" s="125"/>
      <c r="H604" s="56">
        <f>G604*C604</f>
        <v>0</v>
      </c>
      <c r="I604" s="125"/>
      <c r="J604" s="56">
        <f>I604*2</f>
        <v>0</v>
      </c>
      <c r="K604" s="56">
        <f>J604*C604</f>
        <v>0</v>
      </c>
      <c r="L604" s="56"/>
      <c r="M604" s="56">
        <f>L604*C604</f>
        <v>0</v>
      </c>
      <c r="N604" s="125"/>
      <c r="O604" s="56">
        <f>N604*C604</f>
        <v>0</v>
      </c>
      <c r="P604" s="98">
        <f>G604+J604+L604+N604</f>
        <v>0</v>
      </c>
      <c r="Q604" s="56">
        <f>P604*C604</f>
        <v>0</v>
      </c>
      <c r="R604" s="98">
        <f>P604+E604</f>
        <v>0</v>
      </c>
      <c r="S604" s="56">
        <f>R604*C604</f>
        <v>0</v>
      </c>
      <c r="T604" s="48"/>
      <c r="U604" s="47"/>
    </row>
    <row r="605" spans="1:22" s="46" customFormat="1" ht="38.25" customHeight="1">
      <c r="A605" s="85"/>
      <c r="B605" s="116" t="s">
        <v>620</v>
      </c>
      <c r="C605" s="126">
        <v>2203.2800000000002</v>
      </c>
      <c r="D605" s="116" t="s">
        <v>399</v>
      </c>
      <c r="E605" s="56"/>
      <c r="F605" s="101">
        <f>E605*C605</f>
        <v>0</v>
      </c>
      <c r="G605" s="125"/>
      <c r="H605" s="56">
        <f>G605*C605</f>
        <v>0</v>
      </c>
      <c r="I605" s="125"/>
      <c r="J605" s="56">
        <f>I605*2</f>
        <v>0</v>
      </c>
      <c r="K605" s="56">
        <f>J605*C605</f>
        <v>0</v>
      </c>
      <c r="L605" s="56"/>
      <c r="M605" s="56">
        <f>L605*C605</f>
        <v>0</v>
      </c>
      <c r="N605" s="125"/>
      <c r="O605" s="56">
        <f>N605*C605</f>
        <v>0</v>
      </c>
      <c r="P605" s="98">
        <f>G605+J605+L605+N605</f>
        <v>0</v>
      </c>
      <c r="Q605" s="56">
        <f>P605*C605</f>
        <v>0</v>
      </c>
      <c r="R605" s="98">
        <f>P605+E605</f>
        <v>0</v>
      </c>
      <c r="S605" s="56">
        <f>R605*C605</f>
        <v>0</v>
      </c>
      <c r="T605" s="48"/>
      <c r="U605" s="47"/>
    </row>
    <row r="606" spans="1:22" s="46" customFormat="1" ht="62.25" customHeight="1">
      <c r="A606" s="159" t="s">
        <v>619</v>
      </c>
      <c r="B606" s="116" t="s">
        <v>618</v>
      </c>
      <c r="C606" s="126">
        <v>2149.5</v>
      </c>
      <c r="D606" s="116" t="s">
        <v>96</v>
      </c>
      <c r="E606" s="56"/>
      <c r="F606" s="101">
        <f>E606*C606</f>
        <v>0</v>
      </c>
      <c r="G606" s="125"/>
      <c r="H606" s="56">
        <f>G606*C606</f>
        <v>0</v>
      </c>
      <c r="I606" s="125"/>
      <c r="J606" s="56">
        <f>I606*2</f>
        <v>0</v>
      </c>
      <c r="K606" s="56">
        <f>J606*C606</f>
        <v>0</v>
      </c>
      <c r="L606" s="56"/>
      <c r="M606" s="56">
        <f>L606*C606</f>
        <v>0</v>
      </c>
      <c r="N606" s="125"/>
      <c r="O606" s="56">
        <f>N606*C606</f>
        <v>0</v>
      </c>
      <c r="P606" s="98">
        <f>G606+J606+L606+N606</f>
        <v>0</v>
      </c>
      <c r="Q606" s="56">
        <f>P606*C606</f>
        <v>0</v>
      </c>
      <c r="R606" s="98">
        <f>P606+E606</f>
        <v>0</v>
      </c>
      <c r="S606" s="56">
        <f>R606*C606</f>
        <v>0</v>
      </c>
      <c r="T606" s="48"/>
      <c r="U606" s="47"/>
    </row>
    <row r="607" spans="1:22" s="46" customFormat="1" ht="87" customHeight="1">
      <c r="A607" s="159"/>
      <c r="B607" s="116" t="s">
        <v>617</v>
      </c>
      <c r="C607" s="126">
        <v>7198.71</v>
      </c>
      <c r="D607" s="116" t="s">
        <v>96</v>
      </c>
      <c r="E607" s="56"/>
      <c r="F607" s="101">
        <f>E607*C607</f>
        <v>0</v>
      </c>
      <c r="G607" s="125"/>
      <c r="H607" s="56">
        <f>G607*C607</f>
        <v>0</v>
      </c>
      <c r="I607" s="125"/>
      <c r="J607" s="56">
        <f>I607*2</f>
        <v>0</v>
      </c>
      <c r="K607" s="56">
        <f>J607*C607</f>
        <v>0</v>
      </c>
      <c r="L607" s="56"/>
      <c r="M607" s="56">
        <f>L607*C607</f>
        <v>0</v>
      </c>
      <c r="N607" s="125"/>
      <c r="O607" s="56">
        <f>N607*C607</f>
        <v>0</v>
      </c>
      <c r="P607" s="98">
        <f>G607+J607+L607+N607</f>
        <v>0</v>
      </c>
      <c r="Q607" s="56">
        <f>P607*C607</f>
        <v>0</v>
      </c>
      <c r="R607" s="98">
        <f>P607+E607</f>
        <v>0</v>
      </c>
      <c r="S607" s="56">
        <f>R607*C607</f>
        <v>0</v>
      </c>
      <c r="T607" s="48"/>
      <c r="U607" s="47"/>
    </row>
    <row r="608" spans="1:22" ht="94.5" customHeight="1">
      <c r="A608" s="159"/>
      <c r="B608" s="116" t="s">
        <v>616</v>
      </c>
      <c r="C608" s="126">
        <v>4156.6499999999996</v>
      </c>
      <c r="D608" s="116" t="s">
        <v>96</v>
      </c>
      <c r="E608" s="56"/>
      <c r="F608" s="101">
        <f>E608*C608</f>
        <v>0</v>
      </c>
      <c r="G608" s="56"/>
      <c r="H608" s="56">
        <f>G608*C608</f>
        <v>0</v>
      </c>
      <c r="I608" s="56"/>
      <c r="J608" s="56">
        <f>I608*2</f>
        <v>0</v>
      </c>
      <c r="K608" s="56">
        <f>J608*C608</f>
        <v>0</v>
      </c>
      <c r="L608" s="56"/>
      <c r="M608" s="56">
        <f>L608*C608</f>
        <v>0</v>
      </c>
      <c r="N608" s="56"/>
      <c r="O608" s="56">
        <f>N608*C608</f>
        <v>0</v>
      </c>
      <c r="P608" s="98">
        <f>G608+J608+L608+N608</f>
        <v>0</v>
      </c>
      <c r="Q608" s="56">
        <f>P608*C608</f>
        <v>0</v>
      </c>
      <c r="R608" s="98">
        <f>P608+E608</f>
        <v>0</v>
      </c>
      <c r="S608" s="56">
        <f>R608*C608</f>
        <v>0</v>
      </c>
      <c r="T608" s="42"/>
      <c r="U608" s="42"/>
    </row>
    <row r="609" spans="1:21" s="221" customFormat="1" ht="72" customHeight="1">
      <c r="A609" s="228">
        <v>22.8</v>
      </c>
      <c r="B609" s="225" t="s">
        <v>615</v>
      </c>
      <c r="C609" s="226"/>
      <c r="D609" s="225"/>
      <c r="E609" s="56"/>
      <c r="F609" s="101">
        <f>E609*C609</f>
        <v>0</v>
      </c>
      <c r="G609" s="224"/>
      <c r="H609" s="56">
        <f>G609*C609</f>
        <v>0</v>
      </c>
      <c r="I609" s="224"/>
      <c r="J609" s="56">
        <f>I609*2</f>
        <v>0</v>
      </c>
      <c r="K609" s="56">
        <f>J609*C609</f>
        <v>0</v>
      </c>
      <c r="L609" s="56"/>
      <c r="M609" s="56">
        <f>L609*C609</f>
        <v>0</v>
      </c>
      <c r="N609" s="224"/>
      <c r="O609" s="56">
        <f>N609*C609</f>
        <v>0</v>
      </c>
      <c r="P609" s="98">
        <f>G609+J609+L609+N609</f>
        <v>0</v>
      </c>
      <c r="Q609" s="56">
        <f>P609*C609</f>
        <v>0</v>
      </c>
      <c r="R609" s="98">
        <f>P609+E609</f>
        <v>0</v>
      </c>
      <c r="S609" s="56">
        <f>R609*C609</f>
        <v>0</v>
      </c>
      <c r="T609" s="223"/>
      <c r="U609" s="222"/>
    </row>
    <row r="610" spans="1:21" s="221" customFormat="1" ht="35.1" customHeight="1">
      <c r="A610" s="228"/>
      <c r="B610" s="225" t="s">
        <v>614</v>
      </c>
      <c r="C610" s="226">
        <v>2746.08</v>
      </c>
      <c r="D610" s="225" t="s">
        <v>96</v>
      </c>
      <c r="E610" s="56"/>
      <c r="F610" s="101">
        <f>E610*C610</f>
        <v>0</v>
      </c>
      <c r="G610" s="224"/>
      <c r="H610" s="56">
        <f>G610*C610</f>
        <v>0</v>
      </c>
      <c r="I610" s="224"/>
      <c r="J610" s="56">
        <f>I610*2</f>
        <v>0</v>
      </c>
      <c r="K610" s="56">
        <f>J610*C610</f>
        <v>0</v>
      </c>
      <c r="L610" s="56"/>
      <c r="M610" s="56">
        <f>L610*C610</f>
        <v>0</v>
      </c>
      <c r="N610" s="224"/>
      <c r="O610" s="56">
        <f>N610*C610</f>
        <v>0</v>
      </c>
      <c r="P610" s="98">
        <f>G610+J610+L610+N610</f>
        <v>0</v>
      </c>
      <c r="Q610" s="56">
        <f>P610*C610</f>
        <v>0</v>
      </c>
      <c r="R610" s="98">
        <f>P610+E610</f>
        <v>0</v>
      </c>
      <c r="S610" s="56">
        <f>R610*C610</f>
        <v>0</v>
      </c>
      <c r="T610" s="223"/>
      <c r="U610" s="222"/>
    </row>
    <row r="611" spans="1:21" s="221" customFormat="1" ht="35.1" customHeight="1">
      <c r="A611" s="228"/>
      <c r="B611" s="225" t="s">
        <v>613</v>
      </c>
      <c r="C611" s="226">
        <v>2788.64</v>
      </c>
      <c r="D611" s="225" t="s">
        <v>96</v>
      </c>
      <c r="E611" s="56"/>
      <c r="F611" s="101">
        <f>E611*C611</f>
        <v>0</v>
      </c>
      <c r="G611" s="224"/>
      <c r="H611" s="56">
        <f>G611*C611</f>
        <v>0</v>
      </c>
      <c r="I611" s="224"/>
      <c r="J611" s="56">
        <f>I611*2</f>
        <v>0</v>
      </c>
      <c r="K611" s="56">
        <f>J611*C611</f>
        <v>0</v>
      </c>
      <c r="L611" s="56"/>
      <c r="M611" s="56">
        <f>L611*C611</f>
        <v>0</v>
      </c>
      <c r="N611" s="224"/>
      <c r="O611" s="56">
        <f>N611*C611</f>
        <v>0</v>
      </c>
      <c r="P611" s="98">
        <f>G611+J611+L611+N611</f>
        <v>0</v>
      </c>
      <c r="Q611" s="56">
        <f>P611*C611</f>
        <v>0</v>
      </c>
      <c r="R611" s="98">
        <f>P611+E611</f>
        <v>0</v>
      </c>
      <c r="S611" s="56">
        <f>R611*C611</f>
        <v>0</v>
      </c>
      <c r="T611" s="223"/>
      <c r="U611" s="222"/>
    </row>
    <row r="612" spans="1:21" s="221" customFormat="1" ht="28.5" customHeight="1">
      <c r="A612" s="227"/>
      <c r="B612" s="225" t="s">
        <v>612</v>
      </c>
      <c r="C612" s="226"/>
      <c r="D612" s="225" t="s">
        <v>96</v>
      </c>
      <c r="E612" s="56"/>
      <c r="F612" s="101">
        <f>E612*C612</f>
        <v>0</v>
      </c>
      <c r="G612" s="224"/>
      <c r="H612" s="56">
        <f>G612*C612</f>
        <v>0</v>
      </c>
      <c r="I612" s="224"/>
      <c r="J612" s="56">
        <f>I612*2</f>
        <v>0</v>
      </c>
      <c r="K612" s="56">
        <f>J612*C612</f>
        <v>0</v>
      </c>
      <c r="L612" s="56"/>
      <c r="M612" s="56">
        <f>L612*C612</f>
        <v>0</v>
      </c>
      <c r="N612" s="224"/>
      <c r="O612" s="56">
        <f>N612*C612</f>
        <v>0</v>
      </c>
      <c r="P612" s="98">
        <f>G612+J612+L612+N612</f>
        <v>0</v>
      </c>
      <c r="Q612" s="56">
        <f>P612*C612</f>
        <v>0</v>
      </c>
      <c r="R612" s="98">
        <f>P612+E612</f>
        <v>0</v>
      </c>
      <c r="S612" s="56">
        <f>R612*C612</f>
        <v>0</v>
      </c>
      <c r="T612" s="223"/>
      <c r="U612" s="222"/>
    </row>
    <row r="613" spans="1:21" ht="58.5" customHeight="1">
      <c r="A613" s="158"/>
      <c r="B613" s="84" t="s">
        <v>611</v>
      </c>
      <c r="C613" s="126"/>
      <c r="D613" s="116"/>
      <c r="E613" s="56"/>
      <c r="F613" s="101">
        <f>E613*C613</f>
        <v>0</v>
      </c>
      <c r="G613" s="56"/>
      <c r="H613" s="56">
        <f>G613*C613</f>
        <v>0</v>
      </c>
      <c r="I613" s="56"/>
      <c r="J613" s="56">
        <f>I613*2</f>
        <v>0</v>
      </c>
      <c r="K613" s="56">
        <f>J613*C613</f>
        <v>0</v>
      </c>
      <c r="L613" s="56"/>
      <c r="M613" s="56">
        <f>L613*C613</f>
        <v>0</v>
      </c>
      <c r="N613" s="56"/>
      <c r="O613" s="56">
        <f>N613*C613</f>
        <v>0</v>
      </c>
      <c r="P613" s="98">
        <f>G613+J613+L613+N613</f>
        <v>0</v>
      </c>
      <c r="Q613" s="56">
        <f>P613*C613</f>
        <v>0</v>
      </c>
      <c r="R613" s="98">
        <f>P613+E613</f>
        <v>0</v>
      </c>
      <c r="S613" s="56">
        <f>R613*C613</f>
        <v>0</v>
      </c>
      <c r="T613" s="42"/>
      <c r="U613" s="42"/>
    </row>
    <row r="614" spans="1:21" s="160" customFormat="1" ht="49.5" customHeight="1">
      <c r="A614" s="167"/>
      <c r="B614" s="152" t="s">
        <v>610</v>
      </c>
      <c r="C614" s="125">
        <v>6532.16</v>
      </c>
      <c r="D614" s="152" t="s">
        <v>96</v>
      </c>
      <c r="E614" s="56"/>
      <c r="F614" s="101">
        <f>E614*C614</f>
        <v>0</v>
      </c>
      <c r="G614" s="125"/>
      <c r="H614" s="56">
        <f>G614*C614</f>
        <v>0</v>
      </c>
      <c r="I614" s="125"/>
      <c r="J614" s="56">
        <f>I614*2</f>
        <v>0</v>
      </c>
      <c r="K614" s="56">
        <f>J614*C614</f>
        <v>0</v>
      </c>
      <c r="L614" s="56"/>
      <c r="M614" s="56">
        <f>L614*C614</f>
        <v>0</v>
      </c>
      <c r="N614" s="125"/>
      <c r="O614" s="56">
        <f>N614*C614</f>
        <v>0</v>
      </c>
      <c r="P614" s="98">
        <f>G614+J614+L614+N614</f>
        <v>0</v>
      </c>
      <c r="Q614" s="56">
        <f>P614*C614</f>
        <v>0</v>
      </c>
      <c r="R614" s="98">
        <f>P614+E614</f>
        <v>0</v>
      </c>
      <c r="S614" s="56">
        <f>R614*C614</f>
        <v>0</v>
      </c>
      <c r="T614" s="47"/>
      <c r="U614" s="47"/>
    </row>
    <row r="615" spans="1:21" s="191" customFormat="1" ht="38.25" customHeight="1">
      <c r="A615" s="220"/>
      <c r="B615" s="174" t="s">
        <v>609</v>
      </c>
      <c r="C615" s="199"/>
      <c r="D615" s="174" t="s">
        <v>150</v>
      </c>
      <c r="E615" s="56"/>
      <c r="F615" s="101">
        <f>E615*C615</f>
        <v>0</v>
      </c>
      <c r="G615" s="194"/>
      <c r="H615" s="56">
        <f>G615*C615</f>
        <v>0</v>
      </c>
      <c r="I615" s="194"/>
      <c r="J615" s="56">
        <f>I615*2</f>
        <v>0</v>
      </c>
      <c r="K615" s="56">
        <f>J615*C615</f>
        <v>0</v>
      </c>
      <c r="L615" s="194"/>
      <c r="M615" s="56">
        <f>L615*C615</f>
        <v>0</v>
      </c>
      <c r="N615" s="194"/>
      <c r="O615" s="56">
        <f>N615*C615</f>
        <v>0</v>
      </c>
      <c r="P615" s="98">
        <f>G615+J615+L615+N615</f>
        <v>0</v>
      </c>
      <c r="Q615" s="56">
        <f>P615*C615</f>
        <v>0</v>
      </c>
      <c r="R615" s="98">
        <f>P615+E615</f>
        <v>0</v>
      </c>
      <c r="S615" s="56">
        <f>R615*C615</f>
        <v>0</v>
      </c>
      <c r="T615" s="193"/>
      <c r="U615" s="192"/>
    </row>
    <row r="616" spans="1:21" s="46" customFormat="1" ht="51" customHeight="1">
      <c r="A616" s="85"/>
      <c r="B616" s="116" t="s">
        <v>608</v>
      </c>
      <c r="C616" s="126">
        <v>5608.51</v>
      </c>
      <c r="D616" s="116" t="s">
        <v>96</v>
      </c>
      <c r="E616" s="56"/>
      <c r="F616" s="101">
        <f>E616*C616</f>
        <v>0</v>
      </c>
      <c r="G616" s="125"/>
      <c r="H616" s="56">
        <f>G616*C616</f>
        <v>0</v>
      </c>
      <c r="I616" s="125"/>
      <c r="J616" s="56">
        <f>I616*2</f>
        <v>0</v>
      </c>
      <c r="K616" s="56">
        <f>J616*C616</f>
        <v>0</v>
      </c>
      <c r="L616" s="56"/>
      <c r="M616" s="56">
        <f>L616*C616</f>
        <v>0</v>
      </c>
      <c r="N616" s="125"/>
      <c r="O616" s="56">
        <f>N616*C616</f>
        <v>0</v>
      </c>
      <c r="P616" s="98">
        <f>G616+J616+L616+N616</f>
        <v>0</v>
      </c>
      <c r="Q616" s="56">
        <f>P616*C616</f>
        <v>0</v>
      </c>
      <c r="R616" s="98">
        <f>P616+E616</f>
        <v>0</v>
      </c>
      <c r="S616" s="56">
        <f>R616*C616</f>
        <v>0</v>
      </c>
      <c r="T616" s="48"/>
      <c r="U616" s="47"/>
    </row>
    <row r="617" spans="1:21" s="46" customFormat="1" ht="51" customHeight="1">
      <c r="A617" s="85"/>
      <c r="B617" s="116" t="s">
        <v>607</v>
      </c>
      <c r="C617" s="126">
        <v>5910.2</v>
      </c>
      <c r="D617" s="116" t="s">
        <v>96</v>
      </c>
      <c r="E617" s="56"/>
      <c r="F617" s="101">
        <f>E617*C617</f>
        <v>0</v>
      </c>
      <c r="G617" s="125"/>
      <c r="H617" s="56">
        <f>G617*C617</f>
        <v>0</v>
      </c>
      <c r="I617" s="125"/>
      <c r="J617" s="56">
        <f>I617*2</f>
        <v>0</v>
      </c>
      <c r="K617" s="56">
        <f>J617*C617</f>
        <v>0</v>
      </c>
      <c r="L617" s="56"/>
      <c r="M617" s="56">
        <f>L617*C617</f>
        <v>0</v>
      </c>
      <c r="N617" s="125"/>
      <c r="O617" s="56">
        <f>N617*C617</f>
        <v>0</v>
      </c>
      <c r="P617" s="98">
        <f>G617+J617+L617+N617</f>
        <v>0</v>
      </c>
      <c r="Q617" s="56">
        <f>P617*C617</f>
        <v>0</v>
      </c>
      <c r="R617" s="98">
        <f>P617+E617</f>
        <v>0</v>
      </c>
      <c r="S617" s="56">
        <f>R617*C617</f>
        <v>0</v>
      </c>
      <c r="T617" s="48"/>
      <c r="U617" s="47"/>
    </row>
    <row r="618" spans="1:21" s="46" customFormat="1" ht="46.5" customHeight="1">
      <c r="A618" s="85"/>
      <c r="B618" s="116" t="s">
        <v>606</v>
      </c>
      <c r="C618" s="56">
        <v>4922.84</v>
      </c>
      <c r="D618" s="116" t="s">
        <v>96</v>
      </c>
      <c r="E618" s="56"/>
      <c r="F618" s="101">
        <f>E618*C618</f>
        <v>0</v>
      </c>
      <c r="G618" s="56"/>
      <c r="H618" s="56">
        <f>G618*C618</f>
        <v>0</v>
      </c>
      <c r="I618" s="56"/>
      <c r="J618" s="56">
        <f>I618*2</f>
        <v>0</v>
      </c>
      <c r="K618" s="56">
        <f>J618*C618</f>
        <v>0</v>
      </c>
      <c r="L618" s="56"/>
      <c r="M618" s="56">
        <f>L618*C618</f>
        <v>0</v>
      </c>
      <c r="N618" s="56"/>
      <c r="O618" s="56">
        <f>N618*C618</f>
        <v>0</v>
      </c>
      <c r="P618" s="98">
        <f>G618+J618+L618+N618</f>
        <v>0</v>
      </c>
      <c r="Q618" s="56">
        <f>P618*C618</f>
        <v>0</v>
      </c>
      <c r="R618" s="98">
        <f>P618+E618</f>
        <v>0</v>
      </c>
      <c r="S618" s="56">
        <f>R618*C618</f>
        <v>0</v>
      </c>
      <c r="T618" s="48"/>
      <c r="U618" s="42"/>
    </row>
    <row r="619" spans="1:21" s="46" customFormat="1" ht="55.5" customHeight="1">
      <c r="A619" s="85"/>
      <c r="B619" s="84" t="s">
        <v>605</v>
      </c>
      <c r="C619" s="83"/>
      <c r="D619" s="82"/>
      <c r="E619" s="62"/>
      <c r="F619" s="81">
        <f>E619*C619</f>
        <v>0</v>
      </c>
      <c r="G619" s="62"/>
      <c r="H619" s="62">
        <f>G619*C619</f>
        <v>0</v>
      </c>
      <c r="I619" s="62"/>
      <c r="J619" s="62">
        <f>I619*2</f>
        <v>0</v>
      </c>
      <c r="K619" s="62">
        <f>J619*C619</f>
        <v>0</v>
      </c>
      <c r="L619" s="62"/>
      <c r="M619" s="62">
        <f>L619*C619</f>
        <v>0</v>
      </c>
      <c r="N619" s="62"/>
      <c r="O619" s="62">
        <f>N619*C619</f>
        <v>0</v>
      </c>
      <c r="P619" s="88">
        <f>G619+J619+L619+N619</f>
        <v>0</v>
      </c>
      <c r="Q619" s="62">
        <f>P619*C619</f>
        <v>0</v>
      </c>
      <c r="R619" s="80" t="s">
        <v>136</v>
      </c>
      <c r="S619" s="62"/>
      <c r="T619" s="48"/>
      <c r="U619" s="42"/>
    </row>
    <row r="620" spans="1:21" s="46" customFormat="1" ht="60.75" customHeight="1">
      <c r="A620" s="85"/>
      <c r="B620" s="116" t="s">
        <v>604</v>
      </c>
      <c r="C620" s="83">
        <v>5533.16</v>
      </c>
      <c r="D620" s="82" t="s">
        <v>96</v>
      </c>
      <c r="E620" s="62">
        <v>13.2</v>
      </c>
      <c r="F620" s="81">
        <f>E620*C620</f>
        <v>73037.712</v>
      </c>
      <c r="G620" s="131"/>
      <c r="H620" s="62">
        <f>G620*C620</f>
        <v>0</v>
      </c>
      <c r="I620" s="131"/>
      <c r="J620" s="62">
        <f>I620*2</f>
        <v>0</v>
      </c>
      <c r="K620" s="62">
        <f>J620*C620</f>
        <v>0</v>
      </c>
      <c r="L620" s="62"/>
      <c r="M620" s="62">
        <f>L620*C620</f>
        <v>0</v>
      </c>
      <c r="N620" s="131"/>
      <c r="O620" s="62">
        <f>N620*C620</f>
        <v>0</v>
      </c>
      <c r="P620" s="88">
        <f>G620+J620+L620+N620</f>
        <v>0</v>
      </c>
      <c r="Q620" s="62">
        <f>P620*C620</f>
        <v>0</v>
      </c>
      <c r="R620" s="88">
        <f>P620+E620</f>
        <v>13.2</v>
      </c>
      <c r="S620" s="62">
        <f>R620*C620</f>
        <v>73037.712</v>
      </c>
      <c r="T620" s="48"/>
      <c r="U620" s="47"/>
    </row>
    <row r="621" spans="1:21" s="46" customFormat="1" ht="59.25" customHeight="1">
      <c r="A621" s="85"/>
      <c r="B621" s="119" t="s">
        <v>603</v>
      </c>
      <c r="C621" s="126">
        <v>5430.67</v>
      </c>
      <c r="D621" s="116" t="s">
        <v>96</v>
      </c>
      <c r="E621" s="56"/>
      <c r="F621" s="101">
        <f>E621*C621</f>
        <v>0</v>
      </c>
      <c r="G621" s="125"/>
      <c r="H621" s="56">
        <f>G621*C621</f>
        <v>0</v>
      </c>
      <c r="I621" s="125"/>
      <c r="J621" s="56">
        <f>I621*2</f>
        <v>0</v>
      </c>
      <c r="K621" s="56">
        <f>J621*C621</f>
        <v>0</v>
      </c>
      <c r="L621" s="56"/>
      <c r="M621" s="56">
        <f>L621*C621</f>
        <v>0</v>
      </c>
      <c r="N621" s="125"/>
      <c r="O621" s="56">
        <f>N621*C621</f>
        <v>0</v>
      </c>
      <c r="P621" s="98">
        <f>G621+J621+L621+N621</f>
        <v>0</v>
      </c>
      <c r="Q621" s="56">
        <f>P621*C621</f>
        <v>0</v>
      </c>
      <c r="R621" s="98">
        <f>P621+E621</f>
        <v>0</v>
      </c>
      <c r="S621" s="56">
        <f>R621*C621</f>
        <v>0</v>
      </c>
      <c r="T621" s="48"/>
      <c r="U621" s="47"/>
    </row>
    <row r="622" spans="1:21" s="46" customFormat="1" ht="65.45" customHeight="1">
      <c r="A622" s="85"/>
      <c r="B622" s="116" t="s">
        <v>602</v>
      </c>
      <c r="C622" s="126">
        <v>5665.57</v>
      </c>
      <c r="D622" s="158" t="s">
        <v>96</v>
      </c>
      <c r="E622" s="56"/>
      <c r="F622" s="101">
        <f>E622*C622</f>
        <v>0</v>
      </c>
      <c r="G622" s="125"/>
      <c r="H622" s="56">
        <f>G622*C622</f>
        <v>0</v>
      </c>
      <c r="I622" s="125"/>
      <c r="J622" s="56">
        <f>I622*2</f>
        <v>0</v>
      </c>
      <c r="K622" s="56">
        <f>J622*C622</f>
        <v>0</v>
      </c>
      <c r="L622" s="56"/>
      <c r="M622" s="56">
        <f>L622*C622</f>
        <v>0</v>
      </c>
      <c r="N622" s="125"/>
      <c r="O622" s="56">
        <f>N622*C622</f>
        <v>0</v>
      </c>
      <c r="P622" s="98">
        <f>G622+J622+L622+N622</f>
        <v>0</v>
      </c>
      <c r="Q622" s="56">
        <f>P622*C622</f>
        <v>0</v>
      </c>
      <c r="R622" s="98">
        <f>P622+E622</f>
        <v>0</v>
      </c>
      <c r="S622" s="56">
        <f>R622*C622</f>
        <v>0</v>
      </c>
      <c r="T622" s="48"/>
      <c r="U622" s="47"/>
    </row>
    <row r="623" spans="1:21" s="46" customFormat="1" ht="59.25" customHeight="1">
      <c r="A623" s="85"/>
      <c r="B623" s="116" t="s">
        <v>601</v>
      </c>
      <c r="C623" s="126">
        <v>6314.91</v>
      </c>
      <c r="D623" s="116" t="s">
        <v>96</v>
      </c>
      <c r="E623" s="56"/>
      <c r="F623" s="101">
        <f>E623*C623</f>
        <v>0</v>
      </c>
      <c r="G623" s="125"/>
      <c r="H623" s="56">
        <f>G623*C623</f>
        <v>0</v>
      </c>
      <c r="I623" s="125"/>
      <c r="J623" s="56">
        <f>I623*2</f>
        <v>0</v>
      </c>
      <c r="K623" s="56">
        <f>J623*C623</f>
        <v>0</v>
      </c>
      <c r="L623" s="56"/>
      <c r="M623" s="56">
        <f>L623*C623</f>
        <v>0</v>
      </c>
      <c r="N623" s="125"/>
      <c r="O623" s="56">
        <f>N623*C623</f>
        <v>0</v>
      </c>
      <c r="P623" s="98">
        <f>G623+J623+L623+N623</f>
        <v>0</v>
      </c>
      <c r="Q623" s="56">
        <f>P623*C623</f>
        <v>0</v>
      </c>
      <c r="R623" s="98">
        <f>P623+E623</f>
        <v>0</v>
      </c>
      <c r="S623" s="56">
        <f>R623*C623</f>
        <v>0</v>
      </c>
      <c r="T623" s="48"/>
      <c r="U623" s="47"/>
    </row>
    <row r="624" spans="1:21" s="46" customFormat="1" ht="59.25" customHeight="1">
      <c r="A624" s="85"/>
      <c r="B624" s="116" t="s">
        <v>600</v>
      </c>
      <c r="C624" s="126">
        <v>5978.83</v>
      </c>
      <c r="D624" s="116" t="s">
        <v>96</v>
      </c>
      <c r="E624" s="56"/>
      <c r="F624" s="101">
        <f>E624*C624</f>
        <v>0</v>
      </c>
      <c r="G624" s="56"/>
      <c r="H624" s="56">
        <f>G624*C624</f>
        <v>0</v>
      </c>
      <c r="I624" s="56"/>
      <c r="J624" s="56">
        <f>I624*2</f>
        <v>0</v>
      </c>
      <c r="K624" s="56">
        <f>J624*C624</f>
        <v>0</v>
      </c>
      <c r="L624" s="56"/>
      <c r="M624" s="56">
        <f>L624*C624</f>
        <v>0</v>
      </c>
      <c r="N624" s="56"/>
      <c r="O624" s="56">
        <f>N624*C624</f>
        <v>0</v>
      </c>
      <c r="P624" s="98">
        <f>G624+J624+L624+N624</f>
        <v>0</v>
      </c>
      <c r="Q624" s="56">
        <f>P624*C624</f>
        <v>0</v>
      </c>
      <c r="R624" s="98">
        <f>P624+E624</f>
        <v>0</v>
      </c>
      <c r="S624" s="56">
        <f>R624*C624</f>
        <v>0</v>
      </c>
      <c r="T624" s="48"/>
      <c r="U624" s="42"/>
    </row>
    <row r="625" spans="1:21" s="46" customFormat="1" ht="64.5" customHeight="1">
      <c r="A625" s="85"/>
      <c r="B625" s="119" t="s">
        <v>599</v>
      </c>
      <c r="C625" s="126">
        <v>6332.27</v>
      </c>
      <c r="D625" s="116" t="s">
        <v>96</v>
      </c>
      <c r="E625" s="56"/>
      <c r="F625" s="101">
        <f>E625*C625</f>
        <v>0</v>
      </c>
      <c r="G625" s="125"/>
      <c r="H625" s="56">
        <f>G625*C625</f>
        <v>0</v>
      </c>
      <c r="I625" s="125"/>
      <c r="J625" s="56">
        <f>I625*2</f>
        <v>0</v>
      </c>
      <c r="K625" s="56">
        <f>J625*C625</f>
        <v>0</v>
      </c>
      <c r="L625" s="56"/>
      <c r="M625" s="56">
        <f>L625*C625</f>
        <v>0</v>
      </c>
      <c r="N625" s="125"/>
      <c r="O625" s="56">
        <f>N625*C625</f>
        <v>0</v>
      </c>
      <c r="P625" s="98">
        <f>G625+J625+L625+N625</f>
        <v>0</v>
      </c>
      <c r="Q625" s="56">
        <f>P625*C625</f>
        <v>0</v>
      </c>
      <c r="R625" s="98">
        <f>P625+E625</f>
        <v>0</v>
      </c>
      <c r="S625" s="56">
        <f>R625*C625</f>
        <v>0</v>
      </c>
      <c r="T625" s="48"/>
      <c r="U625" s="47"/>
    </row>
    <row r="626" spans="1:21" s="46" customFormat="1" ht="64.5" customHeight="1">
      <c r="A626" s="85"/>
      <c r="B626" s="219" t="s">
        <v>598</v>
      </c>
      <c r="C626" s="126">
        <v>27750</v>
      </c>
      <c r="D626" s="116" t="s">
        <v>104</v>
      </c>
      <c r="E626" s="56"/>
      <c r="F626" s="101">
        <f>E626*C626</f>
        <v>0</v>
      </c>
      <c r="G626" s="125"/>
      <c r="H626" s="56">
        <f>G626*C626</f>
        <v>0</v>
      </c>
      <c r="I626" s="125"/>
      <c r="J626" s="56">
        <f>I626*2</f>
        <v>0</v>
      </c>
      <c r="K626" s="56">
        <f>J626*C626</f>
        <v>0</v>
      </c>
      <c r="L626" s="56"/>
      <c r="M626" s="56">
        <f>L626*C626</f>
        <v>0</v>
      </c>
      <c r="N626" s="125"/>
      <c r="O626" s="56">
        <f>N626*C626</f>
        <v>0</v>
      </c>
      <c r="P626" s="98">
        <f>G626+J626+L626+N626</f>
        <v>0</v>
      </c>
      <c r="Q626" s="56">
        <f>P626*C626</f>
        <v>0</v>
      </c>
      <c r="R626" s="98">
        <f>P626+E626</f>
        <v>0</v>
      </c>
      <c r="S626" s="56">
        <f>R626*C626</f>
        <v>0</v>
      </c>
      <c r="T626" s="48"/>
      <c r="U626" s="47"/>
    </row>
    <row r="627" spans="1:21" s="46" customFormat="1" ht="59.25" customHeight="1">
      <c r="A627" s="85"/>
      <c r="B627" s="154" t="s">
        <v>597</v>
      </c>
      <c r="C627" s="166"/>
      <c r="D627" s="85"/>
      <c r="E627" s="56"/>
      <c r="F627" s="101">
        <f>E627*C627</f>
        <v>0</v>
      </c>
      <c r="G627" s="125"/>
      <c r="H627" s="56">
        <f>G627*C627</f>
        <v>0</v>
      </c>
      <c r="I627" s="125"/>
      <c r="J627" s="56">
        <f>I627*2</f>
        <v>0</v>
      </c>
      <c r="K627" s="56">
        <f>J627*C627</f>
        <v>0</v>
      </c>
      <c r="L627" s="56"/>
      <c r="M627" s="56">
        <f>L627*C627</f>
        <v>0</v>
      </c>
      <c r="N627" s="125"/>
      <c r="O627" s="56">
        <f>N627*C627</f>
        <v>0</v>
      </c>
      <c r="P627" s="98">
        <f>G627+J627+L627+N627</f>
        <v>0</v>
      </c>
      <c r="Q627" s="56">
        <f>P627*C627</f>
        <v>0</v>
      </c>
      <c r="R627" s="98">
        <f>P627+E627</f>
        <v>0</v>
      </c>
      <c r="S627" s="56">
        <f>R627*C627</f>
        <v>0</v>
      </c>
      <c r="T627" s="48"/>
      <c r="U627" s="47"/>
    </row>
    <row r="628" spans="1:21" s="46" customFormat="1" ht="59.25" customHeight="1">
      <c r="A628" s="85"/>
      <c r="B628" s="116" t="s">
        <v>596</v>
      </c>
      <c r="C628" s="126">
        <v>3227.53</v>
      </c>
      <c r="D628" s="116" t="s">
        <v>96</v>
      </c>
      <c r="E628" s="56"/>
      <c r="F628" s="101">
        <f>E628*C628</f>
        <v>0</v>
      </c>
      <c r="G628" s="125"/>
      <c r="H628" s="56">
        <f>G628*C628</f>
        <v>0</v>
      </c>
      <c r="I628" s="125"/>
      <c r="J628" s="56">
        <f>I628*2</f>
        <v>0</v>
      </c>
      <c r="K628" s="56">
        <f>J628*C628</f>
        <v>0</v>
      </c>
      <c r="L628" s="56"/>
      <c r="M628" s="56">
        <f>L628*C628</f>
        <v>0</v>
      </c>
      <c r="N628" s="125"/>
      <c r="O628" s="56">
        <f>N628*C628</f>
        <v>0</v>
      </c>
      <c r="P628" s="98">
        <f>G628+J628+L628+N628</f>
        <v>0</v>
      </c>
      <c r="Q628" s="56">
        <f>P628*C628</f>
        <v>0</v>
      </c>
      <c r="R628" s="98">
        <f>P628+E628</f>
        <v>0</v>
      </c>
      <c r="S628" s="56">
        <f>R628*C628</f>
        <v>0</v>
      </c>
      <c r="T628" s="48"/>
      <c r="U628" s="47"/>
    </row>
    <row r="629" spans="1:21" s="46" customFormat="1" ht="70.5" customHeight="1">
      <c r="A629" s="85"/>
      <c r="B629" s="116" t="s">
        <v>595</v>
      </c>
      <c r="C629" s="126">
        <v>3420.15</v>
      </c>
      <c r="D629" s="116" t="s">
        <v>96</v>
      </c>
      <c r="E629" s="56"/>
      <c r="F629" s="101">
        <f>E629*C629</f>
        <v>0</v>
      </c>
      <c r="G629" s="125"/>
      <c r="H629" s="56">
        <f>G629*C629</f>
        <v>0</v>
      </c>
      <c r="I629" s="125"/>
      <c r="J629" s="56">
        <f>I629*2</f>
        <v>0</v>
      </c>
      <c r="K629" s="56">
        <f>J629*C629</f>
        <v>0</v>
      </c>
      <c r="L629" s="56"/>
      <c r="M629" s="56">
        <f>L629*C629</f>
        <v>0</v>
      </c>
      <c r="N629" s="125"/>
      <c r="O629" s="56">
        <f>N629*C629</f>
        <v>0</v>
      </c>
      <c r="P629" s="98">
        <f>G629+J629+L629+N629</f>
        <v>0</v>
      </c>
      <c r="Q629" s="56">
        <f>P629*C629</f>
        <v>0</v>
      </c>
      <c r="R629" s="98">
        <f>P629+E629</f>
        <v>0</v>
      </c>
      <c r="S629" s="56">
        <f>R629*C629</f>
        <v>0</v>
      </c>
      <c r="T629" s="48"/>
      <c r="U629" s="47"/>
    </row>
    <row r="630" spans="1:21" ht="65.25" customHeight="1">
      <c r="A630" s="158"/>
      <c r="B630" s="116" t="s">
        <v>594</v>
      </c>
      <c r="C630" s="56">
        <v>3535.05</v>
      </c>
      <c r="D630" s="116" t="s">
        <v>96</v>
      </c>
      <c r="E630" s="56"/>
      <c r="F630" s="101">
        <f>E630*C630</f>
        <v>0</v>
      </c>
      <c r="G630" s="56"/>
      <c r="H630" s="56">
        <f>G630*C630</f>
        <v>0</v>
      </c>
      <c r="I630" s="56"/>
      <c r="J630" s="56">
        <f>I630*2</f>
        <v>0</v>
      </c>
      <c r="K630" s="56">
        <f>J630*C630</f>
        <v>0</v>
      </c>
      <c r="L630" s="56"/>
      <c r="M630" s="56">
        <f>L630*C630</f>
        <v>0</v>
      </c>
      <c r="N630" s="56"/>
      <c r="O630" s="56">
        <f>N630*C630</f>
        <v>0</v>
      </c>
      <c r="P630" s="98">
        <f>G630+J630+L630+N630</f>
        <v>0</v>
      </c>
      <c r="Q630" s="56">
        <f>P630*C630</f>
        <v>0</v>
      </c>
      <c r="R630" s="98">
        <f>P630+E630</f>
        <v>0</v>
      </c>
      <c r="S630" s="56">
        <f>R630*C630</f>
        <v>0</v>
      </c>
      <c r="T630" s="42"/>
      <c r="U630" s="42"/>
    </row>
    <row r="631" spans="1:21" s="46" customFormat="1" ht="82.5" customHeight="1">
      <c r="A631" s="85"/>
      <c r="B631" s="116" t="s">
        <v>593</v>
      </c>
      <c r="C631" s="155">
        <v>3960.88</v>
      </c>
      <c r="D631" s="167" t="s">
        <v>96</v>
      </c>
      <c r="E631" s="56"/>
      <c r="F631" s="101">
        <f>E631*C631</f>
        <v>0</v>
      </c>
      <c r="G631" s="125"/>
      <c r="H631" s="56">
        <f>G631*C631</f>
        <v>0</v>
      </c>
      <c r="I631" s="125"/>
      <c r="J631" s="56">
        <f>I631*2</f>
        <v>0</v>
      </c>
      <c r="K631" s="56">
        <f>J631*C631</f>
        <v>0</v>
      </c>
      <c r="L631" s="56"/>
      <c r="M631" s="56">
        <f>L631*C631</f>
        <v>0</v>
      </c>
      <c r="N631" s="125"/>
      <c r="O631" s="56">
        <f>N631*C631</f>
        <v>0</v>
      </c>
      <c r="P631" s="98">
        <f>G631+J631+L631+N631</f>
        <v>0</v>
      </c>
      <c r="Q631" s="56">
        <f>P631*C631</f>
        <v>0</v>
      </c>
      <c r="R631" s="98">
        <f>P631+E631</f>
        <v>0</v>
      </c>
      <c r="S631" s="56">
        <f>R631*C631</f>
        <v>0</v>
      </c>
      <c r="T631" s="48"/>
      <c r="U631" s="47"/>
    </row>
    <row r="632" spans="1:21" s="46" customFormat="1" ht="74.25" customHeight="1">
      <c r="A632" s="85"/>
      <c r="B632" s="116" t="s">
        <v>592</v>
      </c>
      <c r="C632" s="126"/>
      <c r="D632" s="116" t="s">
        <v>96</v>
      </c>
      <c r="E632" s="56"/>
      <c r="F632" s="101">
        <f>E632*C632</f>
        <v>0</v>
      </c>
      <c r="G632" s="125"/>
      <c r="H632" s="56">
        <f>G632*C632</f>
        <v>0</v>
      </c>
      <c r="I632" s="125"/>
      <c r="J632" s="56">
        <f>I632*2</f>
        <v>0</v>
      </c>
      <c r="K632" s="56">
        <f>J632*C632</f>
        <v>0</v>
      </c>
      <c r="L632" s="56"/>
      <c r="M632" s="56">
        <f>L632*C632</f>
        <v>0</v>
      </c>
      <c r="N632" s="125"/>
      <c r="O632" s="56">
        <f>N632*C632</f>
        <v>0</v>
      </c>
      <c r="P632" s="98">
        <f>G632+J632+L632+N632</f>
        <v>0</v>
      </c>
      <c r="Q632" s="56">
        <f>P632*C632</f>
        <v>0</v>
      </c>
      <c r="R632" s="98">
        <f>P632+E632</f>
        <v>0</v>
      </c>
      <c r="S632" s="56">
        <f>R632*C632</f>
        <v>0</v>
      </c>
      <c r="T632" s="48"/>
      <c r="U632" s="47"/>
    </row>
    <row r="633" spans="1:21" ht="58.5" customHeight="1">
      <c r="A633" s="159" t="s">
        <v>591</v>
      </c>
      <c r="B633" s="116" t="s">
        <v>590</v>
      </c>
      <c r="C633" s="83">
        <v>3167</v>
      </c>
      <c r="D633" s="82" t="s">
        <v>96</v>
      </c>
      <c r="E633" s="62">
        <v>252</v>
      </c>
      <c r="F633" s="81">
        <f>E633*C633</f>
        <v>798084</v>
      </c>
      <c r="G633" s="62"/>
      <c r="H633" s="62">
        <f>G633*C633</f>
        <v>0</v>
      </c>
      <c r="I633" s="62"/>
      <c r="J633" s="62">
        <f>I633*2</f>
        <v>0</v>
      </c>
      <c r="K633" s="62">
        <f>J633*C633</f>
        <v>0</v>
      </c>
      <c r="L633" s="62"/>
      <c r="M633" s="62">
        <f>L633*C633</f>
        <v>0</v>
      </c>
      <c r="N633" s="62"/>
      <c r="O633" s="62">
        <f>N633*C633</f>
        <v>0</v>
      </c>
      <c r="P633" s="88">
        <f>G633+J633+L633+N633</f>
        <v>0</v>
      </c>
      <c r="Q633" s="62">
        <f>P633*C633</f>
        <v>0</v>
      </c>
      <c r="R633" s="88">
        <f>P633+E633</f>
        <v>252</v>
      </c>
      <c r="S633" s="62">
        <f>R633*C633</f>
        <v>798084</v>
      </c>
      <c r="T633" s="42"/>
      <c r="U633" s="42"/>
    </row>
    <row r="634" spans="1:21" s="160" customFormat="1" ht="66.75" customHeight="1">
      <c r="A634" s="156" t="s">
        <v>589</v>
      </c>
      <c r="B634" s="152" t="s">
        <v>588</v>
      </c>
      <c r="C634" s="155">
        <v>726.7</v>
      </c>
      <c r="D634" s="152" t="s">
        <v>96</v>
      </c>
      <c r="E634" s="56"/>
      <c r="F634" s="101">
        <f>E634*C634</f>
        <v>0</v>
      </c>
      <c r="G634" s="125"/>
      <c r="H634" s="56">
        <f>G634*C634</f>
        <v>0</v>
      </c>
      <c r="I634" s="125"/>
      <c r="J634" s="56">
        <f>I634*2</f>
        <v>0</v>
      </c>
      <c r="K634" s="56">
        <f>J634*C634</f>
        <v>0</v>
      </c>
      <c r="L634" s="56"/>
      <c r="M634" s="56">
        <f>L634*C634</f>
        <v>0</v>
      </c>
      <c r="N634" s="125"/>
      <c r="O634" s="56">
        <f>N634*C634</f>
        <v>0</v>
      </c>
      <c r="P634" s="98">
        <f>G634+J634+L634+N634</f>
        <v>0</v>
      </c>
      <c r="Q634" s="56">
        <f>P634*C634</f>
        <v>0</v>
      </c>
      <c r="R634" s="98">
        <f>P634+E634</f>
        <v>0</v>
      </c>
      <c r="S634" s="56">
        <f>R634*C634</f>
        <v>0</v>
      </c>
      <c r="T634" s="47"/>
      <c r="U634" s="47"/>
    </row>
    <row r="635" spans="1:21" s="46" customFormat="1" ht="45.75" customHeight="1">
      <c r="A635" s="116"/>
      <c r="B635" s="84" t="s">
        <v>587</v>
      </c>
      <c r="C635" s="126"/>
      <c r="D635" s="116"/>
      <c r="E635" s="56"/>
      <c r="F635" s="101">
        <f>E635*C635</f>
        <v>0</v>
      </c>
      <c r="G635" s="125"/>
      <c r="H635" s="56">
        <f>G635*C635</f>
        <v>0</v>
      </c>
      <c r="I635" s="125"/>
      <c r="J635" s="56">
        <f>I635*2</f>
        <v>0</v>
      </c>
      <c r="K635" s="56">
        <f>J635*C635</f>
        <v>0</v>
      </c>
      <c r="L635" s="56"/>
      <c r="M635" s="56">
        <f>L635*C635</f>
        <v>0</v>
      </c>
      <c r="N635" s="125"/>
      <c r="O635" s="56">
        <f>N635*C635</f>
        <v>0</v>
      </c>
      <c r="P635" s="98">
        <f>G635+J635+L635+N635</f>
        <v>0</v>
      </c>
      <c r="Q635" s="56">
        <f>P635*C635</f>
        <v>0</v>
      </c>
      <c r="R635" s="98">
        <f>P635+E635</f>
        <v>0</v>
      </c>
      <c r="S635" s="56">
        <f>R635*C635</f>
        <v>0</v>
      </c>
      <c r="T635" s="48"/>
      <c r="U635" s="47"/>
    </row>
    <row r="636" spans="1:21" s="46" customFormat="1" ht="39" customHeight="1">
      <c r="A636" s="116"/>
      <c r="B636" s="116" t="s">
        <v>423</v>
      </c>
      <c r="C636" s="126">
        <v>577.39</v>
      </c>
      <c r="D636" s="116" t="s">
        <v>399</v>
      </c>
      <c r="E636" s="56"/>
      <c r="F636" s="101">
        <f>E636*C636</f>
        <v>0</v>
      </c>
      <c r="G636" s="125"/>
      <c r="H636" s="56">
        <f>G636*C636</f>
        <v>0</v>
      </c>
      <c r="I636" s="125"/>
      <c r="J636" s="56">
        <f>I636*2</f>
        <v>0</v>
      </c>
      <c r="K636" s="56">
        <f>J636*C636</f>
        <v>0</v>
      </c>
      <c r="L636" s="56"/>
      <c r="M636" s="56">
        <f>L636*C636</f>
        <v>0</v>
      </c>
      <c r="N636" s="125"/>
      <c r="O636" s="56">
        <f>N636*C636</f>
        <v>0</v>
      </c>
      <c r="P636" s="98">
        <f>G636+J636+L636+N636</f>
        <v>0</v>
      </c>
      <c r="Q636" s="56">
        <f>P636*C636</f>
        <v>0</v>
      </c>
      <c r="R636" s="98">
        <f>P636+E636</f>
        <v>0</v>
      </c>
      <c r="S636" s="56">
        <f>R636*C636</f>
        <v>0</v>
      </c>
      <c r="T636" s="48"/>
      <c r="U636" s="47"/>
    </row>
    <row r="637" spans="1:21" s="46" customFormat="1" ht="39" customHeight="1">
      <c r="A637" s="116"/>
      <c r="B637" s="116" t="s">
        <v>422</v>
      </c>
      <c r="C637" s="126">
        <v>581.87</v>
      </c>
      <c r="D637" s="116" t="s">
        <v>399</v>
      </c>
      <c r="E637" s="56"/>
      <c r="F637" s="101">
        <f>E637*C637</f>
        <v>0</v>
      </c>
      <c r="G637" s="125"/>
      <c r="H637" s="56">
        <f>G637*C637</f>
        <v>0</v>
      </c>
      <c r="I637" s="125"/>
      <c r="J637" s="56">
        <f>I637*2</f>
        <v>0</v>
      </c>
      <c r="K637" s="56">
        <f>J637*C637</f>
        <v>0</v>
      </c>
      <c r="L637" s="56"/>
      <c r="M637" s="56">
        <f>L637*C637</f>
        <v>0</v>
      </c>
      <c r="N637" s="125"/>
      <c r="O637" s="56">
        <f>N637*C637</f>
        <v>0</v>
      </c>
      <c r="P637" s="98">
        <f>G637+J637+L637+N637</f>
        <v>0</v>
      </c>
      <c r="Q637" s="56">
        <f>P637*C637</f>
        <v>0</v>
      </c>
      <c r="R637" s="98">
        <f>P637+E637</f>
        <v>0</v>
      </c>
      <c r="S637" s="56">
        <f>R637*C637</f>
        <v>0</v>
      </c>
      <c r="T637" s="48"/>
      <c r="U637" s="47"/>
    </row>
    <row r="638" spans="1:21" s="46" customFormat="1" ht="39" customHeight="1">
      <c r="A638" s="116"/>
      <c r="B638" s="116" t="s">
        <v>421</v>
      </c>
      <c r="C638" s="126">
        <v>586.35</v>
      </c>
      <c r="D638" s="116" t="s">
        <v>399</v>
      </c>
      <c r="E638" s="56"/>
      <c r="F638" s="101">
        <f>E638*C638</f>
        <v>0</v>
      </c>
      <c r="G638" s="125"/>
      <c r="H638" s="56">
        <f>G638*C638</f>
        <v>0</v>
      </c>
      <c r="I638" s="125"/>
      <c r="J638" s="56">
        <f>I638*2</f>
        <v>0</v>
      </c>
      <c r="K638" s="56">
        <f>J638*C638</f>
        <v>0</v>
      </c>
      <c r="L638" s="56"/>
      <c r="M638" s="56">
        <f>L638*C638</f>
        <v>0</v>
      </c>
      <c r="N638" s="125"/>
      <c r="O638" s="56">
        <f>N638*C638</f>
        <v>0</v>
      </c>
      <c r="P638" s="98">
        <f>G638+J638+L638+N638</f>
        <v>0</v>
      </c>
      <c r="Q638" s="56">
        <f>P638*C638</f>
        <v>0</v>
      </c>
      <c r="R638" s="98">
        <f>P638+E638</f>
        <v>0</v>
      </c>
      <c r="S638" s="56">
        <f>R638*C638</f>
        <v>0</v>
      </c>
      <c r="T638" s="48"/>
      <c r="U638" s="47"/>
    </row>
    <row r="639" spans="1:21" s="46" customFormat="1" ht="39" customHeight="1">
      <c r="A639" s="116"/>
      <c r="B639" s="116" t="s">
        <v>425</v>
      </c>
      <c r="C639" s="126">
        <v>590.83000000000004</v>
      </c>
      <c r="D639" s="116" t="s">
        <v>399</v>
      </c>
      <c r="E639" s="56"/>
      <c r="F639" s="101">
        <f>E639*C639</f>
        <v>0</v>
      </c>
      <c r="G639" s="125"/>
      <c r="H639" s="56">
        <f>G639*C639</f>
        <v>0</v>
      </c>
      <c r="I639" s="125"/>
      <c r="J639" s="56">
        <f>I639*2</f>
        <v>0</v>
      </c>
      <c r="K639" s="56">
        <f>J639*C639</f>
        <v>0</v>
      </c>
      <c r="L639" s="56"/>
      <c r="M639" s="56">
        <f>L639*C639</f>
        <v>0</v>
      </c>
      <c r="N639" s="125"/>
      <c r="O639" s="56">
        <f>N639*C639</f>
        <v>0</v>
      </c>
      <c r="P639" s="98">
        <f>G639+J639+L639+N639</f>
        <v>0</v>
      </c>
      <c r="Q639" s="56">
        <f>P639*C639</f>
        <v>0</v>
      </c>
      <c r="R639" s="98">
        <f>P639+E639</f>
        <v>0</v>
      </c>
      <c r="S639" s="56">
        <f>R639*C639</f>
        <v>0</v>
      </c>
      <c r="T639" s="48"/>
      <c r="U639" s="47"/>
    </row>
    <row r="640" spans="1:21" s="46" customFormat="1" ht="36" customHeight="1">
      <c r="A640" s="85"/>
      <c r="B640" s="116" t="s">
        <v>582</v>
      </c>
      <c r="C640" s="126">
        <v>595.30999999999995</v>
      </c>
      <c r="D640" s="116" t="s">
        <v>399</v>
      </c>
      <c r="E640" s="56"/>
      <c r="F640" s="101">
        <f>E640*C640</f>
        <v>0</v>
      </c>
      <c r="G640" s="125"/>
      <c r="H640" s="56">
        <f>G640*C640</f>
        <v>0</v>
      </c>
      <c r="I640" s="125"/>
      <c r="J640" s="56">
        <f>I640*2</f>
        <v>0</v>
      </c>
      <c r="K640" s="56">
        <f>J640*C640</f>
        <v>0</v>
      </c>
      <c r="L640" s="56"/>
      <c r="M640" s="56">
        <f>L640*C640</f>
        <v>0</v>
      </c>
      <c r="N640" s="125"/>
      <c r="O640" s="56">
        <f>N640*C640</f>
        <v>0</v>
      </c>
      <c r="P640" s="98">
        <f>G640+J640+L640+N640</f>
        <v>0</v>
      </c>
      <c r="Q640" s="56">
        <f>P640*C640</f>
        <v>0</v>
      </c>
      <c r="R640" s="98">
        <f>P640+E640</f>
        <v>0</v>
      </c>
      <c r="S640" s="56">
        <f>R640*C640</f>
        <v>0</v>
      </c>
      <c r="T640" s="48"/>
      <c r="U640" s="47"/>
    </row>
    <row r="641" spans="1:22" ht="54.95" customHeight="1">
      <c r="A641" s="85"/>
      <c r="B641" s="84" t="s">
        <v>586</v>
      </c>
      <c r="C641" s="126"/>
      <c r="D641" s="116"/>
      <c r="E641" s="56"/>
      <c r="F641" s="101">
        <f>E641*C641</f>
        <v>0</v>
      </c>
      <c r="G641" s="56"/>
      <c r="H641" s="56">
        <f>G641*C641</f>
        <v>0</v>
      </c>
      <c r="I641" s="56"/>
      <c r="J641" s="56">
        <f>I641*2</f>
        <v>0</v>
      </c>
      <c r="K641" s="56">
        <f>J641*C641</f>
        <v>0</v>
      </c>
      <c r="L641" s="56"/>
      <c r="M641" s="56">
        <f>L641*C641</f>
        <v>0</v>
      </c>
      <c r="N641" s="56"/>
      <c r="O641" s="56">
        <f>N641*C641</f>
        <v>0</v>
      </c>
      <c r="P641" s="98">
        <f>G641+J641+L641+N641</f>
        <v>0</v>
      </c>
      <c r="Q641" s="56">
        <f>P641*C641</f>
        <v>0</v>
      </c>
      <c r="R641" s="98">
        <f>P641+E641</f>
        <v>0</v>
      </c>
      <c r="S641" s="56">
        <f>R641*C641</f>
        <v>0</v>
      </c>
      <c r="T641" s="217"/>
      <c r="U641" s="42"/>
      <c r="V641" s="216"/>
    </row>
    <row r="642" spans="1:22" s="46" customFormat="1" ht="54.95" customHeight="1">
      <c r="A642" s="85"/>
      <c r="B642" s="116" t="s">
        <v>585</v>
      </c>
      <c r="C642" s="126">
        <v>543.79999999999995</v>
      </c>
      <c r="D642" s="116" t="s">
        <v>399</v>
      </c>
      <c r="E642" s="56"/>
      <c r="F642" s="101">
        <f>E642*C642</f>
        <v>0</v>
      </c>
      <c r="G642" s="56"/>
      <c r="H642" s="56">
        <f>G642*C642</f>
        <v>0</v>
      </c>
      <c r="I642" s="56"/>
      <c r="J642" s="56">
        <f>I642*2</f>
        <v>0</v>
      </c>
      <c r="K642" s="56">
        <f>J642*C642</f>
        <v>0</v>
      </c>
      <c r="L642" s="56"/>
      <c r="M642" s="56">
        <f>L642*C642</f>
        <v>0</v>
      </c>
      <c r="N642" s="56"/>
      <c r="O642" s="56">
        <f>N642*C642</f>
        <v>0</v>
      </c>
      <c r="P642" s="98">
        <f>G642+J642+L642+N642</f>
        <v>0</v>
      </c>
      <c r="Q642" s="56">
        <f>P642*C642</f>
        <v>0</v>
      </c>
      <c r="R642" s="98">
        <f>P642+E642</f>
        <v>0</v>
      </c>
      <c r="S642" s="56">
        <f>R642*C642</f>
        <v>0</v>
      </c>
      <c r="T642" s="48"/>
      <c r="U642" s="42"/>
    </row>
    <row r="643" spans="1:22" s="46" customFormat="1" ht="54.95" customHeight="1">
      <c r="A643" s="85"/>
      <c r="B643" s="116" t="s">
        <v>422</v>
      </c>
      <c r="C643" s="126">
        <v>548.28</v>
      </c>
      <c r="D643" s="116" t="s">
        <v>399</v>
      </c>
      <c r="E643" s="56"/>
      <c r="F643" s="101">
        <f>E643*C643</f>
        <v>0</v>
      </c>
      <c r="G643" s="56"/>
      <c r="H643" s="56">
        <f>G643*C643</f>
        <v>0</v>
      </c>
      <c r="I643" s="56"/>
      <c r="J643" s="56">
        <f>I643*2</f>
        <v>0</v>
      </c>
      <c r="K643" s="56">
        <f>J643*C643</f>
        <v>0</v>
      </c>
      <c r="L643" s="56"/>
      <c r="M643" s="56">
        <f>L643*C643</f>
        <v>0</v>
      </c>
      <c r="N643" s="56"/>
      <c r="O643" s="56">
        <f>N643*C643</f>
        <v>0</v>
      </c>
      <c r="P643" s="98">
        <f>G643+J643+L643+N643</f>
        <v>0</v>
      </c>
      <c r="Q643" s="56">
        <f>P643*C643</f>
        <v>0</v>
      </c>
      <c r="R643" s="98">
        <f>P643+E643</f>
        <v>0</v>
      </c>
      <c r="S643" s="56">
        <f>R643*C643</f>
        <v>0</v>
      </c>
      <c r="T643" s="48"/>
      <c r="U643" s="42"/>
    </row>
    <row r="644" spans="1:22" s="46" customFormat="1" ht="45.75" customHeight="1">
      <c r="A644" s="85"/>
      <c r="B644" s="116" t="s">
        <v>421</v>
      </c>
      <c r="C644" s="126">
        <v>552.76</v>
      </c>
      <c r="D644" s="116" t="s">
        <v>399</v>
      </c>
      <c r="E644" s="56"/>
      <c r="F644" s="101">
        <f>E644*C644</f>
        <v>0</v>
      </c>
      <c r="G644" s="125"/>
      <c r="H644" s="56">
        <f>G644*C644</f>
        <v>0</v>
      </c>
      <c r="I644" s="125"/>
      <c r="J644" s="56">
        <f>I644*2</f>
        <v>0</v>
      </c>
      <c r="K644" s="56">
        <f>J644*C644</f>
        <v>0</v>
      </c>
      <c r="L644" s="56"/>
      <c r="M644" s="56">
        <f>L644*C644</f>
        <v>0</v>
      </c>
      <c r="N644" s="125"/>
      <c r="O644" s="56">
        <f>N644*C644</f>
        <v>0</v>
      </c>
      <c r="P644" s="98">
        <f>G644+J644+L644+N644</f>
        <v>0</v>
      </c>
      <c r="Q644" s="56">
        <f>P644*C644</f>
        <v>0</v>
      </c>
      <c r="R644" s="98">
        <f>P644+E644</f>
        <v>0</v>
      </c>
      <c r="S644" s="56">
        <f>R644*C644</f>
        <v>0</v>
      </c>
      <c r="T644" s="48"/>
      <c r="U644" s="47"/>
    </row>
    <row r="645" spans="1:22" s="46" customFormat="1" ht="45.75" customHeight="1">
      <c r="A645" s="85"/>
      <c r="B645" s="116" t="s">
        <v>425</v>
      </c>
      <c r="C645" s="126">
        <v>557.24</v>
      </c>
      <c r="D645" s="116" t="s">
        <v>399</v>
      </c>
      <c r="E645" s="56"/>
      <c r="F645" s="101">
        <f>E645*C645</f>
        <v>0</v>
      </c>
      <c r="G645" s="125"/>
      <c r="H645" s="56">
        <f>G645*C645</f>
        <v>0</v>
      </c>
      <c r="I645" s="125"/>
      <c r="J645" s="56">
        <f>I645*2</f>
        <v>0</v>
      </c>
      <c r="K645" s="56">
        <f>J645*C645</f>
        <v>0</v>
      </c>
      <c r="L645" s="56"/>
      <c r="M645" s="56">
        <f>L645*C645</f>
        <v>0</v>
      </c>
      <c r="N645" s="125"/>
      <c r="O645" s="56">
        <f>N645*C645</f>
        <v>0</v>
      </c>
      <c r="P645" s="98">
        <f>G645+J645+L645+N645</f>
        <v>0</v>
      </c>
      <c r="Q645" s="56">
        <f>P645*C645</f>
        <v>0</v>
      </c>
      <c r="R645" s="98">
        <f>P645+E645</f>
        <v>0</v>
      </c>
      <c r="S645" s="56">
        <f>R645*C645</f>
        <v>0</v>
      </c>
      <c r="T645" s="48"/>
      <c r="U645" s="47"/>
    </row>
    <row r="646" spans="1:22" s="46" customFormat="1" ht="36" customHeight="1">
      <c r="A646" s="85"/>
      <c r="B646" s="116" t="s">
        <v>582</v>
      </c>
      <c r="C646" s="126">
        <v>561.72</v>
      </c>
      <c r="D646" s="116" t="s">
        <v>399</v>
      </c>
      <c r="E646" s="56"/>
      <c r="F646" s="101">
        <f>E646*C646</f>
        <v>0</v>
      </c>
      <c r="G646" s="125"/>
      <c r="H646" s="56">
        <f>G646*C646</f>
        <v>0</v>
      </c>
      <c r="I646" s="125"/>
      <c r="J646" s="56">
        <f>I646*2</f>
        <v>0</v>
      </c>
      <c r="K646" s="56">
        <f>J646*C646</f>
        <v>0</v>
      </c>
      <c r="L646" s="56"/>
      <c r="M646" s="56">
        <f>L646*C646</f>
        <v>0</v>
      </c>
      <c r="N646" s="125"/>
      <c r="O646" s="56">
        <f>N646*C646</f>
        <v>0</v>
      </c>
      <c r="P646" s="98">
        <f>G646+J646+L646+N646</f>
        <v>0</v>
      </c>
      <c r="Q646" s="56">
        <f>P646*C646</f>
        <v>0</v>
      </c>
      <c r="R646" s="98">
        <f>P646+E646</f>
        <v>0</v>
      </c>
      <c r="S646" s="56">
        <f>R646*C646</f>
        <v>0</v>
      </c>
      <c r="T646" s="48"/>
      <c r="U646" s="47"/>
    </row>
    <row r="647" spans="1:22" ht="54.95" customHeight="1">
      <c r="A647" s="85"/>
      <c r="B647" s="84" t="s">
        <v>584</v>
      </c>
      <c r="C647" s="126"/>
      <c r="D647" s="116"/>
      <c r="E647" s="56"/>
      <c r="F647" s="101">
        <f>E647*C647</f>
        <v>0</v>
      </c>
      <c r="G647" s="56"/>
      <c r="H647" s="56">
        <f>G647*C647</f>
        <v>0</v>
      </c>
      <c r="I647" s="56"/>
      <c r="J647" s="56">
        <f>I647*2</f>
        <v>0</v>
      </c>
      <c r="K647" s="56">
        <f>J647*C647</f>
        <v>0</v>
      </c>
      <c r="L647" s="56"/>
      <c r="M647" s="56">
        <f>L647*C647</f>
        <v>0</v>
      </c>
      <c r="N647" s="56"/>
      <c r="O647" s="56">
        <f>N647*C647</f>
        <v>0</v>
      </c>
      <c r="P647" s="98">
        <f>G647+J647+L647+N647</f>
        <v>0</v>
      </c>
      <c r="Q647" s="56">
        <f>P647*C647</f>
        <v>0</v>
      </c>
      <c r="R647" s="98">
        <f>P647+E647</f>
        <v>0</v>
      </c>
      <c r="S647" s="56">
        <f>R647*C647</f>
        <v>0</v>
      </c>
      <c r="T647" s="217"/>
      <c r="U647" s="42"/>
      <c r="V647" s="216"/>
    </row>
    <row r="648" spans="1:22" s="46" customFormat="1" ht="37.5" customHeight="1">
      <c r="A648" s="85"/>
      <c r="B648" s="116" t="s">
        <v>423</v>
      </c>
      <c r="C648" s="126">
        <v>577.08000000000004</v>
      </c>
      <c r="D648" s="116" t="s">
        <v>399</v>
      </c>
      <c r="E648" s="56"/>
      <c r="F648" s="101">
        <f>E648*C648</f>
        <v>0</v>
      </c>
      <c r="G648" s="56"/>
      <c r="H648" s="56">
        <f>G648*C648</f>
        <v>0</v>
      </c>
      <c r="I648" s="56"/>
      <c r="J648" s="56">
        <f>I648*2</f>
        <v>0</v>
      </c>
      <c r="K648" s="56">
        <f>J648*C648</f>
        <v>0</v>
      </c>
      <c r="L648" s="56"/>
      <c r="M648" s="56">
        <f>L648*C648</f>
        <v>0</v>
      </c>
      <c r="N648" s="56"/>
      <c r="O648" s="56">
        <f>N648*C648</f>
        <v>0</v>
      </c>
      <c r="P648" s="98">
        <f>G648+J648+L648+N648</f>
        <v>0</v>
      </c>
      <c r="Q648" s="56">
        <f>P648*C648</f>
        <v>0</v>
      </c>
      <c r="R648" s="98">
        <f>P648+E648</f>
        <v>0</v>
      </c>
      <c r="S648" s="56">
        <f>R648*C648</f>
        <v>0</v>
      </c>
      <c r="T648" s="48"/>
      <c r="U648" s="42"/>
    </row>
    <row r="649" spans="1:22" s="46" customFormat="1" ht="37.5" customHeight="1">
      <c r="A649" s="85"/>
      <c r="B649" s="116" t="s">
        <v>422</v>
      </c>
      <c r="C649" s="126">
        <v>586.03</v>
      </c>
      <c r="D649" s="116" t="s">
        <v>399</v>
      </c>
      <c r="E649" s="56"/>
      <c r="F649" s="101">
        <f>E649*C649</f>
        <v>0</v>
      </c>
      <c r="G649" s="56"/>
      <c r="H649" s="56">
        <f>G649*C649</f>
        <v>0</v>
      </c>
      <c r="I649" s="56"/>
      <c r="J649" s="56">
        <f>I649*2</f>
        <v>0</v>
      </c>
      <c r="K649" s="56">
        <f>J649*C649</f>
        <v>0</v>
      </c>
      <c r="L649" s="56"/>
      <c r="M649" s="56">
        <f>L649*C649</f>
        <v>0</v>
      </c>
      <c r="N649" s="56"/>
      <c r="O649" s="56">
        <f>N649*C649</f>
        <v>0</v>
      </c>
      <c r="P649" s="98">
        <f>G649+J649+L649+N649</f>
        <v>0</v>
      </c>
      <c r="Q649" s="56">
        <f>P649*C649</f>
        <v>0</v>
      </c>
      <c r="R649" s="98">
        <f>P649+E649</f>
        <v>0</v>
      </c>
      <c r="S649" s="56">
        <f>R649*C649</f>
        <v>0</v>
      </c>
      <c r="T649" s="48"/>
      <c r="U649" s="42"/>
    </row>
    <row r="650" spans="1:22" s="46" customFormat="1" ht="37.5" customHeight="1">
      <c r="A650" s="85"/>
      <c r="B650" s="116" t="s">
        <v>421</v>
      </c>
      <c r="C650" s="126">
        <v>594.98</v>
      </c>
      <c r="D650" s="116" t="s">
        <v>399</v>
      </c>
      <c r="E650" s="56"/>
      <c r="F650" s="101">
        <f>E650*C650</f>
        <v>0</v>
      </c>
      <c r="G650" s="125"/>
      <c r="H650" s="56">
        <f>G650*C650</f>
        <v>0</v>
      </c>
      <c r="I650" s="125"/>
      <c r="J650" s="56">
        <f>I650*2</f>
        <v>0</v>
      </c>
      <c r="K650" s="56">
        <f>J650*C650</f>
        <v>0</v>
      </c>
      <c r="L650" s="56"/>
      <c r="M650" s="56">
        <f>L650*C650</f>
        <v>0</v>
      </c>
      <c r="N650" s="125"/>
      <c r="O650" s="56">
        <f>N650*C650</f>
        <v>0</v>
      </c>
      <c r="P650" s="98">
        <f>G650+J650+L650+N650</f>
        <v>0</v>
      </c>
      <c r="Q650" s="56">
        <f>P650*C650</f>
        <v>0</v>
      </c>
      <c r="R650" s="98">
        <f>P650+E650</f>
        <v>0</v>
      </c>
      <c r="S650" s="56">
        <f>R650*C650</f>
        <v>0</v>
      </c>
      <c r="T650" s="48"/>
      <c r="U650" s="47"/>
    </row>
    <row r="651" spans="1:22" s="46" customFormat="1" ht="36" customHeight="1">
      <c r="A651" s="85"/>
      <c r="B651" s="116" t="s">
        <v>425</v>
      </c>
      <c r="C651" s="126">
        <v>603.92999999999995</v>
      </c>
      <c r="D651" s="116" t="s">
        <v>399</v>
      </c>
      <c r="E651" s="56"/>
      <c r="F651" s="101">
        <f>E651*C651</f>
        <v>0</v>
      </c>
      <c r="G651" s="125"/>
      <c r="H651" s="56">
        <f>G651*C651</f>
        <v>0</v>
      </c>
      <c r="I651" s="125"/>
      <c r="J651" s="56">
        <f>I651*2</f>
        <v>0</v>
      </c>
      <c r="K651" s="56">
        <f>J651*C651</f>
        <v>0</v>
      </c>
      <c r="L651" s="56"/>
      <c r="M651" s="56">
        <f>L651*C651</f>
        <v>0</v>
      </c>
      <c r="N651" s="125"/>
      <c r="O651" s="56">
        <f>N651*C651</f>
        <v>0</v>
      </c>
      <c r="P651" s="98">
        <f>G651+J651+L651+N651</f>
        <v>0</v>
      </c>
      <c r="Q651" s="56">
        <f>P651*C651</f>
        <v>0</v>
      </c>
      <c r="R651" s="98">
        <f>P651+E651</f>
        <v>0</v>
      </c>
      <c r="S651" s="56">
        <f>R651*C651</f>
        <v>0</v>
      </c>
      <c r="T651" s="48"/>
      <c r="U651" s="47"/>
    </row>
    <row r="652" spans="1:22" s="46" customFormat="1" ht="36" customHeight="1">
      <c r="A652" s="85"/>
      <c r="B652" s="116" t="s">
        <v>582</v>
      </c>
      <c r="C652" s="126">
        <v>603.92999999999995</v>
      </c>
      <c r="D652" s="116"/>
      <c r="E652" s="56"/>
      <c r="F652" s="101">
        <f>E652*C652</f>
        <v>0</v>
      </c>
      <c r="G652" s="125"/>
      <c r="H652" s="56">
        <f>G652*C652</f>
        <v>0</v>
      </c>
      <c r="I652" s="125"/>
      <c r="J652" s="56">
        <f>I652*2</f>
        <v>0</v>
      </c>
      <c r="K652" s="56">
        <f>J652*C652</f>
        <v>0</v>
      </c>
      <c r="L652" s="56"/>
      <c r="M652" s="56">
        <f>L652*C652</f>
        <v>0</v>
      </c>
      <c r="N652" s="125"/>
      <c r="O652" s="56">
        <f>N652*C652</f>
        <v>0</v>
      </c>
      <c r="P652" s="98">
        <f>G652+J652+L652+N652</f>
        <v>0</v>
      </c>
      <c r="Q652" s="56">
        <f>P652*C652</f>
        <v>0</v>
      </c>
      <c r="R652" s="98">
        <f>P652+E652</f>
        <v>0</v>
      </c>
      <c r="S652" s="56">
        <f>R652*C652</f>
        <v>0</v>
      </c>
      <c r="T652" s="48"/>
      <c r="U652" s="47"/>
    </row>
    <row r="653" spans="1:22" s="46" customFormat="1" ht="45.75" customHeight="1">
      <c r="A653" s="85"/>
      <c r="B653" s="84" t="s">
        <v>583</v>
      </c>
      <c r="C653" s="126"/>
      <c r="D653" s="116"/>
      <c r="E653" s="56"/>
      <c r="F653" s="101">
        <f>E653*C653</f>
        <v>0</v>
      </c>
      <c r="G653" s="125"/>
      <c r="H653" s="56">
        <f>G653*C653</f>
        <v>0</v>
      </c>
      <c r="I653" s="125"/>
      <c r="J653" s="56">
        <f>I653*2</f>
        <v>0</v>
      </c>
      <c r="K653" s="56">
        <f>J653*C653</f>
        <v>0</v>
      </c>
      <c r="L653" s="56"/>
      <c r="M653" s="56">
        <f>L653*C653</f>
        <v>0</v>
      </c>
      <c r="N653" s="125"/>
      <c r="O653" s="56">
        <f>N653*C653</f>
        <v>0</v>
      </c>
      <c r="P653" s="98">
        <f>G653+J653+L653+N653</f>
        <v>0</v>
      </c>
      <c r="Q653" s="56">
        <f>P653*C653</f>
        <v>0</v>
      </c>
      <c r="R653" s="98">
        <f>P653+E653</f>
        <v>0</v>
      </c>
      <c r="S653" s="56">
        <f>R653*C653</f>
        <v>0</v>
      </c>
      <c r="T653" s="48"/>
      <c r="U653" s="47"/>
    </row>
    <row r="654" spans="1:22" s="46" customFormat="1" ht="40.5" customHeight="1">
      <c r="A654" s="85"/>
      <c r="B654" s="116" t="s">
        <v>423</v>
      </c>
      <c r="C654" s="126">
        <v>1986.38</v>
      </c>
      <c r="D654" s="116" t="s">
        <v>399</v>
      </c>
      <c r="E654" s="56"/>
      <c r="F654" s="101">
        <f>E654*C654</f>
        <v>0</v>
      </c>
      <c r="G654" s="125"/>
      <c r="H654" s="56">
        <f>G654*C654</f>
        <v>0</v>
      </c>
      <c r="I654" s="125"/>
      <c r="J654" s="56">
        <f>I654*2</f>
        <v>0</v>
      </c>
      <c r="K654" s="56">
        <f>J654*C654</f>
        <v>0</v>
      </c>
      <c r="L654" s="56"/>
      <c r="M654" s="56">
        <f>L654*C654</f>
        <v>0</v>
      </c>
      <c r="N654" s="125"/>
      <c r="O654" s="56">
        <f>N654*C654</f>
        <v>0</v>
      </c>
      <c r="P654" s="98">
        <f>G654+J654+L654+N654</f>
        <v>0</v>
      </c>
      <c r="Q654" s="56">
        <f>P654*C654</f>
        <v>0</v>
      </c>
      <c r="R654" s="98">
        <f>P654+E654</f>
        <v>0</v>
      </c>
      <c r="S654" s="56">
        <f>R654*C654</f>
        <v>0</v>
      </c>
      <c r="T654" s="48"/>
      <c r="U654" s="47"/>
    </row>
    <row r="655" spans="1:22" s="46" customFormat="1" ht="40.5" customHeight="1">
      <c r="A655" s="85"/>
      <c r="B655" s="116" t="s">
        <v>422</v>
      </c>
      <c r="C655" s="126">
        <v>1995.33</v>
      </c>
      <c r="D655" s="116" t="s">
        <v>399</v>
      </c>
      <c r="E655" s="56"/>
      <c r="F655" s="101">
        <f>E655*C655</f>
        <v>0</v>
      </c>
      <c r="G655" s="125"/>
      <c r="H655" s="56">
        <f>G655*C655</f>
        <v>0</v>
      </c>
      <c r="I655" s="125"/>
      <c r="J655" s="56">
        <f>I655*2</f>
        <v>0</v>
      </c>
      <c r="K655" s="56">
        <f>J655*C655</f>
        <v>0</v>
      </c>
      <c r="L655" s="56"/>
      <c r="M655" s="56">
        <f>L655*C655</f>
        <v>0</v>
      </c>
      <c r="N655" s="125"/>
      <c r="O655" s="56">
        <f>N655*C655</f>
        <v>0</v>
      </c>
      <c r="P655" s="98">
        <f>G655+J655+L655+N655</f>
        <v>0</v>
      </c>
      <c r="Q655" s="56">
        <f>P655*C655</f>
        <v>0</v>
      </c>
      <c r="R655" s="98">
        <f>P655+E655</f>
        <v>0</v>
      </c>
      <c r="S655" s="56">
        <f>R655*C655</f>
        <v>0</v>
      </c>
      <c r="T655" s="48"/>
      <c r="U655" s="47"/>
    </row>
    <row r="656" spans="1:22" s="46" customFormat="1" ht="40.5" customHeight="1">
      <c r="A656" s="85"/>
      <c r="B656" s="116" t="s">
        <v>421</v>
      </c>
      <c r="C656" s="126">
        <v>2004.28</v>
      </c>
      <c r="D656" s="116" t="s">
        <v>399</v>
      </c>
      <c r="E656" s="56"/>
      <c r="F656" s="101">
        <f>E656*C656</f>
        <v>0</v>
      </c>
      <c r="G656" s="125"/>
      <c r="H656" s="56">
        <f>G656*C656</f>
        <v>0</v>
      </c>
      <c r="I656" s="125"/>
      <c r="J656" s="56">
        <f>I656*2</f>
        <v>0</v>
      </c>
      <c r="K656" s="56">
        <f>J656*C656</f>
        <v>0</v>
      </c>
      <c r="L656" s="56"/>
      <c r="M656" s="56">
        <f>L656*C656</f>
        <v>0</v>
      </c>
      <c r="N656" s="125"/>
      <c r="O656" s="56">
        <f>N656*C656</f>
        <v>0</v>
      </c>
      <c r="P656" s="98">
        <f>G656+J656+L656+N656</f>
        <v>0</v>
      </c>
      <c r="Q656" s="56">
        <f>P656*C656</f>
        <v>0</v>
      </c>
      <c r="R656" s="98">
        <f>P656+E656</f>
        <v>0</v>
      </c>
      <c r="S656" s="56">
        <f>R656*C656</f>
        <v>0</v>
      </c>
      <c r="T656" s="48"/>
      <c r="U656" s="47"/>
    </row>
    <row r="657" spans="1:21" s="46" customFormat="1" ht="25.5" customHeight="1">
      <c r="A657" s="85"/>
      <c r="B657" s="116" t="s">
        <v>425</v>
      </c>
      <c r="C657" s="126">
        <v>2013.23</v>
      </c>
      <c r="D657" s="116" t="s">
        <v>399</v>
      </c>
      <c r="E657" s="56"/>
      <c r="F657" s="101">
        <f>E657*C657</f>
        <v>0</v>
      </c>
      <c r="G657" s="125"/>
      <c r="H657" s="56">
        <f>G657*C657</f>
        <v>0</v>
      </c>
      <c r="I657" s="125"/>
      <c r="J657" s="56">
        <f>I657*2</f>
        <v>0</v>
      </c>
      <c r="K657" s="56">
        <f>J657*C657</f>
        <v>0</v>
      </c>
      <c r="L657" s="56"/>
      <c r="M657" s="56">
        <f>L657*C657</f>
        <v>0</v>
      </c>
      <c r="N657" s="125"/>
      <c r="O657" s="56">
        <f>N657*C657</f>
        <v>0</v>
      </c>
      <c r="P657" s="98">
        <f>G657+J657+L657+N657</f>
        <v>0</v>
      </c>
      <c r="Q657" s="56">
        <f>P657*C657</f>
        <v>0</v>
      </c>
      <c r="R657" s="98">
        <f>P657+E657</f>
        <v>0</v>
      </c>
      <c r="S657" s="56">
        <f>R657*C657</f>
        <v>0</v>
      </c>
      <c r="T657" s="48"/>
      <c r="U657" s="47"/>
    </row>
    <row r="658" spans="1:21" s="46" customFormat="1" ht="25.5" customHeight="1">
      <c r="A658" s="85"/>
      <c r="B658" s="116" t="s">
        <v>582</v>
      </c>
      <c r="C658" s="126">
        <v>2022.18</v>
      </c>
      <c r="D658" s="116" t="s">
        <v>399</v>
      </c>
      <c r="E658" s="56"/>
      <c r="F658" s="101">
        <f>E658*C658</f>
        <v>0</v>
      </c>
      <c r="G658" s="125"/>
      <c r="H658" s="56">
        <f>G658*C658</f>
        <v>0</v>
      </c>
      <c r="I658" s="125"/>
      <c r="J658" s="56">
        <f>I658*2</f>
        <v>0</v>
      </c>
      <c r="K658" s="56">
        <f>J658*C658</f>
        <v>0</v>
      </c>
      <c r="L658" s="56"/>
      <c r="M658" s="56">
        <f>L658*C658</f>
        <v>0</v>
      </c>
      <c r="N658" s="125"/>
      <c r="O658" s="56">
        <f>N658*C658</f>
        <v>0</v>
      </c>
      <c r="P658" s="98">
        <f>G658+J658+L658+N658</f>
        <v>0</v>
      </c>
      <c r="Q658" s="56">
        <f>P658*C658</f>
        <v>0</v>
      </c>
      <c r="R658" s="98">
        <f>P658+E658</f>
        <v>0</v>
      </c>
      <c r="S658" s="56">
        <f>R658*C658</f>
        <v>0</v>
      </c>
      <c r="T658" s="48"/>
      <c r="U658" s="47"/>
    </row>
    <row r="659" spans="1:21" ht="54.95" customHeight="1">
      <c r="A659" s="159">
        <v>29.8</v>
      </c>
      <c r="B659" s="116" t="s">
        <v>581</v>
      </c>
      <c r="C659" s="126">
        <v>1305.52</v>
      </c>
      <c r="D659" s="116" t="s">
        <v>96</v>
      </c>
      <c r="E659" s="56"/>
      <c r="F659" s="101">
        <f>E659*C659</f>
        <v>0</v>
      </c>
      <c r="G659" s="56"/>
      <c r="H659" s="56">
        <f>G659*C659</f>
        <v>0</v>
      </c>
      <c r="I659" s="56"/>
      <c r="J659" s="56">
        <f>I659*2</f>
        <v>0</v>
      </c>
      <c r="K659" s="56">
        <f>J659*C659</f>
        <v>0</v>
      </c>
      <c r="L659" s="56"/>
      <c r="M659" s="56">
        <f>L659*C659</f>
        <v>0</v>
      </c>
      <c r="N659" s="56"/>
      <c r="O659" s="56">
        <f>N659*C659</f>
        <v>0</v>
      </c>
      <c r="P659" s="98">
        <f>G659+J659+L659+N659</f>
        <v>0</v>
      </c>
      <c r="Q659" s="56">
        <f>P659*C659</f>
        <v>0</v>
      </c>
      <c r="R659" s="98">
        <f>P659+E659</f>
        <v>0</v>
      </c>
      <c r="S659" s="56">
        <f>R659*C659</f>
        <v>0</v>
      </c>
      <c r="T659" s="42"/>
      <c r="U659" s="42"/>
    </row>
    <row r="660" spans="1:21" s="46" customFormat="1" ht="39.75" customHeight="1">
      <c r="A660" s="159"/>
      <c r="B660" s="116" t="s">
        <v>580</v>
      </c>
      <c r="C660" s="126">
        <v>1139.42</v>
      </c>
      <c r="D660" s="116" t="s">
        <v>96</v>
      </c>
      <c r="E660" s="56"/>
      <c r="F660" s="101">
        <f>E660*C660</f>
        <v>0</v>
      </c>
      <c r="G660" s="125"/>
      <c r="H660" s="56">
        <f>G660*C660</f>
        <v>0</v>
      </c>
      <c r="I660" s="125"/>
      <c r="J660" s="56">
        <f>I660*2</f>
        <v>0</v>
      </c>
      <c r="K660" s="56">
        <f>J660*C660</f>
        <v>0</v>
      </c>
      <c r="L660" s="56"/>
      <c r="M660" s="56">
        <f>L660*C660</f>
        <v>0</v>
      </c>
      <c r="N660" s="125"/>
      <c r="O660" s="56">
        <f>N660*C660</f>
        <v>0</v>
      </c>
      <c r="P660" s="98">
        <f>G660+J660+L660+N660</f>
        <v>0</v>
      </c>
      <c r="Q660" s="56">
        <f>P660*C660</f>
        <v>0</v>
      </c>
      <c r="R660" s="98">
        <f>P660+E660</f>
        <v>0</v>
      </c>
      <c r="S660" s="56">
        <f>R660*C660</f>
        <v>0</v>
      </c>
      <c r="T660" s="48"/>
      <c r="U660" s="47"/>
    </row>
    <row r="661" spans="1:21" ht="56.25" customHeight="1">
      <c r="A661" s="159">
        <v>29.9</v>
      </c>
      <c r="B661" s="116" t="s">
        <v>579</v>
      </c>
      <c r="C661" s="126">
        <v>1139.42</v>
      </c>
      <c r="D661" s="116" t="s">
        <v>96</v>
      </c>
      <c r="E661" s="56"/>
      <c r="F661" s="101">
        <f>E661*C661</f>
        <v>0</v>
      </c>
      <c r="G661" s="56"/>
      <c r="H661" s="56">
        <f>G661*C661</f>
        <v>0</v>
      </c>
      <c r="I661" s="56"/>
      <c r="J661" s="56">
        <f>I661*2</f>
        <v>0</v>
      </c>
      <c r="K661" s="56">
        <f>J661*C661</f>
        <v>0</v>
      </c>
      <c r="L661" s="56"/>
      <c r="M661" s="56">
        <f>L661*C661</f>
        <v>0</v>
      </c>
      <c r="N661" s="56"/>
      <c r="O661" s="56">
        <f>N661*C661</f>
        <v>0</v>
      </c>
      <c r="P661" s="98">
        <f>G661+J661+L661+N661</f>
        <v>0</v>
      </c>
      <c r="Q661" s="56">
        <f>P661*C661</f>
        <v>0</v>
      </c>
      <c r="R661" s="98">
        <f>P661+E661</f>
        <v>0</v>
      </c>
      <c r="S661" s="56">
        <f>R661*C661</f>
        <v>0</v>
      </c>
      <c r="T661" s="42"/>
      <c r="U661" s="42"/>
    </row>
    <row r="662" spans="1:21" s="160" customFormat="1" ht="44.25" customHeight="1">
      <c r="A662" s="157">
        <v>38.4</v>
      </c>
      <c r="B662" s="152" t="s">
        <v>578</v>
      </c>
      <c r="C662" s="155">
        <v>124.33</v>
      </c>
      <c r="D662" s="152" t="s">
        <v>96</v>
      </c>
      <c r="E662" s="56"/>
      <c r="F662" s="101">
        <f>E662*C662</f>
        <v>0</v>
      </c>
      <c r="G662" s="125"/>
      <c r="H662" s="56">
        <f>G662*C662</f>
        <v>0</v>
      </c>
      <c r="I662" s="125"/>
      <c r="J662" s="56">
        <f>I662*2</f>
        <v>0</v>
      </c>
      <c r="K662" s="56">
        <f>J662*C662</f>
        <v>0</v>
      </c>
      <c r="L662" s="56"/>
      <c r="M662" s="56">
        <f>L662*C662</f>
        <v>0</v>
      </c>
      <c r="N662" s="125"/>
      <c r="O662" s="56">
        <f>N662*C662</f>
        <v>0</v>
      </c>
      <c r="P662" s="98">
        <f>G662+J662+L662+N662</f>
        <v>0</v>
      </c>
      <c r="Q662" s="56">
        <f>P662*C662</f>
        <v>0</v>
      </c>
      <c r="R662" s="98">
        <f>P662+E662</f>
        <v>0</v>
      </c>
      <c r="S662" s="56">
        <f>R662*C662</f>
        <v>0</v>
      </c>
      <c r="T662" s="47"/>
      <c r="U662" s="47"/>
    </row>
    <row r="663" spans="1:21" s="46" customFormat="1" ht="60" customHeight="1">
      <c r="A663" s="159">
        <v>38.5</v>
      </c>
      <c r="B663" s="116" t="s">
        <v>577</v>
      </c>
      <c r="C663" s="126">
        <v>157.21</v>
      </c>
      <c r="D663" s="116" t="s">
        <v>96</v>
      </c>
      <c r="E663" s="56"/>
      <c r="F663" s="101">
        <f>E663*C663</f>
        <v>0</v>
      </c>
      <c r="G663" s="125"/>
      <c r="H663" s="56">
        <f>G663*C663</f>
        <v>0</v>
      </c>
      <c r="I663" s="125"/>
      <c r="J663" s="56">
        <f>I663*2</f>
        <v>0</v>
      </c>
      <c r="K663" s="56">
        <f>J663*C663</f>
        <v>0</v>
      </c>
      <c r="L663" s="56"/>
      <c r="M663" s="56">
        <f>L663*C663</f>
        <v>0</v>
      </c>
      <c r="N663" s="125"/>
      <c r="O663" s="56">
        <f>N663*C663</f>
        <v>0</v>
      </c>
      <c r="P663" s="98">
        <f>G663+J663+L663+N663</f>
        <v>0</v>
      </c>
      <c r="Q663" s="56">
        <f>P663*C663</f>
        <v>0</v>
      </c>
      <c r="R663" s="98">
        <f>P663+E663</f>
        <v>0</v>
      </c>
      <c r="S663" s="56">
        <f>R663*C663</f>
        <v>0</v>
      </c>
      <c r="T663" s="48"/>
      <c r="U663" s="47"/>
    </row>
    <row r="664" spans="1:21" ht="63" customHeight="1">
      <c r="A664" s="159">
        <v>38.6</v>
      </c>
      <c r="B664" s="116" t="s">
        <v>576</v>
      </c>
      <c r="C664" s="126">
        <v>58.69</v>
      </c>
      <c r="D664" s="116" t="s">
        <v>96</v>
      </c>
      <c r="E664" s="56"/>
      <c r="F664" s="101">
        <f>E664*C664</f>
        <v>0</v>
      </c>
      <c r="G664" s="56"/>
      <c r="H664" s="56">
        <f>G664*C664</f>
        <v>0</v>
      </c>
      <c r="I664" s="56"/>
      <c r="J664" s="56">
        <f>I664*2</f>
        <v>0</v>
      </c>
      <c r="K664" s="56">
        <f>J664*C664</f>
        <v>0</v>
      </c>
      <c r="L664" s="56"/>
      <c r="M664" s="56">
        <f>L664*C664</f>
        <v>0</v>
      </c>
      <c r="N664" s="56"/>
      <c r="O664" s="56">
        <f>N664*C664</f>
        <v>0</v>
      </c>
      <c r="P664" s="98">
        <f>G664+J664+L664+N664</f>
        <v>0</v>
      </c>
      <c r="Q664" s="56">
        <f>P664*C664</f>
        <v>0</v>
      </c>
      <c r="R664" s="98">
        <f>P664+E664</f>
        <v>0</v>
      </c>
      <c r="S664" s="56">
        <f>R664*C664</f>
        <v>0</v>
      </c>
      <c r="T664" s="42"/>
      <c r="U664" s="42"/>
    </row>
    <row r="665" spans="1:21" s="46" customFormat="1" ht="73.5" customHeight="1">
      <c r="A665" s="159">
        <v>42</v>
      </c>
      <c r="B665" s="116" t="s">
        <v>575</v>
      </c>
      <c r="C665" s="126">
        <v>82921.5</v>
      </c>
      <c r="D665" s="116" t="s">
        <v>368</v>
      </c>
      <c r="E665" s="56"/>
      <c r="F665" s="101">
        <f>E665*C665</f>
        <v>0</v>
      </c>
      <c r="G665" s="125"/>
      <c r="H665" s="56">
        <f>G665*C665</f>
        <v>0</v>
      </c>
      <c r="I665" s="125"/>
      <c r="J665" s="56">
        <f>I665*2</f>
        <v>0</v>
      </c>
      <c r="K665" s="56">
        <f>J665*C665</f>
        <v>0</v>
      </c>
      <c r="L665" s="56"/>
      <c r="M665" s="56">
        <f>L665*C665</f>
        <v>0</v>
      </c>
      <c r="N665" s="125"/>
      <c r="O665" s="56">
        <f>N665*C665</f>
        <v>0</v>
      </c>
      <c r="P665" s="98">
        <f>G665+J665+L665+N665</f>
        <v>0</v>
      </c>
      <c r="Q665" s="56">
        <f>P665*C665</f>
        <v>0</v>
      </c>
      <c r="R665" s="98">
        <f>P665+E665</f>
        <v>0</v>
      </c>
      <c r="S665" s="56">
        <f>R665*C665</f>
        <v>0</v>
      </c>
      <c r="T665" s="48"/>
      <c r="U665" s="47"/>
    </row>
    <row r="666" spans="1:21" s="160" customFormat="1" ht="66" customHeight="1">
      <c r="A666" s="157">
        <v>43</v>
      </c>
      <c r="B666" s="152" t="s">
        <v>574</v>
      </c>
      <c r="C666" s="155">
        <v>81012.5</v>
      </c>
      <c r="D666" s="152" t="s">
        <v>368</v>
      </c>
      <c r="E666" s="98"/>
      <c r="F666" s="101">
        <f>E666*C666</f>
        <v>0</v>
      </c>
      <c r="G666" s="218"/>
      <c r="H666" s="56">
        <f>G666*C666</f>
        <v>0</v>
      </c>
      <c r="I666" s="218"/>
      <c r="J666" s="56">
        <f>I666*2</f>
        <v>0</v>
      </c>
      <c r="K666" s="56">
        <f>J666*C666</f>
        <v>0</v>
      </c>
      <c r="L666" s="56"/>
      <c r="M666" s="56">
        <f>L666*C666</f>
        <v>0</v>
      </c>
      <c r="N666" s="218"/>
      <c r="O666" s="56">
        <f>N666*C666</f>
        <v>0</v>
      </c>
      <c r="P666" s="98">
        <f>G666+J666+L666+N666</f>
        <v>0</v>
      </c>
      <c r="Q666" s="56">
        <f>P666*C666</f>
        <v>0</v>
      </c>
      <c r="R666" s="98">
        <f>P666+E666</f>
        <v>0</v>
      </c>
      <c r="S666" s="56">
        <f>R666*C666</f>
        <v>0</v>
      </c>
      <c r="T666" s="47"/>
      <c r="U666" s="47"/>
    </row>
    <row r="667" spans="1:21" s="160" customFormat="1" ht="65.25" customHeight="1">
      <c r="A667" s="157">
        <v>44.6</v>
      </c>
      <c r="B667" s="152" t="s">
        <v>573</v>
      </c>
      <c r="C667" s="155">
        <v>334.19</v>
      </c>
      <c r="D667" s="152" t="s">
        <v>106</v>
      </c>
      <c r="E667" s="56"/>
      <c r="F667" s="101">
        <f>E667*C667</f>
        <v>0</v>
      </c>
      <c r="G667" s="125"/>
      <c r="H667" s="56">
        <f>G667*C667</f>
        <v>0</v>
      </c>
      <c r="I667" s="125"/>
      <c r="J667" s="56">
        <f>I667*2</f>
        <v>0</v>
      </c>
      <c r="K667" s="56">
        <f>J667*C667</f>
        <v>0</v>
      </c>
      <c r="L667" s="56"/>
      <c r="M667" s="56">
        <f>L667*C667</f>
        <v>0</v>
      </c>
      <c r="N667" s="125"/>
      <c r="O667" s="56">
        <f>N667*C667</f>
        <v>0</v>
      </c>
      <c r="P667" s="98">
        <f>G667+J667+L667+N667</f>
        <v>0</v>
      </c>
      <c r="Q667" s="56">
        <f>P667*C667</f>
        <v>0</v>
      </c>
      <c r="R667" s="98">
        <f>P667+E667</f>
        <v>0</v>
      </c>
      <c r="S667" s="56">
        <f>R667*C667</f>
        <v>0</v>
      </c>
      <c r="T667" s="47"/>
      <c r="U667" s="47"/>
    </row>
    <row r="668" spans="1:21" s="160" customFormat="1" ht="47.25" customHeight="1">
      <c r="A668" s="157">
        <v>50.6</v>
      </c>
      <c r="B668" s="152" t="s">
        <v>572</v>
      </c>
      <c r="C668" s="212">
        <v>374</v>
      </c>
      <c r="D668" s="211" t="s">
        <v>96</v>
      </c>
      <c r="E668" s="62"/>
      <c r="F668" s="81">
        <f>E668*C668</f>
        <v>0</v>
      </c>
      <c r="G668" s="131"/>
      <c r="H668" s="62">
        <f>G668*C668</f>
        <v>0</v>
      </c>
      <c r="I668" s="131"/>
      <c r="J668" s="62">
        <f>I668*2</f>
        <v>0</v>
      </c>
      <c r="K668" s="62">
        <f>J668*C668</f>
        <v>0</v>
      </c>
      <c r="L668" s="62"/>
      <c r="M668" s="62">
        <f>L668*C668</f>
        <v>0</v>
      </c>
      <c r="N668" s="131">
        <v>162</v>
      </c>
      <c r="O668" s="62">
        <f>N668*C668</f>
        <v>60588</v>
      </c>
      <c r="P668" s="88">
        <f>G668+J668+L668+N668</f>
        <v>162</v>
      </c>
      <c r="Q668" s="62">
        <f>P668*C668</f>
        <v>60588</v>
      </c>
      <c r="R668" s="88">
        <f>P668+E668</f>
        <v>162</v>
      </c>
      <c r="S668" s="62">
        <f>R668*C668</f>
        <v>60588</v>
      </c>
      <c r="T668" s="47"/>
      <c r="U668" s="47"/>
    </row>
    <row r="669" spans="1:21" s="160" customFormat="1" ht="63.75" customHeight="1">
      <c r="A669" s="157">
        <v>52.4</v>
      </c>
      <c r="B669" s="152" t="s">
        <v>571</v>
      </c>
      <c r="C669" s="155">
        <v>220.47</v>
      </c>
      <c r="D669" s="152" t="s">
        <v>106</v>
      </c>
      <c r="E669" s="56"/>
      <c r="F669" s="101">
        <f>E669*C669</f>
        <v>0</v>
      </c>
      <c r="G669" s="125"/>
      <c r="H669" s="56">
        <f>G669*C669</f>
        <v>0</v>
      </c>
      <c r="I669" s="125"/>
      <c r="J669" s="56">
        <f>I669*2</f>
        <v>0</v>
      </c>
      <c r="K669" s="56">
        <f>J669*C669</f>
        <v>0</v>
      </c>
      <c r="L669" s="56"/>
      <c r="M669" s="56">
        <f>L669*C669</f>
        <v>0</v>
      </c>
      <c r="N669" s="125"/>
      <c r="O669" s="56">
        <f>N669*C669</f>
        <v>0</v>
      </c>
      <c r="P669" s="98">
        <f>G669+J669+L669+N669</f>
        <v>0</v>
      </c>
      <c r="Q669" s="56">
        <f>P669*C669</f>
        <v>0</v>
      </c>
      <c r="R669" s="98">
        <f>P669+E669</f>
        <v>0</v>
      </c>
      <c r="S669" s="56">
        <f>R669*C669</f>
        <v>0</v>
      </c>
      <c r="T669" s="47"/>
      <c r="U669" s="47"/>
    </row>
    <row r="670" spans="1:21" ht="48.75" customHeight="1">
      <c r="A670" s="159">
        <v>53.4</v>
      </c>
      <c r="B670" s="116" t="s">
        <v>570</v>
      </c>
      <c r="C670" s="83">
        <v>1846</v>
      </c>
      <c r="D670" s="82" t="s">
        <v>104</v>
      </c>
      <c r="E670" s="62">
        <v>11</v>
      </c>
      <c r="F670" s="81">
        <f>E670*C670</f>
        <v>20306</v>
      </c>
      <c r="G670" s="62"/>
      <c r="H670" s="62">
        <f>G670*C670</f>
        <v>0</v>
      </c>
      <c r="I670" s="62">
        <v>2</v>
      </c>
      <c r="J670" s="62">
        <f>I670*2</f>
        <v>4</v>
      </c>
      <c r="K670" s="62">
        <f>J670*C670</f>
        <v>7384</v>
      </c>
      <c r="L670" s="62"/>
      <c r="M670" s="62">
        <f>L670*C670</f>
        <v>0</v>
      </c>
      <c r="N670" s="62"/>
      <c r="O670" s="62">
        <f>N670*C670</f>
        <v>0</v>
      </c>
      <c r="P670" s="88">
        <f>G670+J670+L670+N670</f>
        <v>4</v>
      </c>
      <c r="Q670" s="62">
        <f>P670*C670</f>
        <v>7384</v>
      </c>
      <c r="R670" s="88">
        <f>P670+E670</f>
        <v>15</v>
      </c>
      <c r="S670" s="62">
        <f>R670*C670</f>
        <v>27690</v>
      </c>
      <c r="T670" s="42"/>
      <c r="U670" s="42"/>
    </row>
    <row r="671" spans="1:21" ht="63.75" customHeight="1">
      <c r="A671" s="159"/>
      <c r="B671" s="116" t="s">
        <v>569</v>
      </c>
      <c r="C671" s="83">
        <v>3242.42</v>
      </c>
      <c r="D671" s="82" t="s">
        <v>104</v>
      </c>
      <c r="E671" s="56">
        <v>92</v>
      </c>
      <c r="F671" s="101">
        <f>E671*C671</f>
        <v>298302.64</v>
      </c>
      <c r="G671" s="56"/>
      <c r="H671" s="56">
        <f>G671*C671</f>
        <v>0</v>
      </c>
      <c r="I671" s="56"/>
      <c r="J671" s="56">
        <f>I671*2</f>
        <v>0</v>
      </c>
      <c r="K671" s="56">
        <f>J671*C671</f>
        <v>0</v>
      </c>
      <c r="L671" s="56"/>
      <c r="M671" s="56">
        <f>L671*C671</f>
        <v>0</v>
      </c>
      <c r="N671" s="56"/>
      <c r="O671" s="56">
        <f>N671*C671</f>
        <v>0</v>
      </c>
      <c r="P671" s="98">
        <f>G671+J671+L671+N671</f>
        <v>0</v>
      </c>
      <c r="Q671" s="56">
        <f>P671*C671</f>
        <v>0</v>
      </c>
      <c r="R671" s="88">
        <f>P671+E671</f>
        <v>92</v>
      </c>
      <c r="S671" s="62">
        <f>R671*C671</f>
        <v>298302.64</v>
      </c>
      <c r="T671" s="42"/>
      <c r="U671" s="42"/>
    </row>
    <row r="672" spans="1:21" s="46" customFormat="1" ht="103.5">
      <c r="A672" s="159">
        <v>54.3</v>
      </c>
      <c r="B672" s="116" t="s">
        <v>568</v>
      </c>
      <c r="C672" s="126">
        <v>204</v>
      </c>
      <c r="D672" s="116" t="s">
        <v>104</v>
      </c>
      <c r="E672" s="56"/>
      <c r="F672" s="101">
        <f>E672*C672</f>
        <v>0</v>
      </c>
      <c r="G672" s="125"/>
      <c r="H672" s="56">
        <f>G672*C672</f>
        <v>0</v>
      </c>
      <c r="I672" s="125"/>
      <c r="J672" s="56">
        <f>I672*2</f>
        <v>0</v>
      </c>
      <c r="K672" s="56">
        <f>J672*C672</f>
        <v>0</v>
      </c>
      <c r="L672" s="56"/>
      <c r="M672" s="56">
        <f>L672*C672</f>
        <v>0</v>
      </c>
      <c r="N672" s="125"/>
      <c r="O672" s="56">
        <f>N672*C672</f>
        <v>0</v>
      </c>
      <c r="P672" s="98">
        <f>G672+J672+L672+N672</f>
        <v>0</v>
      </c>
      <c r="Q672" s="56">
        <f>P672*C672</f>
        <v>0</v>
      </c>
      <c r="R672" s="98">
        <f>P672+E672</f>
        <v>0</v>
      </c>
      <c r="S672" s="56">
        <f>R672*C672</f>
        <v>0</v>
      </c>
      <c r="T672" s="48"/>
      <c r="U672" s="47"/>
    </row>
    <row r="673" spans="1:22" s="46" customFormat="1" ht="66.75" customHeight="1">
      <c r="A673" s="159">
        <v>56.3</v>
      </c>
      <c r="B673" s="116" t="s">
        <v>567</v>
      </c>
      <c r="C673" s="83">
        <v>3179.94</v>
      </c>
      <c r="D673" s="82" t="s">
        <v>104</v>
      </c>
      <c r="E673" s="62">
        <v>14</v>
      </c>
      <c r="F673" s="81">
        <f>E673*C673</f>
        <v>44519.16</v>
      </c>
      <c r="G673" s="131"/>
      <c r="H673" s="62">
        <f>G673*C673</f>
        <v>0</v>
      </c>
      <c r="I673" s="131"/>
      <c r="J673" s="62">
        <f>I673*2</f>
        <v>0</v>
      </c>
      <c r="K673" s="62">
        <f>J673*C673</f>
        <v>0</v>
      </c>
      <c r="L673" s="62"/>
      <c r="M673" s="62">
        <f>L673*C673</f>
        <v>0</v>
      </c>
      <c r="N673" s="131"/>
      <c r="O673" s="62">
        <f>N673*C673</f>
        <v>0</v>
      </c>
      <c r="P673" s="88">
        <f>G673+J673+L673+N673</f>
        <v>0</v>
      </c>
      <c r="Q673" s="62">
        <f>P673*C673</f>
        <v>0</v>
      </c>
      <c r="R673" s="88">
        <f>P673+E673</f>
        <v>14</v>
      </c>
      <c r="S673" s="62">
        <f>R673*C673</f>
        <v>44519.16</v>
      </c>
      <c r="T673" s="48"/>
      <c r="U673" s="47"/>
    </row>
    <row r="674" spans="1:22" s="46" customFormat="1" ht="86.25" customHeight="1">
      <c r="A674" s="159">
        <v>56.4</v>
      </c>
      <c r="B674" s="116" t="s">
        <v>566</v>
      </c>
      <c r="C674" s="83">
        <v>4935.6000000000004</v>
      </c>
      <c r="D674" s="82" t="s">
        <v>104</v>
      </c>
      <c r="E674" s="62">
        <v>56</v>
      </c>
      <c r="F674" s="81">
        <f>E674*C674</f>
        <v>276393.60000000003</v>
      </c>
      <c r="G674" s="131"/>
      <c r="H674" s="62">
        <f>G674*C674</f>
        <v>0</v>
      </c>
      <c r="I674" s="131"/>
      <c r="J674" s="62">
        <f>I674*2</f>
        <v>0</v>
      </c>
      <c r="K674" s="62">
        <f>J674*C674</f>
        <v>0</v>
      </c>
      <c r="L674" s="62"/>
      <c r="M674" s="62">
        <f>L674*C674</f>
        <v>0</v>
      </c>
      <c r="N674" s="131"/>
      <c r="O674" s="62">
        <f>N674*C674</f>
        <v>0</v>
      </c>
      <c r="P674" s="88">
        <f>G674+J674+L674+N674</f>
        <v>0</v>
      </c>
      <c r="Q674" s="62">
        <f>P674*C674</f>
        <v>0</v>
      </c>
      <c r="R674" s="88">
        <f>P674+E674</f>
        <v>56</v>
      </c>
      <c r="S674" s="62">
        <f>R674*C674</f>
        <v>276393.60000000003</v>
      </c>
      <c r="T674" s="48"/>
      <c r="U674" s="47"/>
    </row>
    <row r="675" spans="1:22" s="46" customFormat="1" ht="86.25" customHeight="1">
      <c r="A675" s="159">
        <v>57</v>
      </c>
      <c r="B675" s="116" t="s">
        <v>565</v>
      </c>
      <c r="C675" s="83">
        <v>6848.35</v>
      </c>
      <c r="D675" s="82" t="s">
        <v>104</v>
      </c>
      <c r="E675" s="62">
        <v>30</v>
      </c>
      <c r="F675" s="81">
        <f>E675*C675</f>
        <v>205450.5</v>
      </c>
      <c r="G675" s="131"/>
      <c r="H675" s="62">
        <f>G675*C675</f>
        <v>0</v>
      </c>
      <c r="I675" s="131"/>
      <c r="J675" s="62">
        <f>I675*2</f>
        <v>0</v>
      </c>
      <c r="K675" s="62">
        <f>J675*C675</f>
        <v>0</v>
      </c>
      <c r="L675" s="62"/>
      <c r="M675" s="62">
        <f>L675*C675</f>
        <v>0</v>
      </c>
      <c r="N675" s="131"/>
      <c r="O675" s="62">
        <f>N675*C675</f>
        <v>0</v>
      </c>
      <c r="P675" s="88">
        <f>G675+J675+L675+N675</f>
        <v>0</v>
      </c>
      <c r="Q675" s="62">
        <f>P675*C675</f>
        <v>0</v>
      </c>
      <c r="R675" s="88">
        <f>P675+E675</f>
        <v>30</v>
      </c>
      <c r="S675" s="62">
        <f>R675*C675</f>
        <v>205450.5</v>
      </c>
      <c r="T675" s="48"/>
      <c r="U675" s="47"/>
    </row>
    <row r="676" spans="1:22" ht="55.5" customHeight="1">
      <c r="A676" s="159">
        <v>58.3</v>
      </c>
      <c r="B676" s="84" t="s">
        <v>564</v>
      </c>
      <c r="C676" s="83"/>
      <c r="D676" s="172"/>
      <c r="E676" s="62"/>
      <c r="F676" s="81">
        <f>E676*C676</f>
        <v>0</v>
      </c>
      <c r="G676" s="62"/>
      <c r="H676" s="62">
        <f>G676*C676</f>
        <v>0</v>
      </c>
      <c r="I676" s="62"/>
      <c r="J676" s="62">
        <f>I676*2</f>
        <v>0</v>
      </c>
      <c r="K676" s="62">
        <f>J676*C676</f>
        <v>0</v>
      </c>
      <c r="L676" s="62"/>
      <c r="M676" s="62">
        <f>L676*C676</f>
        <v>0</v>
      </c>
      <c r="N676" s="62"/>
      <c r="O676" s="62">
        <f>N676*C676</f>
        <v>0</v>
      </c>
      <c r="P676" s="88">
        <f>G676+J676+L676+N676</f>
        <v>0</v>
      </c>
      <c r="Q676" s="62">
        <f>P676*C676</f>
        <v>0</v>
      </c>
      <c r="R676" s="80" t="s">
        <v>136</v>
      </c>
      <c r="S676" s="62"/>
      <c r="T676" s="217"/>
      <c r="U676" s="42"/>
      <c r="V676" s="216"/>
    </row>
    <row r="677" spans="1:22" ht="48" customHeight="1">
      <c r="A677" s="159"/>
      <c r="B677" s="116" t="s">
        <v>563</v>
      </c>
      <c r="C677" s="83">
        <v>692.5</v>
      </c>
      <c r="D677" s="82" t="s">
        <v>106</v>
      </c>
      <c r="E677" s="62">
        <v>1369</v>
      </c>
      <c r="F677" s="81">
        <f>E677*C677</f>
        <v>948032.5</v>
      </c>
      <c r="G677" s="62"/>
      <c r="H677" s="62">
        <f>G677*C677</f>
        <v>0</v>
      </c>
      <c r="I677" s="62"/>
      <c r="J677" s="62">
        <f>I677*2</f>
        <v>0</v>
      </c>
      <c r="K677" s="62">
        <f>J677*C677</f>
        <v>0</v>
      </c>
      <c r="L677" s="62"/>
      <c r="M677" s="62">
        <f>L677*C677</f>
        <v>0</v>
      </c>
      <c r="N677" s="62"/>
      <c r="O677" s="62">
        <f>N677*C677</f>
        <v>0</v>
      </c>
      <c r="P677" s="88">
        <f>G677+J677+L677+N677</f>
        <v>0</v>
      </c>
      <c r="Q677" s="62">
        <f>P677*C677</f>
        <v>0</v>
      </c>
      <c r="R677" s="88">
        <f>P677+E677</f>
        <v>1369</v>
      </c>
      <c r="S677" s="62">
        <f>R677*C677</f>
        <v>948032.5</v>
      </c>
      <c r="T677" s="42"/>
      <c r="U677" s="42"/>
    </row>
    <row r="678" spans="1:22" ht="48" customHeight="1">
      <c r="A678" s="158"/>
      <c r="B678" s="116" t="s">
        <v>562</v>
      </c>
      <c r="C678" s="83">
        <v>576.63</v>
      </c>
      <c r="D678" s="82" t="s">
        <v>106</v>
      </c>
      <c r="E678" s="62">
        <v>893.5</v>
      </c>
      <c r="F678" s="81">
        <f>E678*C678</f>
        <v>515218.90499999997</v>
      </c>
      <c r="G678" s="62"/>
      <c r="H678" s="62">
        <f>G678*C678</f>
        <v>0</v>
      </c>
      <c r="I678" s="62"/>
      <c r="J678" s="62">
        <f>I678*2</f>
        <v>0</v>
      </c>
      <c r="K678" s="62">
        <f>J678*C678</f>
        <v>0</v>
      </c>
      <c r="L678" s="62"/>
      <c r="M678" s="62">
        <f>L678*C678</f>
        <v>0</v>
      </c>
      <c r="N678" s="62"/>
      <c r="O678" s="62">
        <f>N678*C678</f>
        <v>0</v>
      </c>
      <c r="P678" s="88">
        <f>G678+J678+L678+N678</f>
        <v>0</v>
      </c>
      <c r="Q678" s="62">
        <f>P678*C678</f>
        <v>0</v>
      </c>
      <c r="R678" s="88">
        <f>P678+E678</f>
        <v>893.5</v>
      </c>
      <c r="S678" s="62">
        <f>R678*C678</f>
        <v>515218.90499999997</v>
      </c>
      <c r="T678" s="42"/>
      <c r="U678" s="42"/>
    </row>
    <row r="679" spans="1:22" ht="78.75" customHeight="1">
      <c r="A679" s="159">
        <v>58.4</v>
      </c>
      <c r="B679" s="116" t="s">
        <v>561</v>
      </c>
      <c r="C679" s="83">
        <v>114.45</v>
      </c>
      <c r="D679" s="172" t="s">
        <v>106</v>
      </c>
      <c r="E679" s="62">
        <v>230</v>
      </c>
      <c r="F679" s="81">
        <f>E679*C679</f>
        <v>26323.5</v>
      </c>
      <c r="G679" s="62"/>
      <c r="H679" s="62">
        <f>G679*C679</f>
        <v>0</v>
      </c>
      <c r="I679" s="62"/>
      <c r="J679" s="62">
        <f>I679*2</f>
        <v>0</v>
      </c>
      <c r="K679" s="62">
        <f>J679*C679</f>
        <v>0</v>
      </c>
      <c r="L679" s="62"/>
      <c r="M679" s="62">
        <f>L679*C679</f>
        <v>0</v>
      </c>
      <c r="N679" s="62"/>
      <c r="O679" s="62">
        <f>N679*C679</f>
        <v>0</v>
      </c>
      <c r="P679" s="88">
        <f>G679+J679+L679+N679</f>
        <v>0</v>
      </c>
      <c r="Q679" s="62">
        <f>P679*C679</f>
        <v>0</v>
      </c>
      <c r="R679" s="88">
        <f>P679+E679</f>
        <v>230</v>
      </c>
      <c r="S679" s="62">
        <f>R679*C679</f>
        <v>26323.5</v>
      </c>
      <c r="T679" s="42"/>
      <c r="U679" s="42"/>
    </row>
    <row r="680" spans="1:22" s="160" customFormat="1" ht="67.5" customHeight="1">
      <c r="A680" s="157">
        <v>58.5</v>
      </c>
      <c r="B680" s="152" t="s">
        <v>560</v>
      </c>
      <c r="C680" s="155">
        <v>450.1</v>
      </c>
      <c r="D680" s="215" t="s">
        <v>104</v>
      </c>
      <c r="E680" s="56"/>
      <c r="F680" s="101">
        <f>E680*C680</f>
        <v>0</v>
      </c>
      <c r="G680" s="125"/>
      <c r="H680" s="56">
        <f>G680*C680</f>
        <v>0</v>
      </c>
      <c r="I680" s="125"/>
      <c r="J680" s="56">
        <f>I680*2</f>
        <v>0</v>
      </c>
      <c r="K680" s="56">
        <f>J680*C680</f>
        <v>0</v>
      </c>
      <c r="L680" s="56"/>
      <c r="M680" s="56">
        <f>L680*C680</f>
        <v>0</v>
      </c>
      <c r="N680" s="125"/>
      <c r="O680" s="56">
        <f>N680*C680</f>
        <v>0</v>
      </c>
      <c r="P680" s="98">
        <f>G680+J680+L680+N680</f>
        <v>0</v>
      </c>
      <c r="Q680" s="56">
        <f>P680*C680</f>
        <v>0</v>
      </c>
      <c r="R680" s="98">
        <f>P680+E680</f>
        <v>0</v>
      </c>
      <c r="S680" s="56">
        <f>R680*C680</f>
        <v>0</v>
      </c>
      <c r="T680" s="47"/>
      <c r="U680" s="47"/>
    </row>
    <row r="681" spans="1:22" s="160" customFormat="1" ht="98.25" customHeight="1">
      <c r="A681" s="157"/>
      <c r="B681" s="154" t="s">
        <v>559</v>
      </c>
      <c r="C681" s="155"/>
      <c r="D681" s="215"/>
      <c r="E681" s="56"/>
      <c r="F681" s="101">
        <f>E681*C681</f>
        <v>0</v>
      </c>
      <c r="G681" s="125"/>
      <c r="H681" s="56">
        <f>G681*C681</f>
        <v>0</v>
      </c>
      <c r="I681" s="125"/>
      <c r="J681" s="56">
        <f>I681*2</f>
        <v>0</v>
      </c>
      <c r="K681" s="56">
        <f>J681*C681</f>
        <v>0</v>
      </c>
      <c r="L681" s="56"/>
      <c r="M681" s="56">
        <f>L681*C681</f>
        <v>0</v>
      </c>
      <c r="N681" s="125"/>
      <c r="O681" s="56">
        <f>N681*C681</f>
        <v>0</v>
      </c>
      <c r="P681" s="98">
        <f>G681+J681+L681+N681</f>
        <v>0</v>
      </c>
      <c r="Q681" s="56">
        <f>P681*C681</f>
        <v>0</v>
      </c>
      <c r="R681" s="98">
        <f>P681+E681</f>
        <v>0</v>
      </c>
      <c r="S681" s="56">
        <f>R681*C681</f>
        <v>0</v>
      </c>
      <c r="T681" s="47"/>
      <c r="U681" s="47"/>
    </row>
    <row r="682" spans="1:22" s="160" customFormat="1" ht="47.25" customHeight="1">
      <c r="A682" s="157"/>
      <c r="B682" s="152" t="s">
        <v>344</v>
      </c>
      <c r="C682" s="155">
        <v>1500</v>
      </c>
      <c r="D682" s="167" t="s">
        <v>104</v>
      </c>
      <c r="E682" s="56"/>
      <c r="F682" s="101">
        <f>E682*C682</f>
        <v>0</v>
      </c>
      <c r="G682" s="125"/>
      <c r="H682" s="56">
        <f>G682*C682</f>
        <v>0</v>
      </c>
      <c r="I682" s="125"/>
      <c r="J682" s="56">
        <f>I682*2</f>
        <v>0</v>
      </c>
      <c r="K682" s="56">
        <f>J682*C682</f>
        <v>0</v>
      </c>
      <c r="L682" s="56"/>
      <c r="M682" s="56">
        <f>L682*C682</f>
        <v>0</v>
      </c>
      <c r="N682" s="125"/>
      <c r="O682" s="56">
        <f>N682*C682</f>
        <v>0</v>
      </c>
      <c r="P682" s="98">
        <f>G682+J682+L682+N682</f>
        <v>0</v>
      </c>
      <c r="Q682" s="56">
        <f>P682*C682</f>
        <v>0</v>
      </c>
      <c r="R682" s="98">
        <f>P682+E682</f>
        <v>0</v>
      </c>
      <c r="S682" s="56">
        <f>R682*C682</f>
        <v>0</v>
      </c>
      <c r="T682" s="47"/>
      <c r="U682" s="47"/>
    </row>
    <row r="683" spans="1:22" s="160" customFormat="1" ht="47.25" customHeight="1">
      <c r="A683" s="157"/>
      <c r="B683" s="152" t="s">
        <v>343</v>
      </c>
      <c r="C683" s="155">
        <v>1505</v>
      </c>
      <c r="D683" s="167" t="s">
        <v>104</v>
      </c>
      <c r="E683" s="56"/>
      <c r="F683" s="101">
        <f>E683*C683</f>
        <v>0</v>
      </c>
      <c r="G683" s="125"/>
      <c r="H683" s="56">
        <f>G683*C683</f>
        <v>0</v>
      </c>
      <c r="I683" s="125"/>
      <c r="J683" s="56">
        <f>I683*2</f>
        <v>0</v>
      </c>
      <c r="K683" s="56">
        <f>J683*C683</f>
        <v>0</v>
      </c>
      <c r="L683" s="56"/>
      <c r="M683" s="56">
        <f>L683*C683</f>
        <v>0</v>
      </c>
      <c r="N683" s="125"/>
      <c r="O683" s="56">
        <f>N683*C683</f>
        <v>0</v>
      </c>
      <c r="P683" s="98">
        <f>G683+J683+L683+N683</f>
        <v>0</v>
      </c>
      <c r="Q683" s="56">
        <f>P683*C683</f>
        <v>0</v>
      </c>
      <c r="R683" s="98">
        <f>P683+E683</f>
        <v>0</v>
      </c>
      <c r="S683" s="56">
        <f>R683*C683</f>
        <v>0</v>
      </c>
      <c r="T683" s="47"/>
      <c r="U683" s="47"/>
    </row>
    <row r="684" spans="1:22" s="160" customFormat="1" ht="47.25" customHeight="1">
      <c r="A684" s="167"/>
      <c r="B684" s="152" t="s">
        <v>375</v>
      </c>
      <c r="C684" s="155">
        <v>1532</v>
      </c>
      <c r="D684" s="167" t="s">
        <v>104</v>
      </c>
      <c r="E684" s="56"/>
      <c r="F684" s="101">
        <f>E684*C684</f>
        <v>0</v>
      </c>
      <c r="G684" s="125"/>
      <c r="H684" s="56">
        <f>G684*C684</f>
        <v>0</v>
      </c>
      <c r="I684" s="125"/>
      <c r="J684" s="56">
        <f>I684*2</f>
        <v>0</v>
      </c>
      <c r="K684" s="56">
        <f>J684*C684</f>
        <v>0</v>
      </c>
      <c r="L684" s="56"/>
      <c r="M684" s="56">
        <f>L684*C684</f>
        <v>0</v>
      </c>
      <c r="N684" s="125"/>
      <c r="O684" s="56">
        <f>N684*C684</f>
        <v>0</v>
      </c>
      <c r="P684" s="98">
        <f>G684+J684+L684+N684</f>
        <v>0</v>
      </c>
      <c r="Q684" s="56">
        <f>P684*C684</f>
        <v>0</v>
      </c>
      <c r="R684" s="98">
        <f>P684+E684</f>
        <v>0</v>
      </c>
      <c r="S684" s="56">
        <f>R684*C684</f>
        <v>0</v>
      </c>
      <c r="T684" s="47"/>
      <c r="U684" s="47"/>
    </row>
    <row r="685" spans="1:22" s="160" customFormat="1" ht="96" customHeight="1">
      <c r="A685" s="157">
        <v>65.099999999999994</v>
      </c>
      <c r="B685" s="152" t="s">
        <v>558</v>
      </c>
      <c r="C685" s="155">
        <v>1565.5</v>
      </c>
      <c r="D685" s="167" t="s">
        <v>104</v>
      </c>
      <c r="E685" s="56"/>
      <c r="F685" s="101">
        <f>E685*C685</f>
        <v>0</v>
      </c>
      <c r="G685" s="125"/>
      <c r="H685" s="56">
        <f>G685*C685</f>
        <v>0</v>
      </c>
      <c r="I685" s="125"/>
      <c r="J685" s="56">
        <f>I685*2</f>
        <v>0</v>
      </c>
      <c r="K685" s="56">
        <f>J685*C685</f>
        <v>0</v>
      </c>
      <c r="L685" s="56"/>
      <c r="M685" s="56">
        <f>L685*C685</f>
        <v>0</v>
      </c>
      <c r="N685" s="125"/>
      <c r="O685" s="56">
        <f>N685*C685</f>
        <v>0</v>
      </c>
      <c r="P685" s="98">
        <f>G685+J685+L685+N685</f>
        <v>0</v>
      </c>
      <c r="Q685" s="56">
        <f>P685*C685</f>
        <v>0</v>
      </c>
      <c r="R685" s="98">
        <f>P685+E685</f>
        <v>0</v>
      </c>
      <c r="S685" s="56">
        <f>R685*C685</f>
        <v>0</v>
      </c>
      <c r="T685" s="47"/>
      <c r="U685" s="47"/>
    </row>
    <row r="686" spans="1:22" s="160" customFormat="1" ht="109.9" customHeight="1">
      <c r="A686" s="157">
        <v>66.099999999999994</v>
      </c>
      <c r="B686" s="152" t="s">
        <v>557</v>
      </c>
      <c r="C686" s="155">
        <v>2802.5</v>
      </c>
      <c r="D686" s="167" t="s">
        <v>104</v>
      </c>
      <c r="E686" s="56"/>
      <c r="F686" s="101">
        <f>E686*C686</f>
        <v>0</v>
      </c>
      <c r="G686" s="125"/>
      <c r="H686" s="56">
        <f>G686*C686</f>
        <v>0</v>
      </c>
      <c r="I686" s="125"/>
      <c r="J686" s="56">
        <f>I686*2</f>
        <v>0</v>
      </c>
      <c r="K686" s="56">
        <f>J686*C686</f>
        <v>0</v>
      </c>
      <c r="L686" s="56"/>
      <c r="M686" s="56">
        <f>L686*C686</f>
        <v>0</v>
      </c>
      <c r="N686" s="125"/>
      <c r="O686" s="56">
        <f>N686*C686</f>
        <v>0</v>
      </c>
      <c r="P686" s="98">
        <f>G686+J686+L686+N686</f>
        <v>0</v>
      </c>
      <c r="Q686" s="56">
        <f>P686*C686</f>
        <v>0</v>
      </c>
      <c r="R686" s="98">
        <f>P686+E686</f>
        <v>0</v>
      </c>
      <c r="S686" s="56">
        <f>R686*C686</f>
        <v>0</v>
      </c>
      <c r="T686" s="47"/>
      <c r="U686" s="47"/>
    </row>
    <row r="687" spans="1:22" s="160" customFormat="1" ht="115.9" customHeight="1">
      <c r="A687" s="157"/>
      <c r="B687" s="152" t="s">
        <v>372</v>
      </c>
      <c r="C687" s="155">
        <v>765</v>
      </c>
      <c r="D687" s="167" t="s">
        <v>104</v>
      </c>
      <c r="E687" s="56"/>
      <c r="F687" s="101">
        <f>E687*C687</f>
        <v>0</v>
      </c>
      <c r="G687" s="125"/>
      <c r="H687" s="56">
        <f>G687*C687</f>
        <v>0</v>
      </c>
      <c r="I687" s="125"/>
      <c r="J687" s="56">
        <f>I687*2</f>
        <v>0</v>
      </c>
      <c r="K687" s="56">
        <f>J687*C687</f>
        <v>0</v>
      </c>
      <c r="L687" s="56"/>
      <c r="M687" s="56">
        <f>L687*C687</f>
        <v>0</v>
      </c>
      <c r="N687" s="125"/>
      <c r="O687" s="56">
        <f>N687*C687</f>
        <v>0</v>
      </c>
      <c r="P687" s="98">
        <f>G687+J687+L687+N687</f>
        <v>0</v>
      </c>
      <c r="Q687" s="56">
        <f>P687*C687</f>
        <v>0</v>
      </c>
      <c r="R687" s="98">
        <f>P687+E687</f>
        <v>0</v>
      </c>
      <c r="S687" s="56">
        <f>R687*C687</f>
        <v>0</v>
      </c>
      <c r="T687" s="47"/>
      <c r="U687" s="47"/>
    </row>
    <row r="688" spans="1:22" s="160" customFormat="1" ht="125.25" customHeight="1">
      <c r="A688" s="157">
        <v>68.2</v>
      </c>
      <c r="B688" s="152" t="s">
        <v>556</v>
      </c>
      <c r="C688" s="155">
        <v>1041.5</v>
      </c>
      <c r="D688" s="167" t="s">
        <v>104</v>
      </c>
      <c r="E688" s="56"/>
      <c r="F688" s="101">
        <f>E688*C688</f>
        <v>0</v>
      </c>
      <c r="G688" s="125"/>
      <c r="H688" s="56">
        <f>G688*C688</f>
        <v>0</v>
      </c>
      <c r="I688" s="125"/>
      <c r="J688" s="56">
        <f>I688*2</f>
        <v>0</v>
      </c>
      <c r="K688" s="56">
        <f>J688*C688</f>
        <v>0</v>
      </c>
      <c r="L688" s="56"/>
      <c r="M688" s="56">
        <f>L688*C688</f>
        <v>0</v>
      </c>
      <c r="N688" s="125"/>
      <c r="O688" s="56">
        <f>N688*C688</f>
        <v>0</v>
      </c>
      <c r="P688" s="98">
        <f>G688+J688+L688+N688</f>
        <v>0</v>
      </c>
      <c r="Q688" s="56">
        <f>P688*C688</f>
        <v>0</v>
      </c>
      <c r="R688" s="98">
        <f>P688+E688</f>
        <v>0</v>
      </c>
      <c r="S688" s="56">
        <f>R688*C688</f>
        <v>0</v>
      </c>
      <c r="T688" s="47"/>
      <c r="U688" s="47"/>
    </row>
    <row r="689" spans="1:21" s="46" customFormat="1" ht="60.75" customHeight="1">
      <c r="A689" s="159">
        <v>70.5</v>
      </c>
      <c r="B689" s="116" t="s">
        <v>555</v>
      </c>
      <c r="C689" s="126">
        <v>535.5</v>
      </c>
      <c r="D689" s="158" t="s">
        <v>104</v>
      </c>
      <c r="E689" s="56"/>
      <c r="F689" s="101">
        <f>E689*C689</f>
        <v>0</v>
      </c>
      <c r="G689" s="125"/>
      <c r="H689" s="56">
        <f>G689*C689</f>
        <v>0</v>
      </c>
      <c r="I689" s="125"/>
      <c r="J689" s="56">
        <f>I689*2</f>
        <v>0</v>
      </c>
      <c r="K689" s="56">
        <f>J689*C689</f>
        <v>0</v>
      </c>
      <c r="L689" s="56"/>
      <c r="M689" s="56">
        <f>L689*C689</f>
        <v>0</v>
      </c>
      <c r="N689" s="125"/>
      <c r="O689" s="56">
        <f>N689*C689</f>
        <v>0</v>
      </c>
      <c r="P689" s="98">
        <f>G689+J689+L689+N689</f>
        <v>0</v>
      </c>
      <c r="Q689" s="56">
        <f>P689*C689</f>
        <v>0</v>
      </c>
      <c r="R689" s="98">
        <f>P689+E689</f>
        <v>0</v>
      </c>
      <c r="S689" s="56">
        <f>R689*C689</f>
        <v>0</v>
      </c>
      <c r="T689" s="48"/>
      <c r="U689" s="47"/>
    </row>
    <row r="690" spans="1:21" ht="63.75" customHeight="1">
      <c r="A690" s="158"/>
      <c r="B690" s="116" t="s">
        <v>554</v>
      </c>
      <c r="C690" s="126">
        <v>1438</v>
      </c>
      <c r="D690" s="158" t="s">
        <v>104</v>
      </c>
      <c r="E690" s="56"/>
      <c r="F690" s="101">
        <f>E690*C690</f>
        <v>0</v>
      </c>
      <c r="G690" s="56"/>
      <c r="H690" s="56">
        <f>G690*C690</f>
        <v>0</v>
      </c>
      <c r="I690" s="56"/>
      <c r="J690" s="56">
        <f>I690*2</f>
        <v>0</v>
      </c>
      <c r="K690" s="56">
        <f>J690*C690</f>
        <v>0</v>
      </c>
      <c r="L690" s="56"/>
      <c r="M690" s="56">
        <f>L690*C690</f>
        <v>0</v>
      </c>
      <c r="N690" s="56"/>
      <c r="O690" s="56">
        <f>N690*C690</f>
        <v>0</v>
      </c>
      <c r="P690" s="98">
        <f>G690+J690+L690+N690</f>
        <v>0</v>
      </c>
      <c r="Q690" s="56">
        <f>P690*C690</f>
        <v>0</v>
      </c>
      <c r="R690" s="98">
        <f>P690+E690</f>
        <v>0</v>
      </c>
      <c r="S690" s="56">
        <f>R690*C690</f>
        <v>0</v>
      </c>
      <c r="T690" s="42"/>
      <c r="U690" s="42"/>
    </row>
    <row r="691" spans="1:21" ht="87" customHeight="1">
      <c r="A691" s="158"/>
      <c r="B691" s="116" t="s">
        <v>553</v>
      </c>
      <c r="C691" s="126">
        <v>246.7</v>
      </c>
      <c r="D691" s="214" t="s">
        <v>106</v>
      </c>
      <c r="E691" s="56"/>
      <c r="F691" s="101">
        <f>E691*C691</f>
        <v>0</v>
      </c>
      <c r="G691" s="56"/>
      <c r="H691" s="56">
        <f>G691*C691</f>
        <v>0</v>
      </c>
      <c r="I691" s="56"/>
      <c r="J691" s="56">
        <f>I691*2</f>
        <v>0</v>
      </c>
      <c r="K691" s="56">
        <f>J691*C691</f>
        <v>0</v>
      </c>
      <c r="L691" s="56"/>
      <c r="M691" s="56">
        <f>L691*C691</f>
        <v>0</v>
      </c>
      <c r="N691" s="56"/>
      <c r="O691" s="56">
        <f>N691*C691</f>
        <v>0</v>
      </c>
      <c r="P691" s="98">
        <f>G691+J691+L691+N691</f>
        <v>0</v>
      </c>
      <c r="Q691" s="56">
        <f>P691*C691</f>
        <v>0</v>
      </c>
      <c r="R691" s="98">
        <f>P691+E691</f>
        <v>0</v>
      </c>
      <c r="S691" s="56">
        <f>R691*C691</f>
        <v>0</v>
      </c>
      <c r="T691" s="42"/>
      <c r="U691" s="42"/>
    </row>
    <row r="692" spans="1:21" s="46" customFormat="1" ht="84.75" customHeight="1">
      <c r="A692" s="159">
        <v>77.5</v>
      </c>
      <c r="B692" s="116" t="s">
        <v>552</v>
      </c>
      <c r="C692" s="126">
        <v>192.6</v>
      </c>
      <c r="D692" s="214" t="s">
        <v>106</v>
      </c>
      <c r="E692" s="56"/>
      <c r="F692" s="101">
        <f>E692*C692</f>
        <v>0</v>
      </c>
      <c r="G692" s="56"/>
      <c r="H692" s="56">
        <f>G692*C692</f>
        <v>0</v>
      </c>
      <c r="I692" s="56"/>
      <c r="J692" s="56">
        <f>I692*2</f>
        <v>0</v>
      </c>
      <c r="K692" s="56">
        <f>J692*C692</f>
        <v>0</v>
      </c>
      <c r="L692" s="56"/>
      <c r="M692" s="56">
        <f>L692*C692</f>
        <v>0</v>
      </c>
      <c r="N692" s="56"/>
      <c r="O692" s="56">
        <f>N692*C692</f>
        <v>0</v>
      </c>
      <c r="P692" s="98">
        <f>G692+J692+L692+N692</f>
        <v>0</v>
      </c>
      <c r="Q692" s="56">
        <f>P692*C692</f>
        <v>0</v>
      </c>
      <c r="R692" s="98">
        <f>P692+E692</f>
        <v>0</v>
      </c>
      <c r="S692" s="56">
        <f>R692*C692</f>
        <v>0</v>
      </c>
      <c r="T692" s="48"/>
      <c r="U692" s="42"/>
    </row>
    <row r="693" spans="1:21" s="46" customFormat="1" ht="104.25" customHeight="1">
      <c r="A693" s="159"/>
      <c r="B693" s="116" t="s">
        <v>551</v>
      </c>
      <c r="C693" s="83">
        <v>209.8</v>
      </c>
      <c r="D693" s="210" t="s">
        <v>106</v>
      </c>
      <c r="E693" s="62">
        <v>4078</v>
      </c>
      <c r="F693" s="81">
        <f>E693*C693</f>
        <v>855564.4</v>
      </c>
      <c r="G693" s="62"/>
      <c r="H693" s="62">
        <f>G693*C693</f>
        <v>0</v>
      </c>
      <c r="I693" s="62"/>
      <c r="J693" s="62">
        <f>I693*2</f>
        <v>0</v>
      </c>
      <c r="K693" s="62">
        <f>J693*C693</f>
        <v>0</v>
      </c>
      <c r="L693" s="62"/>
      <c r="M693" s="62">
        <f>L693*C693</f>
        <v>0</v>
      </c>
      <c r="N693" s="62"/>
      <c r="O693" s="62">
        <f>N693*C693</f>
        <v>0</v>
      </c>
      <c r="P693" s="88">
        <f>G693+J693+L693+N693</f>
        <v>0</v>
      </c>
      <c r="Q693" s="62">
        <f>P693*C693</f>
        <v>0</v>
      </c>
      <c r="R693" s="88">
        <f>P693+E693</f>
        <v>4078</v>
      </c>
      <c r="S693" s="62">
        <f>R693*C693</f>
        <v>855564.4</v>
      </c>
      <c r="T693" s="48"/>
      <c r="U693" s="42"/>
    </row>
    <row r="694" spans="1:21" ht="84" customHeight="1">
      <c r="A694" s="159"/>
      <c r="B694" s="116" t="s">
        <v>550</v>
      </c>
      <c r="C694" s="126">
        <v>251.2</v>
      </c>
      <c r="D694" s="214" t="s">
        <v>106</v>
      </c>
      <c r="E694" s="56"/>
      <c r="F694" s="101">
        <f>E694*C694</f>
        <v>0</v>
      </c>
      <c r="G694" s="56"/>
      <c r="H694" s="56">
        <f>G694*C694</f>
        <v>0</v>
      </c>
      <c r="I694" s="56"/>
      <c r="J694" s="56">
        <f>I694*2</f>
        <v>0</v>
      </c>
      <c r="K694" s="56">
        <f>J694*C694</f>
        <v>0</v>
      </c>
      <c r="L694" s="56"/>
      <c r="M694" s="56">
        <f>L694*C694</f>
        <v>0</v>
      </c>
      <c r="N694" s="56"/>
      <c r="O694" s="56">
        <f>N694*C694</f>
        <v>0</v>
      </c>
      <c r="P694" s="98">
        <f>G694+J694+L694+N694</f>
        <v>0</v>
      </c>
      <c r="Q694" s="56">
        <f>P694*C694</f>
        <v>0</v>
      </c>
      <c r="R694" s="98">
        <f>P694+E694</f>
        <v>0</v>
      </c>
      <c r="S694" s="56">
        <f>R694*C694</f>
        <v>0</v>
      </c>
      <c r="T694" s="42"/>
      <c r="U694" s="42"/>
    </row>
    <row r="695" spans="1:21" s="46" customFormat="1" ht="71.25" customHeight="1">
      <c r="A695" s="159"/>
      <c r="B695" s="213" t="s">
        <v>549</v>
      </c>
      <c r="C695" s="83">
        <v>458</v>
      </c>
      <c r="D695" s="210" t="s">
        <v>106</v>
      </c>
      <c r="E695" s="62">
        <v>900</v>
      </c>
      <c r="F695" s="81">
        <f>E695*C695</f>
        <v>412200</v>
      </c>
      <c r="G695" s="62"/>
      <c r="H695" s="62">
        <f>G695*C695</f>
        <v>0</v>
      </c>
      <c r="I695" s="62"/>
      <c r="J695" s="62">
        <f>I695*2</f>
        <v>0</v>
      </c>
      <c r="K695" s="62">
        <f>J695*C695</f>
        <v>0</v>
      </c>
      <c r="L695" s="62"/>
      <c r="M695" s="62">
        <f>L695*C695</f>
        <v>0</v>
      </c>
      <c r="N695" s="62"/>
      <c r="O695" s="62">
        <f>N695*C695</f>
        <v>0</v>
      </c>
      <c r="P695" s="88">
        <f>G695+J695+L695+N695</f>
        <v>0</v>
      </c>
      <c r="Q695" s="62">
        <f>P695*C695</f>
        <v>0</v>
      </c>
      <c r="R695" s="88">
        <f>P695+E695</f>
        <v>900</v>
      </c>
      <c r="S695" s="62">
        <f>R695*C695</f>
        <v>412200</v>
      </c>
      <c r="T695" s="48"/>
      <c r="U695" s="42"/>
    </row>
    <row r="696" spans="1:21" s="46" customFormat="1" ht="66.75" customHeight="1">
      <c r="A696" s="159"/>
      <c r="B696" s="213" t="s">
        <v>548</v>
      </c>
      <c r="C696" s="83">
        <v>589.29999999999995</v>
      </c>
      <c r="D696" s="210" t="s">
        <v>106</v>
      </c>
      <c r="E696" s="62">
        <v>450</v>
      </c>
      <c r="F696" s="81">
        <f>E696*C696</f>
        <v>265185</v>
      </c>
      <c r="G696" s="131"/>
      <c r="H696" s="62">
        <f>G696*C696</f>
        <v>0</v>
      </c>
      <c r="I696" s="131"/>
      <c r="J696" s="62">
        <f>I696*2</f>
        <v>0</v>
      </c>
      <c r="K696" s="62">
        <f>J696*C696</f>
        <v>0</v>
      </c>
      <c r="L696" s="62"/>
      <c r="M696" s="62">
        <f>L696*C696</f>
        <v>0</v>
      </c>
      <c r="N696" s="131"/>
      <c r="O696" s="62">
        <f>N696*C696</f>
        <v>0</v>
      </c>
      <c r="P696" s="88">
        <f>G696+J696+L696+N696</f>
        <v>0</v>
      </c>
      <c r="Q696" s="62">
        <f>P696*C696</f>
        <v>0</v>
      </c>
      <c r="R696" s="88">
        <f>P696+E696</f>
        <v>450</v>
      </c>
      <c r="S696" s="62">
        <f>R696*C696</f>
        <v>265185</v>
      </c>
      <c r="T696" s="48"/>
      <c r="U696" s="47"/>
    </row>
    <row r="697" spans="1:21" s="160" customFormat="1" ht="52.5" customHeight="1">
      <c r="A697" s="157">
        <v>112.1</v>
      </c>
      <c r="B697" s="152" t="s">
        <v>547</v>
      </c>
      <c r="C697" s="155">
        <v>1977</v>
      </c>
      <c r="D697" s="167" t="s">
        <v>104</v>
      </c>
      <c r="E697" s="56"/>
      <c r="F697" s="101">
        <f>E697*C697</f>
        <v>0</v>
      </c>
      <c r="G697" s="125"/>
      <c r="H697" s="56">
        <f>G697*C697</f>
        <v>0</v>
      </c>
      <c r="I697" s="125"/>
      <c r="J697" s="56">
        <f>I697*2</f>
        <v>0</v>
      </c>
      <c r="K697" s="56">
        <f>J697*C697</f>
        <v>0</v>
      </c>
      <c r="L697" s="56"/>
      <c r="M697" s="56">
        <f>L697*C697</f>
        <v>0</v>
      </c>
      <c r="N697" s="125"/>
      <c r="O697" s="56">
        <f>N697*C697</f>
        <v>0</v>
      </c>
      <c r="P697" s="98">
        <f>G697+J697+L697+N697</f>
        <v>0</v>
      </c>
      <c r="Q697" s="56">
        <f>P697*C697</f>
        <v>0</v>
      </c>
      <c r="R697" s="98">
        <f>P697+E697</f>
        <v>0</v>
      </c>
      <c r="S697" s="56">
        <f>R697*C697</f>
        <v>0</v>
      </c>
      <c r="T697" s="47"/>
      <c r="U697" s="47"/>
    </row>
    <row r="698" spans="1:21" s="46" customFormat="1" ht="46.5" customHeight="1">
      <c r="A698" s="159"/>
      <c r="B698" s="84" t="s">
        <v>546</v>
      </c>
      <c r="C698" s="126"/>
      <c r="D698" s="158"/>
      <c r="E698" s="56"/>
      <c r="F698" s="101">
        <f>E698*C698</f>
        <v>0</v>
      </c>
      <c r="G698" s="56"/>
      <c r="H698" s="56">
        <f>G698*C698</f>
        <v>0</v>
      </c>
      <c r="I698" s="56"/>
      <c r="J698" s="56">
        <f>I698*2</f>
        <v>0</v>
      </c>
      <c r="K698" s="56">
        <f>J698*C698</f>
        <v>0</v>
      </c>
      <c r="L698" s="56"/>
      <c r="M698" s="56">
        <f>L698*C698</f>
        <v>0</v>
      </c>
      <c r="N698" s="56"/>
      <c r="O698" s="56">
        <f>N698*C698</f>
        <v>0</v>
      </c>
      <c r="P698" s="98">
        <f>G698+J698+L698+N698</f>
        <v>0</v>
      </c>
      <c r="Q698" s="56">
        <f>P698*C698</f>
        <v>0</v>
      </c>
      <c r="R698" s="98">
        <f>P698+E698</f>
        <v>0</v>
      </c>
      <c r="S698" s="56">
        <f>R698*C698</f>
        <v>0</v>
      </c>
      <c r="T698" s="48"/>
      <c r="U698" s="42"/>
    </row>
    <row r="699" spans="1:21" s="46" customFormat="1" ht="51.75" customHeight="1">
      <c r="A699" s="159"/>
      <c r="B699" s="116" t="s">
        <v>545</v>
      </c>
      <c r="C699" s="126">
        <v>130</v>
      </c>
      <c r="D699" s="158" t="s">
        <v>104</v>
      </c>
      <c r="E699" s="56"/>
      <c r="F699" s="101">
        <f>E699*C699</f>
        <v>0</v>
      </c>
      <c r="G699" s="56"/>
      <c r="H699" s="56">
        <f>G699*C699</f>
        <v>0</v>
      </c>
      <c r="I699" s="56"/>
      <c r="J699" s="56">
        <f>I699*2</f>
        <v>0</v>
      </c>
      <c r="K699" s="56">
        <f>J699*C699</f>
        <v>0</v>
      </c>
      <c r="L699" s="56"/>
      <c r="M699" s="56">
        <f>L699*C699</f>
        <v>0</v>
      </c>
      <c r="N699" s="56"/>
      <c r="O699" s="56">
        <f>N699*C699</f>
        <v>0</v>
      </c>
      <c r="P699" s="98">
        <f>G699+J699+L699+N699</f>
        <v>0</v>
      </c>
      <c r="Q699" s="56">
        <f>P699*C699</f>
        <v>0</v>
      </c>
      <c r="R699" s="98">
        <f>P699+E699</f>
        <v>0</v>
      </c>
      <c r="S699" s="56">
        <f>R699*C699</f>
        <v>0</v>
      </c>
      <c r="T699" s="48"/>
      <c r="U699" s="42"/>
    </row>
    <row r="700" spans="1:21" s="46" customFormat="1" ht="51.75" customHeight="1">
      <c r="A700" s="159"/>
      <c r="B700" s="116" t="s">
        <v>544</v>
      </c>
      <c r="C700" s="126">
        <v>170</v>
      </c>
      <c r="D700" s="158" t="s">
        <v>104</v>
      </c>
      <c r="E700" s="56"/>
      <c r="F700" s="101">
        <f>E700*C700</f>
        <v>0</v>
      </c>
      <c r="G700" s="56"/>
      <c r="H700" s="56">
        <f>G700*C700</f>
        <v>0</v>
      </c>
      <c r="I700" s="56"/>
      <c r="J700" s="56">
        <f>I700*2</f>
        <v>0</v>
      </c>
      <c r="K700" s="56">
        <f>J700*C700</f>
        <v>0</v>
      </c>
      <c r="L700" s="56"/>
      <c r="M700" s="56">
        <f>L700*C700</f>
        <v>0</v>
      </c>
      <c r="N700" s="56"/>
      <c r="O700" s="56">
        <f>N700*C700</f>
        <v>0</v>
      </c>
      <c r="P700" s="98">
        <f>G700+J700+L700+N700</f>
        <v>0</v>
      </c>
      <c r="Q700" s="56">
        <f>P700*C700</f>
        <v>0</v>
      </c>
      <c r="R700" s="98">
        <f>P700+E700</f>
        <v>0</v>
      </c>
      <c r="S700" s="56">
        <f>R700*C700</f>
        <v>0</v>
      </c>
      <c r="T700" s="48"/>
      <c r="U700" s="42"/>
    </row>
    <row r="701" spans="1:21" s="46" customFormat="1" ht="39" customHeight="1">
      <c r="A701" s="159"/>
      <c r="B701" s="116" t="s">
        <v>543</v>
      </c>
      <c r="C701" s="126">
        <v>443</v>
      </c>
      <c r="D701" s="158" t="s">
        <v>104</v>
      </c>
      <c r="E701" s="56"/>
      <c r="F701" s="101">
        <f>E701*C701</f>
        <v>0</v>
      </c>
      <c r="G701" s="56"/>
      <c r="H701" s="56">
        <f>G701*C701</f>
        <v>0</v>
      </c>
      <c r="I701" s="56"/>
      <c r="J701" s="56">
        <f>I701*2</f>
        <v>0</v>
      </c>
      <c r="K701" s="56">
        <f>J701*C701</f>
        <v>0</v>
      </c>
      <c r="L701" s="56"/>
      <c r="M701" s="56">
        <f>L701*C701</f>
        <v>0</v>
      </c>
      <c r="N701" s="56"/>
      <c r="O701" s="56">
        <f>N701*C701</f>
        <v>0</v>
      </c>
      <c r="P701" s="98">
        <f>G701+J701+L701+N701</f>
        <v>0</v>
      </c>
      <c r="Q701" s="56">
        <f>P701*C701</f>
        <v>0</v>
      </c>
      <c r="R701" s="98">
        <f>P701+E701</f>
        <v>0</v>
      </c>
      <c r="S701" s="56">
        <f>R701*C701</f>
        <v>0</v>
      </c>
      <c r="T701" s="48"/>
      <c r="U701" s="42"/>
    </row>
    <row r="702" spans="1:21" s="46" customFormat="1" ht="67.5" customHeight="1">
      <c r="A702" s="159">
        <v>44.2</v>
      </c>
      <c r="B702" s="84" t="s">
        <v>542</v>
      </c>
      <c r="C702" s="83"/>
      <c r="D702" s="171"/>
      <c r="E702" s="62"/>
      <c r="F702" s="81">
        <f>E702*C702</f>
        <v>0</v>
      </c>
      <c r="G702" s="62"/>
      <c r="H702" s="62">
        <f>G702*C702</f>
        <v>0</v>
      </c>
      <c r="I702" s="62"/>
      <c r="J702" s="62">
        <f>I702*2</f>
        <v>0</v>
      </c>
      <c r="K702" s="62">
        <f>J702*C702</f>
        <v>0</v>
      </c>
      <c r="L702" s="62"/>
      <c r="M702" s="62">
        <f>L702*C702</f>
        <v>0</v>
      </c>
      <c r="N702" s="62"/>
      <c r="O702" s="62">
        <f>N702*C702</f>
        <v>0</v>
      </c>
      <c r="P702" s="88">
        <f>G702+J702+L702+N702</f>
        <v>0</v>
      </c>
      <c r="Q702" s="62">
        <f>P702*C702</f>
        <v>0</v>
      </c>
      <c r="R702" s="80" t="s">
        <v>136</v>
      </c>
      <c r="S702" s="62"/>
      <c r="T702" s="48"/>
      <c r="U702" s="42"/>
    </row>
    <row r="703" spans="1:21" ht="39.75" customHeight="1">
      <c r="A703" s="159"/>
      <c r="B703" s="116" t="s">
        <v>541</v>
      </c>
      <c r="C703" s="83">
        <v>1828.88</v>
      </c>
      <c r="D703" s="171" t="s">
        <v>104</v>
      </c>
      <c r="E703" s="62">
        <v>28</v>
      </c>
      <c r="F703" s="81">
        <f>E703*C703</f>
        <v>51208.639999999999</v>
      </c>
      <c r="G703" s="62"/>
      <c r="H703" s="62">
        <f>G703*C703</f>
        <v>0</v>
      </c>
      <c r="I703" s="62"/>
      <c r="J703" s="62">
        <f>I703*2</f>
        <v>0</v>
      </c>
      <c r="K703" s="62">
        <f>J703*C703</f>
        <v>0</v>
      </c>
      <c r="L703" s="62"/>
      <c r="M703" s="62">
        <f>L703*C703</f>
        <v>0</v>
      </c>
      <c r="N703" s="62"/>
      <c r="O703" s="62">
        <f>N703*C703</f>
        <v>0</v>
      </c>
      <c r="P703" s="88">
        <f>G703+J703+L703+N703</f>
        <v>0</v>
      </c>
      <c r="Q703" s="62">
        <f>P703*C703</f>
        <v>0</v>
      </c>
      <c r="R703" s="88">
        <f>P703+E703</f>
        <v>28</v>
      </c>
      <c r="S703" s="62">
        <f>R703*C703</f>
        <v>51208.639999999999</v>
      </c>
      <c r="T703" s="42"/>
      <c r="U703" s="42"/>
    </row>
    <row r="704" spans="1:21" ht="39.75" customHeight="1">
      <c r="A704" s="159"/>
      <c r="B704" s="116" t="s">
        <v>540</v>
      </c>
      <c r="C704" s="83">
        <v>468.42</v>
      </c>
      <c r="D704" s="171" t="s">
        <v>106</v>
      </c>
      <c r="E704" s="62">
        <v>126</v>
      </c>
      <c r="F704" s="81">
        <f>E704*C704</f>
        <v>59020.920000000006</v>
      </c>
      <c r="G704" s="62"/>
      <c r="H704" s="62">
        <f>G704*C704</f>
        <v>0</v>
      </c>
      <c r="I704" s="62"/>
      <c r="J704" s="62">
        <f>I704*2</f>
        <v>0</v>
      </c>
      <c r="K704" s="62">
        <f>J704*C704</f>
        <v>0</v>
      </c>
      <c r="L704" s="62"/>
      <c r="M704" s="62">
        <f>L704*C704</f>
        <v>0</v>
      </c>
      <c r="N704" s="62"/>
      <c r="O704" s="62">
        <f>N704*C704</f>
        <v>0</v>
      </c>
      <c r="P704" s="88">
        <f>G704+J704+L704+N704</f>
        <v>0</v>
      </c>
      <c r="Q704" s="62">
        <f>P704*C704</f>
        <v>0</v>
      </c>
      <c r="R704" s="88">
        <f>P704+E704</f>
        <v>126</v>
      </c>
      <c r="S704" s="62">
        <f>R704*C704</f>
        <v>59020.920000000006</v>
      </c>
      <c r="T704" s="42"/>
      <c r="U704" s="42"/>
    </row>
    <row r="705" spans="1:21" ht="87.75" customHeight="1">
      <c r="A705" s="159"/>
      <c r="B705" s="116" t="s">
        <v>539</v>
      </c>
      <c r="C705" s="212">
        <v>1342.58</v>
      </c>
      <c r="D705" s="171" t="s">
        <v>104</v>
      </c>
      <c r="E705" s="62">
        <v>14</v>
      </c>
      <c r="F705" s="81">
        <f>E705*C705</f>
        <v>18796.12</v>
      </c>
      <c r="G705" s="62"/>
      <c r="H705" s="62">
        <f>G705*C705</f>
        <v>0</v>
      </c>
      <c r="I705" s="62"/>
      <c r="J705" s="62">
        <f>I705*2</f>
        <v>0</v>
      </c>
      <c r="K705" s="62">
        <f>J705*C705</f>
        <v>0</v>
      </c>
      <c r="L705" s="62"/>
      <c r="M705" s="62">
        <f>L705*C705</f>
        <v>0</v>
      </c>
      <c r="N705" s="62"/>
      <c r="O705" s="62">
        <f>N705*C705</f>
        <v>0</v>
      </c>
      <c r="P705" s="88">
        <f>G705+J705+L705+N705</f>
        <v>0</v>
      </c>
      <c r="Q705" s="62">
        <f>P705*C705</f>
        <v>0</v>
      </c>
      <c r="R705" s="88">
        <f>P705+E705</f>
        <v>14</v>
      </c>
      <c r="S705" s="62">
        <f>R705*C705</f>
        <v>18796.12</v>
      </c>
      <c r="T705" s="42"/>
      <c r="U705" s="42"/>
    </row>
    <row r="706" spans="1:21" s="46" customFormat="1" ht="45.75" customHeight="1">
      <c r="A706" s="159">
        <v>257.10000000000002</v>
      </c>
      <c r="B706" s="116" t="s">
        <v>538</v>
      </c>
      <c r="C706" s="126">
        <v>250.86</v>
      </c>
      <c r="D706" s="158" t="s">
        <v>106</v>
      </c>
      <c r="E706" s="56"/>
      <c r="F706" s="101">
        <f>E706*C706</f>
        <v>0</v>
      </c>
      <c r="G706" s="125"/>
      <c r="H706" s="56">
        <f>G706*C706</f>
        <v>0</v>
      </c>
      <c r="I706" s="125"/>
      <c r="J706" s="56">
        <f>I706*2</f>
        <v>0</v>
      </c>
      <c r="K706" s="56">
        <f>J706*C706</f>
        <v>0</v>
      </c>
      <c r="L706" s="56"/>
      <c r="M706" s="56">
        <f>L706*C706</f>
        <v>0</v>
      </c>
      <c r="N706" s="125"/>
      <c r="O706" s="56">
        <f>N706*C706</f>
        <v>0</v>
      </c>
      <c r="P706" s="98">
        <f>G706+J706+L706+N706</f>
        <v>0</v>
      </c>
      <c r="Q706" s="56">
        <f>P706*C706</f>
        <v>0</v>
      </c>
      <c r="R706" s="98">
        <f>P706+E706</f>
        <v>0</v>
      </c>
      <c r="S706" s="56">
        <f>R706*C706</f>
        <v>0</v>
      </c>
      <c r="T706" s="48"/>
      <c r="U706" s="47"/>
    </row>
    <row r="707" spans="1:21" ht="56.25" customHeight="1">
      <c r="A707" s="159">
        <v>344.2</v>
      </c>
      <c r="B707" s="116" t="s">
        <v>537</v>
      </c>
      <c r="C707" s="83">
        <v>379.4</v>
      </c>
      <c r="D707" s="171" t="s">
        <v>104</v>
      </c>
      <c r="E707" s="62">
        <v>160</v>
      </c>
      <c r="F707" s="81">
        <f>E707*C707</f>
        <v>60704</v>
      </c>
      <c r="G707" s="62"/>
      <c r="H707" s="62">
        <f>G707*C707</f>
        <v>0</v>
      </c>
      <c r="I707" s="62"/>
      <c r="J707" s="62">
        <f>I707*2</f>
        <v>0</v>
      </c>
      <c r="K707" s="62">
        <f>J707*C707</f>
        <v>0</v>
      </c>
      <c r="L707" s="62"/>
      <c r="M707" s="62">
        <f>L707*C707</f>
        <v>0</v>
      </c>
      <c r="N707" s="62"/>
      <c r="O707" s="62">
        <f>N707*C707</f>
        <v>0</v>
      </c>
      <c r="P707" s="88">
        <f>G707+J707+L707+N707</f>
        <v>0</v>
      </c>
      <c r="Q707" s="62">
        <f>P707*C707</f>
        <v>0</v>
      </c>
      <c r="R707" s="88">
        <f>P707+E707</f>
        <v>160</v>
      </c>
      <c r="S707" s="62">
        <f>R707*C707</f>
        <v>60704</v>
      </c>
      <c r="T707" s="42"/>
      <c r="U707" s="42"/>
    </row>
    <row r="708" spans="1:21" s="160" customFormat="1" ht="48.75" customHeight="1">
      <c r="A708" s="156">
        <v>383</v>
      </c>
      <c r="B708" s="152" t="s">
        <v>536</v>
      </c>
      <c r="C708" s="212">
        <v>1010</v>
      </c>
      <c r="D708" s="211" t="s">
        <v>104</v>
      </c>
      <c r="E708" s="62">
        <v>8</v>
      </c>
      <c r="F708" s="81">
        <f>E708*C708</f>
        <v>8080</v>
      </c>
      <c r="G708" s="131"/>
      <c r="H708" s="62">
        <f>G708*C708</f>
        <v>0</v>
      </c>
      <c r="I708" s="131"/>
      <c r="J708" s="62">
        <f>I708*2</f>
        <v>0</v>
      </c>
      <c r="K708" s="62">
        <f>J708*C708</f>
        <v>0</v>
      </c>
      <c r="L708" s="62"/>
      <c r="M708" s="62">
        <f>L708*C708</f>
        <v>0</v>
      </c>
      <c r="N708" s="131"/>
      <c r="O708" s="62">
        <f>N708*C708</f>
        <v>0</v>
      </c>
      <c r="P708" s="88">
        <f>G708+J708+L708+N708</f>
        <v>0</v>
      </c>
      <c r="Q708" s="62">
        <f>P708*C708</f>
        <v>0</v>
      </c>
      <c r="R708" s="88">
        <f>P708+E708</f>
        <v>8</v>
      </c>
      <c r="S708" s="62">
        <f>R708*C708</f>
        <v>8080</v>
      </c>
      <c r="T708" s="47"/>
      <c r="U708" s="47"/>
    </row>
    <row r="709" spans="1:21" s="46" customFormat="1" ht="56.25" customHeight="1">
      <c r="A709" s="159">
        <v>383.1</v>
      </c>
      <c r="B709" s="116" t="s">
        <v>535</v>
      </c>
      <c r="C709" s="83">
        <v>366.6</v>
      </c>
      <c r="D709" s="171" t="s">
        <v>106</v>
      </c>
      <c r="E709" s="62">
        <v>81</v>
      </c>
      <c r="F709" s="81">
        <f>E709*C709</f>
        <v>29694.600000000002</v>
      </c>
      <c r="G709" s="131"/>
      <c r="H709" s="62">
        <f>G709*C709</f>
        <v>0</v>
      </c>
      <c r="I709" s="131"/>
      <c r="J709" s="62">
        <f>I709*2</f>
        <v>0</v>
      </c>
      <c r="K709" s="62">
        <f>J709*C709</f>
        <v>0</v>
      </c>
      <c r="L709" s="62"/>
      <c r="M709" s="62">
        <f>L709*C709</f>
        <v>0</v>
      </c>
      <c r="N709" s="131"/>
      <c r="O709" s="62">
        <f>N709*C709</f>
        <v>0</v>
      </c>
      <c r="P709" s="88">
        <f>G709+J709+L709+N709</f>
        <v>0</v>
      </c>
      <c r="Q709" s="62">
        <f>P709*C709</f>
        <v>0</v>
      </c>
      <c r="R709" s="88">
        <f>P709+E709</f>
        <v>81</v>
      </c>
      <c r="S709" s="62">
        <f>R709*C709</f>
        <v>29694.600000000002</v>
      </c>
      <c r="T709" s="48"/>
      <c r="U709" s="47"/>
    </row>
    <row r="710" spans="1:21" s="46" customFormat="1" ht="55.5" customHeight="1">
      <c r="A710" s="159"/>
      <c r="B710" s="116" t="s">
        <v>534</v>
      </c>
      <c r="C710" s="126">
        <v>305.3</v>
      </c>
      <c r="D710" s="158" t="s">
        <v>106</v>
      </c>
      <c r="E710" s="56"/>
      <c r="F710" s="101">
        <f>E710*C710</f>
        <v>0</v>
      </c>
      <c r="G710" s="125"/>
      <c r="H710" s="56">
        <f>G710*C710</f>
        <v>0</v>
      </c>
      <c r="I710" s="125"/>
      <c r="J710" s="56">
        <f>I710*2</f>
        <v>0</v>
      </c>
      <c r="K710" s="56">
        <f>J710*C710</f>
        <v>0</v>
      </c>
      <c r="L710" s="56"/>
      <c r="M710" s="56">
        <f>L710*C710</f>
        <v>0</v>
      </c>
      <c r="N710" s="125"/>
      <c r="O710" s="56">
        <f>N710*C710</f>
        <v>0</v>
      </c>
      <c r="P710" s="98">
        <f>G710+J710+L710+N710</f>
        <v>0</v>
      </c>
      <c r="Q710" s="56">
        <f>P710*C710</f>
        <v>0</v>
      </c>
      <c r="R710" s="98">
        <f>P710+E710</f>
        <v>0</v>
      </c>
      <c r="S710" s="56">
        <f>R710*C710</f>
        <v>0</v>
      </c>
      <c r="T710" s="48"/>
      <c r="U710" s="47"/>
    </row>
    <row r="711" spans="1:21" s="160" customFormat="1" ht="48.75" customHeight="1">
      <c r="A711" s="156">
        <v>384</v>
      </c>
      <c r="B711" s="152" t="s">
        <v>533</v>
      </c>
      <c r="C711" s="155">
        <v>1667.95</v>
      </c>
      <c r="D711" s="156" t="s">
        <v>104</v>
      </c>
      <c r="E711" s="56"/>
      <c r="F711" s="101">
        <f>E711*C711</f>
        <v>0</v>
      </c>
      <c r="G711" s="125"/>
      <c r="H711" s="56">
        <f>G711*C711</f>
        <v>0</v>
      </c>
      <c r="I711" s="125"/>
      <c r="J711" s="56">
        <f>I711*2</f>
        <v>0</v>
      </c>
      <c r="K711" s="56">
        <f>J711*C711</f>
        <v>0</v>
      </c>
      <c r="L711" s="56"/>
      <c r="M711" s="56">
        <f>L711*C711</f>
        <v>0</v>
      </c>
      <c r="N711" s="125"/>
      <c r="O711" s="56">
        <f>N711*C711</f>
        <v>0</v>
      </c>
      <c r="P711" s="98">
        <f>G711+J711+L711+N711</f>
        <v>0</v>
      </c>
      <c r="Q711" s="56">
        <f>P711*C711</f>
        <v>0</v>
      </c>
      <c r="R711" s="98">
        <f>P711+E711</f>
        <v>0</v>
      </c>
      <c r="S711" s="56">
        <f>R711*C711</f>
        <v>0</v>
      </c>
      <c r="T711" s="47"/>
      <c r="U711" s="47"/>
    </row>
    <row r="712" spans="1:21" s="46" customFormat="1" ht="33.75" customHeight="1">
      <c r="A712" s="115">
        <v>385</v>
      </c>
      <c r="B712" s="116" t="s">
        <v>532</v>
      </c>
      <c r="C712" s="126">
        <v>797.74</v>
      </c>
      <c r="D712" s="116" t="s">
        <v>104</v>
      </c>
      <c r="E712" s="56"/>
      <c r="F712" s="101">
        <f>E712*C712</f>
        <v>0</v>
      </c>
      <c r="G712" s="125"/>
      <c r="H712" s="56">
        <f>G712*C712</f>
        <v>0</v>
      </c>
      <c r="I712" s="125"/>
      <c r="J712" s="56">
        <f>I712*2</f>
        <v>0</v>
      </c>
      <c r="K712" s="56">
        <f>J712*C712</f>
        <v>0</v>
      </c>
      <c r="L712" s="56"/>
      <c r="M712" s="56">
        <f>L712*C712</f>
        <v>0</v>
      </c>
      <c r="N712" s="125"/>
      <c r="O712" s="56">
        <f>N712*C712</f>
        <v>0</v>
      </c>
      <c r="P712" s="98">
        <f>G712+J712+L712+N712</f>
        <v>0</v>
      </c>
      <c r="Q712" s="56">
        <f>P712*C712</f>
        <v>0</v>
      </c>
      <c r="R712" s="98">
        <f>P712+E712</f>
        <v>0</v>
      </c>
      <c r="S712" s="56">
        <f>R712*C712</f>
        <v>0</v>
      </c>
      <c r="T712" s="48"/>
      <c r="U712" s="47"/>
    </row>
    <row r="713" spans="1:21" s="46" customFormat="1" ht="42" customHeight="1">
      <c r="A713" s="159">
        <v>238.1</v>
      </c>
      <c r="B713" s="116" t="s">
        <v>531</v>
      </c>
      <c r="C713" s="83">
        <v>2767.25</v>
      </c>
      <c r="D713" s="210" t="s">
        <v>368</v>
      </c>
      <c r="E713" s="88">
        <v>17.649000000000001</v>
      </c>
      <c r="F713" s="81">
        <f>E713*C713</f>
        <v>48839.195250000004</v>
      </c>
      <c r="G713" s="88"/>
      <c r="H713" s="62">
        <f>G713*C713</f>
        <v>0</v>
      </c>
      <c r="I713" s="88"/>
      <c r="J713" s="62">
        <f>I713*2</f>
        <v>0</v>
      </c>
      <c r="K713" s="62">
        <f>J713*C713</f>
        <v>0</v>
      </c>
      <c r="L713" s="62"/>
      <c r="M713" s="62">
        <f>L713*C713</f>
        <v>0</v>
      </c>
      <c r="N713" s="62"/>
      <c r="O713" s="62">
        <f>N713*C713</f>
        <v>0</v>
      </c>
      <c r="P713" s="88">
        <f>G713+J713+L713+N713</f>
        <v>0</v>
      </c>
      <c r="Q713" s="62">
        <f>P713*C713</f>
        <v>0</v>
      </c>
      <c r="R713" s="88">
        <f>P713+E713</f>
        <v>17.649000000000001</v>
      </c>
      <c r="S713" s="62">
        <f>R713*C713</f>
        <v>48839.195250000004</v>
      </c>
      <c r="T713" s="48"/>
      <c r="U713" s="42"/>
    </row>
    <row r="714" spans="1:21" s="160" customFormat="1" ht="58.5" customHeight="1">
      <c r="A714" s="157">
        <v>71.2</v>
      </c>
      <c r="B714" s="152" t="s">
        <v>530</v>
      </c>
      <c r="C714" s="155">
        <v>2083.6999999999998</v>
      </c>
      <c r="D714" s="156" t="s">
        <v>104</v>
      </c>
      <c r="E714" s="56"/>
      <c r="F714" s="101">
        <f>E714*C714</f>
        <v>0</v>
      </c>
      <c r="G714" s="125"/>
      <c r="H714" s="56">
        <f>G714*C714</f>
        <v>0</v>
      </c>
      <c r="I714" s="125"/>
      <c r="J714" s="56">
        <f>I714*2</f>
        <v>0</v>
      </c>
      <c r="K714" s="56">
        <f>J714*C714</f>
        <v>0</v>
      </c>
      <c r="L714" s="56"/>
      <c r="M714" s="56">
        <f>L714*C714</f>
        <v>0</v>
      </c>
      <c r="N714" s="125"/>
      <c r="O714" s="56">
        <f>N714*C714</f>
        <v>0</v>
      </c>
      <c r="P714" s="98">
        <f>G714+J714+L714+N714</f>
        <v>0</v>
      </c>
      <c r="Q714" s="56">
        <f>P714*C714</f>
        <v>0</v>
      </c>
      <c r="R714" s="98">
        <f>P714+E714</f>
        <v>0</v>
      </c>
      <c r="S714" s="56">
        <f>R714*C714</f>
        <v>0</v>
      </c>
      <c r="T714" s="47"/>
      <c r="U714" s="47"/>
    </row>
    <row r="715" spans="1:21" s="160" customFormat="1" ht="47.25" customHeight="1">
      <c r="A715" s="157">
        <v>80.099999999999994</v>
      </c>
      <c r="B715" s="152" t="s">
        <v>529</v>
      </c>
      <c r="C715" s="155">
        <v>1242.25</v>
      </c>
      <c r="D715" s="156" t="s">
        <v>104</v>
      </c>
      <c r="E715" s="56"/>
      <c r="F715" s="101">
        <f>E715*C715</f>
        <v>0</v>
      </c>
      <c r="G715" s="125"/>
      <c r="H715" s="56">
        <f>G715*C715</f>
        <v>0</v>
      </c>
      <c r="I715" s="125"/>
      <c r="J715" s="56">
        <f>I715*2</f>
        <v>0</v>
      </c>
      <c r="K715" s="56">
        <f>J715*C715</f>
        <v>0</v>
      </c>
      <c r="L715" s="56"/>
      <c r="M715" s="56">
        <f>L715*C715</f>
        <v>0</v>
      </c>
      <c r="N715" s="125"/>
      <c r="O715" s="56">
        <f>N715*C715</f>
        <v>0</v>
      </c>
      <c r="P715" s="98">
        <f>G715+J715+L715+N715</f>
        <v>0</v>
      </c>
      <c r="Q715" s="56">
        <f>P715*C715</f>
        <v>0</v>
      </c>
      <c r="R715" s="98">
        <f>P715+E715</f>
        <v>0</v>
      </c>
      <c r="S715" s="56">
        <f>R715*C715</f>
        <v>0</v>
      </c>
      <c r="T715" s="47"/>
      <c r="U715" s="47"/>
    </row>
    <row r="716" spans="1:21" s="46" customFormat="1" ht="39.75" customHeight="1">
      <c r="A716" s="159"/>
      <c r="B716" s="116" t="s">
        <v>528</v>
      </c>
      <c r="C716" s="126">
        <v>776.7</v>
      </c>
      <c r="D716" s="115" t="s">
        <v>104</v>
      </c>
      <c r="E716" s="56"/>
      <c r="F716" s="101">
        <f>E716*C716</f>
        <v>0</v>
      </c>
      <c r="G716" s="56"/>
      <c r="H716" s="56">
        <f>G716*C716</f>
        <v>0</v>
      </c>
      <c r="I716" s="56"/>
      <c r="J716" s="56">
        <f>I716*2</f>
        <v>0</v>
      </c>
      <c r="K716" s="56">
        <f>J716*C716</f>
        <v>0</v>
      </c>
      <c r="L716" s="56"/>
      <c r="M716" s="56">
        <f>L716*C716</f>
        <v>0</v>
      </c>
      <c r="N716" s="56"/>
      <c r="O716" s="56">
        <f>N716*C716</f>
        <v>0</v>
      </c>
      <c r="P716" s="98">
        <f>G716+J716+L716+N716</f>
        <v>0</v>
      </c>
      <c r="Q716" s="56">
        <f>P716*C716</f>
        <v>0</v>
      </c>
      <c r="R716" s="98">
        <f>P716+E716</f>
        <v>0</v>
      </c>
      <c r="S716" s="56">
        <f>R716*C716</f>
        <v>0</v>
      </c>
      <c r="T716" s="48"/>
      <c r="U716" s="42"/>
    </row>
    <row r="717" spans="1:21" s="46" customFormat="1" ht="39.75" customHeight="1">
      <c r="A717" s="159"/>
      <c r="B717" s="116" t="s">
        <v>527</v>
      </c>
      <c r="C717" s="126">
        <v>508.3</v>
      </c>
      <c r="D717" s="115" t="s">
        <v>104</v>
      </c>
      <c r="E717" s="56"/>
      <c r="F717" s="101">
        <f>E717*C717</f>
        <v>0</v>
      </c>
      <c r="G717" s="125"/>
      <c r="H717" s="56">
        <f>G717*C717</f>
        <v>0</v>
      </c>
      <c r="I717" s="125"/>
      <c r="J717" s="56">
        <f>I717*2</f>
        <v>0</v>
      </c>
      <c r="K717" s="56">
        <f>J717*C717</f>
        <v>0</v>
      </c>
      <c r="L717" s="56"/>
      <c r="M717" s="56">
        <f>L717*C717</f>
        <v>0</v>
      </c>
      <c r="N717" s="125"/>
      <c r="O717" s="56">
        <f>N717*C717</f>
        <v>0</v>
      </c>
      <c r="P717" s="98">
        <f>G717+J717+L717+N717</f>
        <v>0</v>
      </c>
      <c r="Q717" s="56">
        <f>P717*C717</f>
        <v>0</v>
      </c>
      <c r="R717" s="98">
        <f>P717+E717</f>
        <v>0</v>
      </c>
      <c r="S717" s="56">
        <f>R717*C717</f>
        <v>0</v>
      </c>
      <c r="T717" s="48"/>
      <c r="U717" s="47"/>
    </row>
    <row r="718" spans="1:21" ht="53.25" customHeight="1">
      <c r="A718" s="159">
        <v>87.1</v>
      </c>
      <c r="B718" s="116" t="s">
        <v>71</v>
      </c>
      <c r="C718" s="126">
        <v>2971.6</v>
      </c>
      <c r="D718" s="115" t="s">
        <v>104</v>
      </c>
      <c r="E718" s="56"/>
      <c r="F718" s="101">
        <f>E718*C718</f>
        <v>0</v>
      </c>
      <c r="G718" s="56"/>
      <c r="H718" s="56">
        <f>G718*C718</f>
        <v>0</v>
      </c>
      <c r="I718" s="56"/>
      <c r="J718" s="56">
        <f>I718*2</f>
        <v>0</v>
      </c>
      <c r="K718" s="56">
        <f>J718*C718</f>
        <v>0</v>
      </c>
      <c r="L718" s="56"/>
      <c r="M718" s="56">
        <f>L718*C718</f>
        <v>0</v>
      </c>
      <c r="N718" s="56"/>
      <c r="O718" s="56">
        <f>N718*C718</f>
        <v>0</v>
      </c>
      <c r="P718" s="98">
        <f>G718+J718+L718+N718</f>
        <v>0</v>
      </c>
      <c r="Q718" s="56">
        <f>P718*C718</f>
        <v>0</v>
      </c>
      <c r="R718" s="98">
        <f>P718+E718</f>
        <v>0</v>
      </c>
      <c r="S718" s="56">
        <f>R718*C718</f>
        <v>0</v>
      </c>
      <c r="T718" s="42"/>
      <c r="U718" s="42"/>
    </row>
    <row r="719" spans="1:21" s="46" customFormat="1" ht="46.5" customHeight="1">
      <c r="A719" s="159"/>
      <c r="B719" s="116" t="s">
        <v>526</v>
      </c>
      <c r="C719" s="126">
        <v>165</v>
      </c>
      <c r="D719" s="115" t="s">
        <v>106</v>
      </c>
      <c r="E719" s="56"/>
      <c r="F719" s="101">
        <f>E719*C719</f>
        <v>0</v>
      </c>
      <c r="G719" s="56"/>
      <c r="H719" s="56">
        <f>G719*C719</f>
        <v>0</v>
      </c>
      <c r="I719" s="56"/>
      <c r="J719" s="56">
        <f>I719*2</f>
        <v>0</v>
      </c>
      <c r="K719" s="56">
        <f>J719*C719</f>
        <v>0</v>
      </c>
      <c r="L719" s="56"/>
      <c r="M719" s="56">
        <f>L719*C719</f>
        <v>0</v>
      </c>
      <c r="N719" s="56"/>
      <c r="O719" s="56">
        <f>N719*C719</f>
        <v>0</v>
      </c>
      <c r="P719" s="98">
        <f>G719+J719+L719+N719</f>
        <v>0</v>
      </c>
      <c r="Q719" s="56">
        <f>P719*C719</f>
        <v>0</v>
      </c>
      <c r="R719" s="98">
        <f>P719+E719</f>
        <v>0</v>
      </c>
      <c r="S719" s="56">
        <f>R719*C719</f>
        <v>0</v>
      </c>
      <c r="T719" s="48"/>
      <c r="U719" s="42"/>
    </row>
    <row r="720" spans="1:21" ht="74.25" customHeight="1">
      <c r="A720" s="159"/>
      <c r="B720" s="116" t="s">
        <v>525</v>
      </c>
      <c r="C720" s="83">
        <v>222.05</v>
      </c>
      <c r="D720" s="210" t="s">
        <v>96</v>
      </c>
      <c r="E720" s="62">
        <v>3450</v>
      </c>
      <c r="F720" s="81">
        <f>E720*C720</f>
        <v>766072.5</v>
      </c>
      <c r="G720" s="62"/>
      <c r="H720" s="62">
        <f>G720*C720</f>
        <v>0</v>
      </c>
      <c r="I720" s="62"/>
      <c r="J720" s="62">
        <f>I720*2</f>
        <v>0</v>
      </c>
      <c r="K720" s="62">
        <f>J720*C720</f>
        <v>0</v>
      </c>
      <c r="L720" s="62"/>
      <c r="M720" s="62">
        <f>L720*C720</f>
        <v>0</v>
      </c>
      <c r="N720" s="62">
        <v>162</v>
      </c>
      <c r="O720" s="62">
        <f>N720*C720</f>
        <v>35972.1</v>
      </c>
      <c r="P720" s="88">
        <f>G720+J720+L720+N720</f>
        <v>162</v>
      </c>
      <c r="Q720" s="62">
        <f>P720*C720</f>
        <v>35972.1</v>
      </c>
      <c r="R720" s="88">
        <f>P720+E720</f>
        <v>3612</v>
      </c>
      <c r="S720" s="62">
        <f>R720*C720</f>
        <v>802044.60000000009</v>
      </c>
      <c r="T720" s="42"/>
      <c r="U720" s="42"/>
    </row>
    <row r="721" spans="1:25" ht="69.75" customHeight="1">
      <c r="A721" s="159" t="s">
        <v>524</v>
      </c>
      <c r="B721" s="116" t="s">
        <v>523</v>
      </c>
      <c r="C721" s="83">
        <v>119.37</v>
      </c>
      <c r="D721" s="210" t="s">
        <v>96</v>
      </c>
      <c r="E721" s="62">
        <v>11609</v>
      </c>
      <c r="F721" s="81">
        <f>E721*C721</f>
        <v>1385766.33</v>
      </c>
      <c r="G721" s="62"/>
      <c r="H721" s="62">
        <f>G721*C721</f>
        <v>0</v>
      </c>
      <c r="I721" s="62"/>
      <c r="J721" s="62">
        <f>I721*2</f>
        <v>0</v>
      </c>
      <c r="K721" s="62">
        <f>J721*C721</f>
        <v>0</v>
      </c>
      <c r="L721" s="62"/>
      <c r="M721" s="62">
        <f>L721*C721</f>
        <v>0</v>
      </c>
      <c r="N721" s="62"/>
      <c r="O721" s="62">
        <f>N721*C721</f>
        <v>0</v>
      </c>
      <c r="P721" s="88">
        <f>G721+J721+L721+N721</f>
        <v>0</v>
      </c>
      <c r="Q721" s="62">
        <f>P721*C721</f>
        <v>0</v>
      </c>
      <c r="R721" s="88">
        <f>P721+E721</f>
        <v>11609</v>
      </c>
      <c r="S721" s="62">
        <f>R721*C721</f>
        <v>1385766.33</v>
      </c>
      <c r="T721" s="42"/>
      <c r="U721" s="42"/>
    </row>
    <row r="722" spans="1:25" s="46" customFormat="1" ht="81" customHeight="1">
      <c r="A722" s="159"/>
      <c r="B722" s="116" t="s">
        <v>522</v>
      </c>
      <c r="C722" s="126">
        <v>143</v>
      </c>
      <c r="D722" s="115" t="s">
        <v>106</v>
      </c>
      <c r="E722" s="56"/>
      <c r="F722" s="101">
        <f>E722*C722</f>
        <v>0</v>
      </c>
      <c r="G722" s="125"/>
      <c r="H722" s="56">
        <f>G722*C722</f>
        <v>0</v>
      </c>
      <c r="I722" s="125"/>
      <c r="J722" s="56">
        <f>I722*2</f>
        <v>0</v>
      </c>
      <c r="K722" s="56">
        <f>J722*C722</f>
        <v>0</v>
      </c>
      <c r="L722" s="56"/>
      <c r="M722" s="56">
        <f>L722*C722</f>
        <v>0</v>
      </c>
      <c r="N722" s="125"/>
      <c r="O722" s="56">
        <f>N722*C722</f>
        <v>0</v>
      </c>
      <c r="P722" s="98">
        <f>G722+J722+L722+N722</f>
        <v>0</v>
      </c>
      <c r="Q722" s="56">
        <f>P722*C722</f>
        <v>0</v>
      </c>
      <c r="R722" s="98">
        <f>P722+E722</f>
        <v>0</v>
      </c>
      <c r="S722" s="56">
        <f>R722*C722</f>
        <v>0</v>
      </c>
      <c r="T722" s="48"/>
      <c r="U722" s="47"/>
    </row>
    <row r="723" spans="1:25" s="46" customFormat="1" ht="51" customHeight="1">
      <c r="A723" s="159"/>
      <c r="B723" s="116" t="s">
        <v>107</v>
      </c>
      <c r="C723" s="142">
        <v>165</v>
      </c>
      <c r="D723" s="115" t="s">
        <v>106</v>
      </c>
      <c r="E723" s="56"/>
      <c r="F723" s="101">
        <f>E723*C723</f>
        <v>0</v>
      </c>
      <c r="G723" s="125"/>
      <c r="H723" s="56">
        <f>G723*C723</f>
        <v>0</v>
      </c>
      <c r="I723" s="125"/>
      <c r="J723" s="56">
        <f>I723*2</f>
        <v>0</v>
      </c>
      <c r="K723" s="56">
        <f>J723*C723</f>
        <v>0</v>
      </c>
      <c r="L723" s="56"/>
      <c r="M723" s="56">
        <f>L723*C723</f>
        <v>0</v>
      </c>
      <c r="N723" s="125"/>
      <c r="O723" s="56">
        <f>N723*C723</f>
        <v>0</v>
      </c>
      <c r="P723" s="98">
        <f>G723+J723+L723+N723</f>
        <v>0</v>
      </c>
      <c r="Q723" s="56">
        <f>P723*C723</f>
        <v>0</v>
      </c>
      <c r="R723" s="98">
        <f>P723+E723</f>
        <v>0</v>
      </c>
      <c r="S723" s="56">
        <f>R723*C723</f>
        <v>0</v>
      </c>
      <c r="T723" s="48"/>
      <c r="U723" s="47"/>
    </row>
    <row r="724" spans="1:25" s="46" customFormat="1" ht="72.75" customHeight="1">
      <c r="A724" s="159"/>
      <c r="B724" s="209" t="s">
        <v>521</v>
      </c>
      <c r="C724" s="208">
        <v>1562.5</v>
      </c>
      <c r="D724" s="152" t="s">
        <v>104</v>
      </c>
      <c r="E724" s="56"/>
      <c r="F724" s="101">
        <f>E724*C724</f>
        <v>0</v>
      </c>
      <c r="G724" s="125"/>
      <c r="H724" s="56">
        <f>G724*C724</f>
        <v>0</v>
      </c>
      <c r="I724" s="125"/>
      <c r="J724" s="56">
        <f>I724*2</f>
        <v>0</v>
      </c>
      <c r="K724" s="56">
        <f>J724*C724</f>
        <v>0</v>
      </c>
      <c r="L724" s="56"/>
      <c r="M724" s="56">
        <f>L724*C724</f>
        <v>0</v>
      </c>
      <c r="N724" s="125"/>
      <c r="O724" s="56">
        <f>N724*C724</f>
        <v>0</v>
      </c>
      <c r="P724" s="98">
        <f>G724+J724+L724+N724</f>
        <v>0</v>
      </c>
      <c r="Q724" s="56">
        <f>P724*C724</f>
        <v>0</v>
      </c>
      <c r="R724" s="98">
        <f>P724+E724</f>
        <v>0</v>
      </c>
      <c r="S724" s="56">
        <f>R724*C724</f>
        <v>0</v>
      </c>
      <c r="T724" s="48"/>
      <c r="U724" s="47"/>
    </row>
    <row r="725" spans="1:25" s="160" customFormat="1" ht="43.5" customHeight="1">
      <c r="A725" s="157">
        <v>448.2</v>
      </c>
      <c r="B725" s="152" t="s">
        <v>520</v>
      </c>
      <c r="C725" s="155">
        <v>131.58000000000001</v>
      </c>
      <c r="D725" s="156" t="s">
        <v>104</v>
      </c>
      <c r="E725" s="56"/>
      <c r="F725" s="101">
        <f>E725*C725</f>
        <v>0</v>
      </c>
      <c r="G725" s="125"/>
      <c r="H725" s="56">
        <f>G725*C725</f>
        <v>0</v>
      </c>
      <c r="I725" s="125"/>
      <c r="J725" s="56">
        <f>I725*2</f>
        <v>0</v>
      </c>
      <c r="K725" s="56">
        <f>J725*C725</f>
        <v>0</v>
      </c>
      <c r="L725" s="56"/>
      <c r="M725" s="56">
        <f>L725*C725</f>
        <v>0</v>
      </c>
      <c r="N725" s="125"/>
      <c r="O725" s="56">
        <f>N725*C725</f>
        <v>0</v>
      </c>
      <c r="P725" s="98">
        <f>G725+J725+L725+N725</f>
        <v>0</v>
      </c>
      <c r="Q725" s="56">
        <f>P725*C725</f>
        <v>0</v>
      </c>
      <c r="R725" s="98">
        <f>P725+E725</f>
        <v>0</v>
      </c>
      <c r="S725" s="56">
        <f>R725*C725</f>
        <v>0</v>
      </c>
      <c r="T725" s="47"/>
      <c r="U725" s="47"/>
    </row>
    <row r="726" spans="1:25" s="46" customFormat="1" ht="60" customHeight="1">
      <c r="A726" s="159"/>
      <c r="B726" s="116" t="s">
        <v>519</v>
      </c>
      <c r="C726" s="83">
        <v>1668.52</v>
      </c>
      <c r="D726" s="171" t="s">
        <v>96</v>
      </c>
      <c r="E726" s="62">
        <v>135</v>
      </c>
      <c r="F726" s="81">
        <f>E726*C726</f>
        <v>225250.2</v>
      </c>
      <c r="G726" s="62"/>
      <c r="H726" s="62">
        <f>G726*C726</f>
        <v>0</v>
      </c>
      <c r="I726" s="62"/>
      <c r="J726" s="62">
        <f>I726*2</f>
        <v>0</v>
      </c>
      <c r="K726" s="62">
        <f>J726*C726</f>
        <v>0</v>
      </c>
      <c r="L726" s="62"/>
      <c r="M726" s="62">
        <f>L726*C726</f>
        <v>0</v>
      </c>
      <c r="N726" s="62"/>
      <c r="O726" s="62">
        <f>N726*C726</f>
        <v>0</v>
      </c>
      <c r="P726" s="88">
        <f>G726+J726+L726+N726</f>
        <v>0</v>
      </c>
      <c r="Q726" s="62">
        <f>P726*C726</f>
        <v>0</v>
      </c>
      <c r="R726" s="88">
        <f>P726+E726</f>
        <v>135</v>
      </c>
      <c r="S726" s="62">
        <f>R726*C726</f>
        <v>225250.2</v>
      </c>
      <c r="T726" s="48"/>
      <c r="U726" s="42"/>
    </row>
    <row r="727" spans="1:25" ht="68.25" customHeight="1">
      <c r="A727" s="159"/>
      <c r="B727" s="116" t="s">
        <v>518</v>
      </c>
      <c r="C727" s="83">
        <v>1386.8</v>
      </c>
      <c r="D727" s="171" t="s">
        <v>96</v>
      </c>
      <c r="E727" s="62">
        <v>37.799999999999997</v>
      </c>
      <c r="F727" s="81">
        <f>E727*C727</f>
        <v>52421.039999999994</v>
      </c>
      <c r="G727" s="62"/>
      <c r="H727" s="62">
        <f>G727*C727</f>
        <v>0</v>
      </c>
      <c r="I727" s="62"/>
      <c r="J727" s="62">
        <f>I727*2</f>
        <v>0</v>
      </c>
      <c r="K727" s="62">
        <f>J727*C727</f>
        <v>0</v>
      </c>
      <c r="L727" s="62"/>
      <c r="M727" s="62">
        <f>L727*C727</f>
        <v>0</v>
      </c>
      <c r="N727" s="62"/>
      <c r="O727" s="62">
        <f>N727*C727</f>
        <v>0</v>
      </c>
      <c r="P727" s="88">
        <f>G727+J727+L727+N727</f>
        <v>0</v>
      </c>
      <c r="Q727" s="62">
        <f>P727*C727</f>
        <v>0</v>
      </c>
      <c r="R727" s="88">
        <f>P727+E727</f>
        <v>37.799999999999997</v>
      </c>
      <c r="S727" s="62">
        <f>R727*C727</f>
        <v>52421.039999999994</v>
      </c>
      <c r="T727" s="42"/>
      <c r="U727" s="42"/>
    </row>
    <row r="728" spans="1:25" s="46" customFormat="1" ht="72" customHeight="1">
      <c r="A728" s="159"/>
      <c r="B728" s="116" t="s">
        <v>517</v>
      </c>
      <c r="C728" s="155"/>
      <c r="D728" s="158" t="s">
        <v>96</v>
      </c>
      <c r="E728" s="56"/>
      <c r="F728" s="101">
        <f>E728*C728</f>
        <v>0</v>
      </c>
      <c r="G728" s="125"/>
      <c r="H728" s="56">
        <f>G728*C728</f>
        <v>0</v>
      </c>
      <c r="I728" s="125"/>
      <c r="J728" s="56">
        <f>I728*2</f>
        <v>0</v>
      </c>
      <c r="K728" s="56">
        <f>J728*C728</f>
        <v>0</v>
      </c>
      <c r="L728" s="56"/>
      <c r="M728" s="56">
        <f>L728*C728</f>
        <v>0</v>
      </c>
      <c r="N728" s="125"/>
      <c r="O728" s="56">
        <f>N728*C728</f>
        <v>0</v>
      </c>
      <c r="P728" s="98">
        <f>G728+J728+L728+N728</f>
        <v>0</v>
      </c>
      <c r="Q728" s="56">
        <f>P728*C728</f>
        <v>0</v>
      </c>
      <c r="R728" s="98">
        <f>P728+E728</f>
        <v>0</v>
      </c>
      <c r="S728" s="56">
        <f>R728*C728</f>
        <v>0</v>
      </c>
      <c r="T728" s="48"/>
      <c r="U728" s="47"/>
    </row>
    <row r="729" spans="1:25" s="106" customFormat="1" ht="73.5" customHeight="1">
      <c r="A729" s="159"/>
      <c r="B729" s="116" t="s">
        <v>516</v>
      </c>
      <c r="C729" s="83">
        <v>1626.52</v>
      </c>
      <c r="D729" s="171" t="s">
        <v>96</v>
      </c>
      <c r="E729" s="62">
        <v>1809.9</v>
      </c>
      <c r="F729" s="81">
        <f>E729*C729</f>
        <v>2943838.548</v>
      </c>
      <c r="G729" s="62"/>
      <c r="H729" s="62">
        <f>G729*C729</f>
        <v>0</v>
      </c>
      <c r="I729" s="62"/>
      <c r="J729" s="62">
        <f>I729*2</f>
        <v>0</v>
      </c>
      <c r="K729" s="62">
        <f>J729*C729</f>
        <v>0</v>
      </c>
      <c r="L729" s="62"/>
      <c r="M729" s="62">
        <f>L729*C729</f>
        <v>0</v>
      </c>
      <c r="N729" s="62"/>
      <c r="O729" s="62">
        <f>N729*C729</f>
        <v>0</v>
      </c>
      <c r="P729" s="88">
        <f>G729+J729+L729+N729</f>
        <v>0</v>
      </c>
      <c r="Q729" s="62">
        <f>P729*C729</f>
        <v>0</v>
      </c>
      <c r="R729" s="88">
        <f>P729+E729</f>
        <v>1809.9</v>
      </c>
      <c r="S729" s="62">
        <f>R729*C729</f>
        <v>2943838.548</v>
      </c>
      <c r="T729" s="110">
        <v>1809.9</v>
      </c>
      <c r="U729" s="108">
        <v>3019854.35</v>
      </c>
      <c r="V729" s="109">
        <v>3619.8</v>
      </c>
      <c r="W729" s="108">
        <v>6039708.7000000002</v>
      </c>
      <c r="X729" s="200"/>
      <c r="Y729" s="200"/>
    </row>
    <row r="730" spans="1:25" s="46" customFormat="1" ht="55.5" customHeight="1">
      <c r="A730" s="159"/>
      <c r="B730" s="116" t="s">
        <v>515</v>
      </c>
      <c r="C730" s="83">
        <v>1404.24</v>
      </c>
      <c r="D730" s="171" t="s">
        <v>150</v>
      </c>
      <c r="E730" s="62">
        <v>58</v>
      </c>
      <c r="F730" s="81">
        <f>E730*C730</f>
        <v>81445.919999999998</v>
      </c>
      <c r="G730" s="62"/>
      <c r="H730" s="62">
        <f>G730*C730</f>
        <v>0</v>
      </c>
      <c r="I730" s="62"/>
      <c r="J730" s="62">
        <f>I730*2</f>
        <v>0</v>
      </c>
      <c r="K730" s="62">
        <f>J730*C730</f>
        <v>0</v>
      </c>
      <c r="L730" s="62"/>
      <c r="M730" s="62">
        <f>L730*C730</f>
        <v>0</v>
      </c>
      <c r="N730" s="62"/>
      <c r="O730" s="62">
        <f>N730*C730</f>
        <v>0</v>
      </c>
      <c r="P730" s="88">
        <f>G730+J730+L730+N730</f>
        <v>0</v>
      </c>
      <c r="Q730" s="62">
        <f>P730*C730</f>
        <v>0</v>
      </c>
      <c r="R730" s="88">
        <f>P730+E730</f>
        <v>58</v>
      </c>
      <c r="S730" s="62">
        <f>R730*C730</f>
        <v>81445.919999999998</v>
      </c>
      <c r="T730" s="48"/>
      <c r="U730" s="42"/>
    </row>
    <row r="731" spans="1:25" ht="42" customHeight="1">
      <c r="A731" s="159"/>
      <c r="B731" s="116" t="s">
        <v>514</v>
      </c>
      <c r="C731" s="83">
        <v>1197.3800000000001</v>
      </c>
      <c r="D731" s="171" t="s">
        <v>96</v>
      </c>
      <c r="E731" s="62">
        <v>1829</v>
      </c>
      <c r="F731" s="81">
        <f>E731*C731</f>
        <v>2190008.02</v>
      </c>
      <c r="G731" s="62"/>
      <c r="H731" s="62">
        <f>G731*C731</f>
        <v>0</v>
      </c>
      <c r="I731" s="62"/>
      <c r="J731" s="62">
        <f>I731*2</f>
        <v>0</v>
      </c>
      <c r="K731" s="62">
        <f>J731*C731</f>
        <v>0</v>
      </c>
      <c r="L731" s="62"/>
      <c r="M731" s="62">
        <f>L731*C731</f>
        <v>0</v>
      </c>
      <c r="N731" s="62"/>
      <c r="O731" s="62">
        <f>N731*C731</f>
        <v>0</v>
      </c>
      <c r="P731" s="88">
        <f>G731+J731+L731+N731</f>
        <v>0</v>
      </c>
      <c r="Q731" s="62">
        <f>P731*C731</f>
        <v>0</v>
      </c>
      <c r="R731" s="88">
        <f>P731+E731</f>
        <v>1829</v>
      </c>
      <c r="S731" s="62">
        <f>R731*C731</f>
        <v>2190008.02</v>
      </c>
      <c r="T731" s="42"/>
      <c r="U731" s="42"/>
    </row>
    <row r="732" spans="1:25" s="46" customFormat="1" ht="49.5" customHeight="1">
      <c r="A732" s="85"/>
      <c r="B732" s="116" t="s">
        <v>513</v>
      </c>
      <c r="C732" s="91">
        <v>1577.49</v>
      </c>
      <c r="D732" s="207" t="s">
        <v>96</v>
      </c>
      <c r="E732" s="111">
        <v>47.88</v>
      </c>
      <c r="F732" s="81">
        <f>E732*C732</f>
        <v>75530.2212</v>
      </c>
      <c r="G732" s="131"/>
      <c r="H732" s="62">
        <f>G732*C732</f>
        <v>0</v>
      </c>
      <c r="I732" s="131"/>
      <c r="J732" s="62">
        <f>I732*2</f>
        <v>0</v>
      </c>
      <c r="K732" s="62">
        <f>J732*C732</f>
        <v>0</v>
      </c>
      <c r="L732" s="62"/>
      <c r="M732" s="62">
        <f>L732*C732</f>
        <v>0</v>
      </c>
      <c r="N732" s="131"/>
      <c r="O732" s="62">
        <f>N732*C732</f>
        <v>0</v>
      </c>
      <c r="P732" s="88">
        <f>G732+J732+L732+N732</f>
        <v>0</v>
      </c>
      <c r="Q732" s="62">
        <f>P732*C732</f>
        <v>0</v>
      </c>
      <c r="R732" s="88">
        <f>P732+E732</f>
        <v>47.88</v>
      </c>
      <c r="S732" s="62">
        <f>R732*C732</f>
        <v>75530.2212</v>
      </c>
      <c r="T732" s="48"/>
      <c r="U732" s="47"/>
    </row>
    <row r="733" spans="1:25" s="46" customFormat="1" ht="43.5" customHeight="1">
      <c r="A733" s="159"/>
      <c r="B733" s="116" t="s">
        <v>512</v>
      </c>
      <c r="C733" s="126">
        <v>1409.08</v>
      </c>
      <c r="D733" s="158" t="s">
        <v>96</v>
      </c>
      <c r="E733" s="56"/>
      <c r="F733" s="101">
        <f>E733*C733</f>
        <v>0</v>
      </c>
      <c r="G733" s="125"/>
      <c r="H733" s="56">
        <f>G733*C733</f>
        <v>0</v>
      </c>
      <c r="I733" s="125"/>
      <c r="J733" s="56">
        <f>I733*2</f>
        <v>0</v>
      </c>
      <c r="K733" s="56">
        <f>J733*C733</f>
        <v>0</v>
      </c>
      <c r="L733" s="56"/>
      <c r="M733" s="56">
        <f>L733*C733</f>
        <v>0</v>
      </c>
      <c r="N733" s="125"/>
      <c r="O733" s="56">
        <f>N733*C733</f>
        <v>0</v>
      </c>
      <c r="P733" s="98">
        <f>G733+J733+L733+N733</f>
        <v>0</v>
      </c>
      <c r="Q733" s="56">
        <f>P733*C733</f>
        <v>0</v>
      </c>
      <c r="R733" s="98">
        <f>P733+E733</f>
        <v>0</v>
      </c>
      <c r="S733" s="56">
        <f>R733*C733</f>
        <v>0</v>
      </c>
      <c r="T733" s="48"/>
      <c r="U733" s="47"/>
    </row>
    <row r="734" spans="1:25" s="46" customFormat="1" ht="48" customHeight="1">
      <c r="A734" s="159" t="s">
        <v>511</v>
      </c>
      <c r="B734" s="116" t="s">
        <v>510</v>
      </c>
      <c r="C734" s="126">
        <v>1402.26</v>
      </c>
      <c r="D734" s="158" t="s">
        <v>96</v>
      </c>
      <c r="E734" s="56"/>
      <c r="F734" s="101">
        <f>E734*C734</f>
        <v>0</v>
      </c>
      <c r="G734" s="125"/>
      <c r="H734" s="56">
        <f>G734*C734</f>
        <v>0</v>
      </c>
      <c r="I734" s="125"/>
      <c r="J734" s="56">
        <f>I734*2</f>
        <v>0</v>
      </c>
      <c r="K734" s="56">
        <f>J734*C734</f>
        <v>0</v>
      </c>
      <c r="L734" s="56"/>
      <c r="M734" s="56">
        <f>L734*C734</f>
        <v>0</v>
      </c>
      <c r="N734" s="125"/>
      <c r="O734" s="56">
        <f>N734*C734</f>
        <v>0</v>
      </c>
      <c r="P734" s="98">
        <f>G734+J734+L734+N734</f>
        <v>0</v>
      </c>
      <c r="Q734" s="56">
        <f>P734*C734</f>
        <v>0</v>
      </c>
      <c r="R734" s="98">
        <f>P734+E734</f>
        <v>0</v>
      </c>
      <c r="S734" s="56">
        <f>R734*C734</f>
        <v>0</v>
      </c>
      <c r="T734" s="48"/>
      <c r="U734" s="47"/>
    </row>
    <row r="735" spans="1:25" s="46" customFormat="1" ht="45" customHeight="1">
      <c r="A735" s="159"/>
      <c r="B735" s="116" t="s">
        <v>509</v>
      </c>
      <c r="C735" s="126">
        <v>1402.26</v>
      </c>
      <c r="D735" s="158" t="s">
        <v>96</v>
      </c>
      <c r="E735" s="56"/>
      <c r="F735" s="101">
        <f>E735*C735</f>
        <v>0</v>
      </c>
      <c r="G735" s="56"/>
      <c r="H735" s="56">
        <f>G735*C735</f>
        <v>0</v>
      </c>
      <c r="I735" s="56"/>
      <c r="J735" s="56">
        <f>I735*2</f>
        <v>0</v>
      </c>
      <c r="K735" s="56">
        <f>J735*C735</f>
        <v>0</v>
      </c>
      <c r="L735" s="56"/>
      <c r="M735" s="56">
        <f>L735*C735</f>
        <v>0</v>
      </c>
      <c r="N735" s="56"/>
      <c r="O735" s="56">
        <f>N735*C735</f>
        <v>0</v>
      </c>
      <c r="P735" s="98">
        <f>G735+J735+L735+N735</f>
        <v>0</v>
      </c>
      <c r="Q735" s="56">
        <f>P735*C735</f>
        <v>0</v>
      </c>
      <c r="R735" s="98">
        <f>P735+E735</f>
        <v>0</v>
      </c>
      <c r="S735" s="56">
        <f>R735*C735</f>
        <v>0</v>
      </c>
      <c r="T735" s="48"/>
      <c r="U735" s="42"/>
    </row>
    <row r="736" spans="1:25" s="106" customFormat="1" ht="409.5">
      <c r="A736" s="115"/>
      <c r="B736" s="203" t="s">
        <v>508</v>
      </c>
      <c r="C736" s="136"/>
      <c r="D736" s="206"/>
      <c r="E736" s="62"/>
      <c r="F736" s="81">
        <f>E736*C736</f>
        <v>0</v>
      </c>
      <c r="G736" s="62"/>
      <c r="H736" s="62">
        <f>G736*C736</f>
        <v>0</v>
      </c>
      <c r="I736" s="62"/>
      <c r="J736" s="62">
        <f>I736*2</f>
        <v>0</v>
      </c>
      <c r="K736" s="62">
        <f>J736*C736</f>
        <v>0</v>
      </c>
      <c r="L736" s="62"/>
      <c r="M736" s="62">
        <f>L736*C736</f>
        <v>0</v>
      </c>
      <c r="N736" s="62"/>
      <c r="O736" s="62">
        <f>N736*C736</f>
        <v>0</v>
      </c>
      <c r="P736" s="88">
        <f>G736+J736+L736+N736</f>
        <v>0</v>
      </c>
      <c r="Q736" s="62">
        <f>P736*C736</f>
        <v>0</v>
      </c>
      <c r="R736" s="80" t="s">
        <v>136</v>
      </c>
      <c r="S736" s="62"/>
      <c r="T736" s="110" t="e">
        <v>#VALUE!</v>
      </c>
      <c r="U736" s="108" t="e">
        <v>#VALUE!</v>
      </c>
      <c r="V736" s="109" t="e">
        <v>#VALUE!</v>
      </c>
      <c r="W736" s="108" t="e">
        <v>#VALUE!</v>
      </c>
      <c r="X736" s="200"/>
      <c r="Y736" s="200"/>
    </row>
    <row r="737" spans="1:25" s="106" customFormat="1" ht="179.25">
      <c r="A737" s="115"/>
      <c r="B737" s="205" t="s">
        <v>507</v>
      </c>
      <c r="C737" s="139"/>
      <c r="D737" s="204"/>
      <c r="E737" s="56"/>
      <c r="F737" s="101">
        <f>E737*C737</f>
        <v>0</v>
      </c>
      <c r="G737" s="56"/>
      <c r="H737" s="56">
        <f>G737*C737</f>
        <v>0</v>
      </c>
      <c r="I737" s="56"/>
      <c r="J737" s="56">
        <f>I737*2</f>
        <v>0</v>
      </c>
      <c r="K737" s="56">
        <f>J737*C737</f>
        <v>0</v>
      </c>
      <c r="L737" s="56"/>
      <c r="M737" s="56">
        <f>L737*C737</f>
        <v>0</v>
      </c>
      <c r="N737" s="56"/>
      <c r="O737" s="56">
        <f>N737*C737</f>
        <v>0</v>
      </c>
      <c r="P737" s="98">
        <f>G737+J737+L737+N737</f>
        <v>0</v>
      </c>
      <c r="Q737" s="56">
        <f>P737*C737</f>
        <v>0</v>
      </c>
      <c r="R737" s="98">
        <f>P737+E737</f>
        <v>0</v>
      </c>
      <c r="S737" s="56">
        <f>R737*C737</f>
        <v>0</v>
      </c>
      <c r="T737" s="110">
        <v>0</v>
      </c>
      <c r="U737" s="108">
        <v>0</v>
      </c>
      <c r="V737" s="109">
        <v>0</v>
      </c>
      <c r="W737" s="108">
        <v>0</v>
      </c>
      <c r="X737" s="200"/>
      <c r="Y737" s="200"/>
    </row>
    <row r="738" spans="1:25" s="106" customFormat="1" ht="102">
      <c r="A738" s="115"/>
      <c r="B738" s="205" t="s">
        <v>506</v>
      </c>
      <c r="C738" s="139"/>
      <c r="D738" s="204"/>
      <c r="E738" s="56"/>
      <c r="F738" s="101">
        <f>E738*C738</f>
        <v>0</v>
      </c>
      <c r="G738" s="56"/>
      <c r="H738" s="56">
        <f>G738*C738</f>
        <v>0</v>
      </c>
      <c r="I738" s="56"/>
      <c r="J738" s="56">
        <f>I738*2</f>
        <v>0</v>
      </c>
      <c r="K738" s="56">
        <f>J738*C738</f>
        <v>0</v>
      </c>
      <c r="L738" s="56"/>
      <c r="M738" s="56">
        <f>L738*C738</f>
        <v>0</v>
      </c>
      <c r="N738" s="56"/>
      <c r="O738" s="56">
        <f>N738*C738</f>
        <v>0</v>
      </c>
      <c r="P738" s="98">
        <f>G738+J738+L738+N738</f>
        <v>0</v>
      </c>
      <c r="Q738" s="56">
        <f>P738*C738</f>
        <v>0</v>
      </c>
      <c r="R738" s="98">
        <f>P738+E738</f>
        <v>0</v>
      </c>
      <c r="S738" s="56">
        <f>R738*C738</f>
        <v>0</v>
      </c>
      <c r="T738" s="110">
        <v>0</v>
      </c>
      <c r="U738" s="108">
        <v>0</v>
      </c>
      <c r="V738" s="109">
        <v>0</v>
      </c>
      <c r="W738" s="108">
        <v>0</v>
      </c>
      <c r="X738" s="200"/>
      <c r="Y738" s="200"/>
    </row>
    <row r="739" spans="1:25" s="106" customFormat="1" ht="127.5">
      <c r="A739" s="115"/>
      <c r="B739" s="205" t="s">
        <v>505</v>
      </c>
      <c r="C739" s="139"/>
      <c r="D739" s="204"/>
      <c r="E739" s="56"/>
      <c r="F739" s="101">
        <f>E739*C739</f>
        <v>0</v>
      </c>
      <c r="G739" s="56"/>
      <c r="H739" s="56">
        <f>G739*C739</f>
        <v>0</v>
      </c>
      <c r="I739" s="56"/>
      <c r="J739" s="56">
        <f>I739*2</f>
        <v>0</v>
      </c>
      <c r="K739" s="56">
        <f>J739*C739</f>
        <v>0</v>
      </c>
      <c r="L739" s="56"/>
      <c r="M739" s="56">
        <f>L739*C739</f>
        <v>0</v>
      </c>
      <c r="N739" s="56"/>
      <c r="O739" s="56">
        <f>N739*C739</f>
        <v>0</v>
      </c>
      <c r="P739" s="98">
        <f>G739+J739+L739+N739</f>
        <v>0</v>
      </c>
      <c r="Q739" s="56">
        <f>P739*C739</f>
        <v>0</v>
      </c>
      <c r="R739" s="98">
        <f>P739+E739</f>
        <v>0</v>
      </c>
      <c r="S739" s="56">
        <f>R739*C739</f>
        <v>0</v>
      </c>
      <c r="T739" s="110">
        <v>0</v>
      </c>
      <c r="U739" s="108">
        <v>0</v>
      </c>
      <c r="V739" s="109">
        <v>0</v>
      </c>
      <c r="W739" s="108">
        <v>0</v>
      </c>
      <c r="X739" s="200"/>
      <c r="Y739" s="200"/>
    </row>
    <row r="740" spans="1:25" s="106" customFormat="1" ht="26.25">
      <c r="A740" s="115"/>
      <c r="B740" s="203" t="s">
        <v>504</v>
      </c>
      <c r="C740" s="139"/>
      <c r="D740" s="204"/>
      <c r="E740" s="56"/>
      <c r="F740" s="101">
        <f>E740*C740</f>
        <v>0</v>
      </c>
      <c r="G740" s="56"/>
      <c r="H740" s="56">
        <f>G740*C740</f>
        <v>0</v>
      </c>
      <c r="I740" s="56"/>
      <c r="J740" s="56">
        <f>I740*2</f>
        <v>0</v>
      </c>
      <c r="K740" s="56">
        <f>J740*C740</f>
        <v>0</v>
      </c>
      <c r="L740" s="56"/>
      <c r="M740" s="56">
        <f>L740*C740</f>
        <v>0</v>
      </c>
      <c r="N740" s="56"/>
      <c r="O740" s="56">
        <f>N740*C740</f>
        <v>0</v>
      </c>
      <c r="P740" s="98">
        <f>G740+J740+L740+N740</f>
        <v>0</v>
      </c>
      <c r="Q740" s="56">
        <f>P740*C740</f>
        <v>0</v>
      </c>
      <c r="R740" s="98">
        <f>P740+E740</f>
        <v>0</v>
      </c>
      <c r="S740" s="56">
        <f>R740*C740</f>
        <v>0</v>
      </c>
      <c r="T740" s="110">
        <v>0</v>
      </c>
      <c r="U740" s="108">
        <v>0</v>
      </c>
      <c r="V740" s="109">
        <v>0</v>
      </c>
      <c r="W740" s="108">
        <v>0</v>
      </c>
      <c r="X740" s="200"/>
      <c r="Y740" s="200"/>
    </row>
    <row r="741" spans="1:25" s="106" customFormat="1" ht="306">
      <c r="A741" s="115"/>
      <c r="B741" s="203" t="s">
        <v>503</v>
      </c>
      <c r="C741" s="139"/>
      <c r="D741" s="204"/>
      <c r="E741" s="56"/>
      <c r="F741" s="101">
        <f>E741*C741</f>
        <v>0</v>
      </c>
      <c r="G741" s="56"/>
      <c r="H741" s="56">
        <f>G741*C741</f>
        <v>0</v>
      </c>
      <c r="I741" s="56"/>
      <c r="J741" s="56">
        <f>I741*2</f>
        <v>0</v>
      </c>
      <c r="K741" s="56">
        <f>J741*C741</f>
        <v>0</v>
      </c>
      <c r="L741" s="56"/>
      <c r="M741" s="56">
        <f>L741*C741</f>
        <v>0</v>
      </c>
      <c r="N741" s="56"/>
      <c r="O741" s="56">
        <f>N741*C741</f>
        <v>0</v>
      </c>
      <c r="P741" s="98">
        <f>G741+J741+L741+N741</f>
        <v>0</v>
      </c>
      <c r="Q741" s="56">
        <f>P741*C741</f>
        <v>0</v>
      </c>
      <c r="R741" s="98">
        <f>P741+E741</f>
        <v>0</v>
      </c>
      <c r="S741" s="56">
        <f>R741*C741</f>
        <v>0</v>
      </c>
      <c r="T741" s="110">
        <v>0</v>
      </c>
      <c r="U741" s="108">
        <v>0</v>
      </c>
      <c r="V741" s="109">
        <v>0</v>
      </c>
      <c r="W741" s="108">
        <v>0</v>
      </c>
      <c r="X741" s="200"/>
      <c r="Y741" s="200"/>
    </row>
    <row r="742" spans="1:25" s="106" customFormat="1" ht="48.75" customHeight="1">
      <c r="A742" s="115"/>
      <c r="B742" s="203" t="s">
        <v>502</v>
      </c>
      <c r="C742" s="202">
        <v>114783</v>
      </c>
      <c r="D742" s="82" t="s">
        <v>104</v>
      </c>
      <c r="E742" s="62">
        <v>1</v>
      </c>
      <c r="F742" s="81">
        <f>E742*C742</f>
        <v>114783</v>
      </c>
      <c r="G742" s="62"/>
      <c r="H742" s="62">
        <f>G742*C742</f>
        <v>0</v>
      </c>
      <c r="I742" s="62"/>
      <c r="J742" s="62">
        <f>I742*2</f>
        <v>0</v>
      </c>
      <c r="K742" s="62">
        <f>J742*C742</f>
        <v>0</v>
      </c>
      <c r="L742" s="62"/>
      <c r="M742" s="62">
        <f>L742*C742</f>
        <v>0</v>
      </c>
      <c r="N742" s="62"/>
      <c r="O742" s="62">
        <f>N742*C742</f>
        <v>0</v>
      </c>
      <c r="P742" s="88">
        <f>G742+J742+L742+N742</f>
        <v>0</v>
      </c>
      <c r="Q742" s="62">
        <f>P742*C742</f>
        <v>0</v>
      </c>
      <c r="R742" s="88">
        <f>P742+E742</f>
        <v>1</v>
      </c>
      <c r="S742" s="62">
        <f>R742*C742</f>
        <v>114783</v>
      </c>
      <c r="T742" s="110">
        <v>1</v>
      </c>
      <c r="U742" s="108">
        <v>105298</v>
      </c>
      <c r="V742" s="109">
        <v>2</v>
      </c>
      <c r="W742" s="108">
        <v>210596</v>
      </c>
      <c r="X742" s="200"/>
      <c r="Y742" s="200"/>
    </row>
    <row r="743" spans="1:25" s="106" customFormat="1" ht="278.10000000000002" customHeight="1">
      <c r="A743" s="115"/>
      <c r="B743" s="203" t="s">
        <v>501</v>
      </c>
      <c r="C743" s="202">
        <v>20473</v>
      </c>
      <c r="D743" s="82" t="s">
        <v>104</v>
      </c>
      <c r="E743" s="62">
        <v>10</v>
      </c>
      <c r="F743" s="81">
        <f>E743*C743</f>
        <v>204730</v>
      </c>
      <c r="G743" s="62"/>
      <c r="H743" s="62">
        <f>G743*C743</f>
        <v>0</v>
      </c>
      <c r="I743" s="62"/>
      <c r="J743" s="62">
        <f>I743*2</f>
        <v>0</v>
      </c>
      <c r="K743" s="62">
        <f>J743*C743</f>
        <v>0</v>
      </c>
      <c r="L743" s="62"/>
      <c r="M743" s="62">
        <f>L743*C743</f>
        <v>0</v>
      </c>
      <c r="N743" s="62"/>
      <c r="O743" s="62">
        <f>N743*C743</f>
        <v>0</v>
      </c>
      <c r="P743" s="88">
        <f>G743+J743+L743+N743</f>
        <v>0</v>
      </c>
      <c r="Q743" s="62">
        <f>P743*C743</f>
        <v>0</v>
      </c>
      <c r="R743" s="88">
        <f>P743+E743</f>
        <v>10</v>
      </c>
      <c r="S743" s="62">
        <f>R743*C743</f>
        <v>204730</v>
      </c>
      <c r="T743" s="110">
        <v>10</v>
      </c>
      <c r="U743" s="108">
        <v>196580</v>
      </c>
      <c r="V743" s="109">
        <v>20</v>
      </c>
      <c r="W743" s="108">
        <v>393160</v>
      </c>
      <c r="X743" s="200"/>
      <c r="Y743" s="200"/>
    </row>
    <row r="744" spans="1:25" s="106" customFormat="1" ht="45.6" customHeight="1">
      <c r="A744" s="115"/>
      <c r="B744" s="201" t="s">
        <v>307</v>
      </c>
      <c r="C744" s="151"/>
      <c r="D744" s="82"/>
      <c r="E744" s="62"/>
      <c r="F744" s="81">
        <f>E744*C744</f>
        <v>0</v>
      </c>
      <c r="G744" s="62"/>
      <c r="H744" s="62">
        <f>G744*C744</f>
        <v>0</v>
      </c>
      <c r="I744" s="62"/>
      <c r="J744" s="62">
        <f>I744*2</f>
        <v>0</v>
      </c>
      <c r="K744" s="62">
        <f>J744*C744</f>
        <v>0</v>
      </c>
      <c r="L744" s="62"/>
      <c r="M744" s="62">
        <f>L744*C744</f>
        <v>0</v>
      </c>
      <c r="N744" s="62"/>
      <c r="O744" s="62">
        <f>N744*C744</f>
        <v>0</v>
      </c>
      <c r="P744" s="88">
        <f>G744+J744+L744+N744</f>
        <v>0</v>
      </c>
      <c r="Q744" s="62">
        <f>P744*C744</f>
        <v>0</v>
      </c>
      <c r="R744" s="80" t="s">
        <v>136</v>
      </c>
      <c r="S744" s="62"/>
      <c r="T744" s="110">
        <v>0</v>
      </c>
      <c r="U744" s="108">
        <v>0</v>
      </c>
      <c r="V744" s="109">
        <v>0</v>
      </c>
      <c r="W744" s="108">
        <v>0</v>
      </c>
      <c r="X744" s="200"/>
      <c r="Y744" s="200"/>
    </row>
    <row r="745" spans="1:25" s="46" customFormat="1" ht="46.5" customHeight="1">
      <c r="A745" s="159"/>
      <c r="B745" s="173" t="s">
        <v>500</v>
      </c>
      <c r="C745" s="199"/>
      <c r="D745" s="198"/>
      <c r="E745" s="56"/>
      <c r="F745" s="101">
        <f>E745*C745</f>
        <v>0</v>
      </c>
      <c r="G745" s="125"/>
      <c r="H745" s="56">
        <f>G745*C745</f>
        <v>0</v>
      </c>
      <c r="I745" s="125"/>
      <c r="J745" s="56">
        <f>I745*2</f>
        <v>0</v>
      </c>
      <c r="K745" s="56">
        <f>J745*C745</f>
        <v>0</v>
      </c>
      <c r="L745" s="56"/>
      <c r="M745" s="56">
        <f>L745*C745</f>
        <v>0</v>
      </c>
      <c r="N745" s="125"/>
      <c r="O745" s="56">
        <f>N745*C745</f>
        <v>0</v>
      </c>
      <c r="P745" s="98">
        <f>G745+J745+L745+N745</f>
        <v>0</v>
      </c>
      <c r="Q745" s="56">
        <f>P745*C745</f>
        <v>0</v>
      </c>
      <c r="R745" s="98">
        <f>P745+E745</f>
        <v>0</v>
      </c>
      <c r="S745" s="56">
        <f>R745*C745</f>
        <v>0</v>
      </c>
      <c r="T745" s="48"/>
      <c r="U745" s="47"/>
    </row>
    <row r="746" spans="1:25" s="46" customFormat="1" ht="31.5" customHeight="1">
      <c r="A746" s="159"/>
      <c r="B746" s="179" t="s">
        <v>499</v>
      </c>
      <c r="C746" s="199">
        <v>3353.03</v>
      </c>
      <c r="D746" s="198" t="s">
        <v>96</v>
      </c>
      <c r="E746" s="56"/>
      <c r="F746" s="101">
        <f>E746*C746</f>
        <v>0</v>
      </c>
      <c r="G746" s="125"/>
      <c r="H746" s="56">
        <f>G746*C746</f>
        <v>0</v>
      </c>
      <c r="I746" s="125"/>
      <c r="J746" s="56">
        <f>I746*2</f>
        <v>0</v>
      </c>
      <c r="K746" s="56">
        <f>J746*C746</f>
        <v>0</v>
      </c>
      <c r="L746" s="56"/>
      <c r="M746" s="56">
        <f>L746*C746</f>
        <v>0</v>
      </c>
      <c r="N746" s="125"/>
      <c r="O746" s="56">
        <f>N746*C746</f>
        <v>0</v>
      </c>
      <c r="P746" s="98">
        <f>G746+J746+L746+N746</f>
        <v>0</v>
      </c>
      <c r="Q746" s="56">
        <f>P746*C746</f>
        <v>0</v>
      </c>
      <c r="R746" s="98">
        <f>P746+E746</f>
        <v>0</v>
      </c>
      <c r="S746" s="56">
        <f>R746*C746</f>
        <v>0</v>
      </c>
      <c r="T746" s="48"/>
      <c r="U746" s="47"/>
    </row>
    <row r="747" spans="1:25" s="46" customFormat="1" ht="31.5" customHeight="1">
      <c r="A747" s="159"/>
      <c r="B747" s="179" t="s">
        <v>498</v>
      </c>
      <c r="C747" s="199">
        <v>3169.22</v>
      </c>
      <c r="D747" s="198" t="s">
        <v>96</v>
      </c>
      <c r="E747" s="56"/>
      <c r="F747" s="101">
        <f>E747*C747</f>
        <v>0</v>
      </c>
      <c r="G747" s="125"/>
      <c r="H747" s="56">
        <f>G747*C747</f>
        <v>0</v>
      </c>
      <c r="I747" s="125"/>
      <c r="J747" s="56">
        <f>I747*2</f>
        <v>0</v>
      </c>
      <c r="K747" s="56">
        <f>J747*C747</f>
        <v>0</v>
      </c>
      <c r="L747" s="56"/>
      <c r="M747" s="56">
        <f>L747*C747</f>
        <v>0</v>
      </c>
      <c r="N747" s="125"/>
      <c r="O747" s="56">
        <f>N747*C747</f>
        <v>0</v>
      </c>
      <c r="P747" s="98">
        <f>G747+J747+L747+N747</f>
        <v>0</v>
      </c>
      <c r="Q747" s="56">
        <f>P747*C747</f>
        <v>0</v>
      </c>
      <c r="R747" s="98">
        <f>P747+E747</f>
        <v>0</v>
      </c>
      <c r="S747" s="56">
        <f>R747*C747</f>
        <v>0</v>
      </c>
      <c r="T747" s="48"/>
      <c r="U747" s="47"/>
    </row>
    <row r="748" spans="1:25" s="46" customFormat="1" ht="31.5" customHeight="1">
      <c r="A748" s="159"/>
      <c r="B748" s="179" t="s">
        <v>497</v>
      </c>
      <c r="C748" s="199">
        <v>4048</v>
      </c>
      <c r="D748" s="198" t="s">
        <v>96</v>
      </c>
      <c r="E748" s="56"/>
      <c r="F748" s="101">
        <f>E748*C748</f>
        <v>0</v>
      </c>
      <c r="G748" s="125"/>
      <c r="H748" s="56">
        <f>G748*C748</f>
        <v>0</v>
      </c>
      <c r="I748" s="125"/>
      <c r="J748" s="56">
        <f>I748*2</f>
        <v>0</v>
      </c>
      <c r="K748" s="56">
        <f>J748*C748</f>
        <v>0</v>
      </c>
      <c r="L748" s="56"/>
      <c r="M748" s="56">
        <f>L748*C748</f>
        <v>0</v>
      </c>
      <c r="N748" s="125"/>
      <c r="O748" s="56">
        <f>N748*C748</f>
        <v>0</v>
      </c>
      <c r="P748" s="98">
        <f>G748+J748+L748+N748</f>
        <v>0</v>
      </c>
      <c r="Q748" s="56">
        <f>P748*C748</f>
        <v>0</v>
      </c>
      <c r="R748" s="98">
        <f>P748+E748</f>
        <v>0</v>
      </c>
      <c r="S748" s="56">
        <f>R748*C748</f>
        <v>0</v>
      </c>
      <c r="T748" s="48"/>
      <c r="U748" s="47"/>
    </row>
    <row r="749" spans="1:25" s="46" customFormat="1" ht="31.5" customHeight="1">
      <c r="A749" s="159"/>
      <c r="B749" s="179" t="s">
        <v>496</v>
      </c>
      <c r="C749" s="199">
        <v>3758.93</v>
      </c>
      <c r="D749" s="198" t="s">
        <v>96</v>
      </c>
      <c r="E749" s="56"/>
      <c r="F749" s="101">
        <f>E749*C749</f>
        <v>0</v>
      </c>
      <c r="G749" s="125"/>
      <c r="H749" s="56">
        <f>G749*C749</f>
        <v>0</v>
      </c>
      <c r="I749" s="125"/>
      <c r="J749" s="56">
        <f>I749*2</f>
        <v>0</v>
      </c>
      <c r="K749" s="56">
        <f>J749*C749</f>
        <v>0</v>
      </c>
      <c r="L749" s="56"/>
      <c r="M749" s="56">
        <f>L749*C749</f>
        <v>0</v>
      </c>
      <c r="N749" s="125"/>
      <c r="O749" s="56">
        <f>N749*C749</f>
        <v>0</v>
      </c>
      <c r="P749" s="98">
        <f>G749+J749+L749+N749</f>
        <v>0</v>
      </c>
      <c r="Q749" s="56">
        <f>P749*C749</f>
        <v>0</v>
      </c>
      <c r="R749" s="98">
        <f>P749+E749</f>
        <v>0</v>
      </c>
      <c r="S749" s="56">
        <f>R749*C749</f>
        <v>0</v>
      </c>
      <c r="T749" s="48"/>
      <c r="U749" s="47"/>
    </row>
    <row r="750" spans="1:25" s="46" customFormat="1" ht="60.75" customHeight="1">
      <c r="A750" s="159"/>
      <c r="B750" s="119" t="s">
        <v>495</v>
      </c>
      <c r="C750" s="163">
        <v>1314.29</v>
      </c>
      <c r="D750" s="119" t="s">
        <v>399</v>
      </c>
      <c r="E750" s="56"/>
      <c r="F750" s="101">
        <f>E750*C750</f>
        <v>0</v>
      </c>
      <c r="G750" s="125"/>
      <c r="H750" s="56">
        <f>G750*C750</f>
        <v>0</v>
      </c>
      <c r="I750" s="125"/>
      <c r="J750" s="56">
        <f>I750*2</f>
        <v>0</v>
      </c>
      <c r="K750" s="56">
        <f>J750*C750</f>
        <v>0</v>
      </c>
      <c r="L750" s="56"/>
      <c r="M750" s="56">
        <f>L750*C750</f>
        <v>0</v>
      </c>
      <c r="N750" s="125"/>
      <c r="O750" s="56">
        <f>N750*C750</f>
        <v>0</v>
      </c>
      <c r="P750" s="98">
        <f>G750+J750+L750+N750</f>
        <v>0</v>
      </c>
      <c r="Q750" s="56">
        <f>P750*C750</f>
        <v>0</v>
      </c>
      <c r="R750" s="98">
        <f>P750+E750</f>
        <v>0</v>
      </c>
      <c r="S750" s="56">
        <f>R750*C750</f>
        <v>0</v>
      </c>
      <c r="T750" s="48"/>
      <c r="U750" s="47"/>
    </row>
    <row r="751" spans="1:25" s="46" customFormat="1" ht="51" customHeight="1">
      <c r="A751" s="159"/>
      <c r="B751" s="119" t="s">
        <v>494</v>
      </c>
      <c r="C751" s="163">
        <v>2878.88</v>
      </c>
      <c r="D751" s="119" t="s">
        <v>399</v>
      </c>
      <c r="E751" s="56"/>
      <c r="F751" s="101">
        <f>E751*C751</f>
        <v>0</v>
      </c>
      <c r="G751" s="125"/>
      <c r="H751" s="56">
        <f>G751*C751</f>
        <v>0</v>
      </c>
      <c r="I751" s="125"/>
      <c r="J751" s="56">
        <f>I751*2</f>
        <v>0</v>
      </c>
      <c r="K751" s="56">
        <f>J751*C751</f>
        <v>0</v>
      </c>
      <c r="L751" s="56"/>
      <c r="M751" s="56">
        <f>L751*C751</f>
        <v>0</v>
      </c>
      <c r="N751" s="125"/>
      <c r="O751" s="56">
        <f>N751*C751</f>
        <v>0</v>
      </c>
      <c r="P751" s="98">
        <f>G751+J751+L751+N751</f>
        <v>0</v>
      </c>
      <c r="Q751" s="56">
        <f>P751*C751</f>
        <v>0</v>
      </c>
      <c r="R751" s="98">
        <f>P751+E751</f>
        <v>0</v>
      </c>
      <c r="S751" s="56">
        <f>R751*C751</f>
        <v>0</v>
      </c>
      <c r="T751" s="48"/>
      <c r="U751" s="47"/>
    </row>
    <row r="752" spans="1:25" s="46" customFormat="1" ht="60" customHeight="1">
      <c r="A752" s="159" t="s">
        <v>493</v>
      </c>
      <c r="B752" s="197" t="s">
        <v>492</v>
      </c>
      <c r="C752" s="163">
        <v>4328.05</v>
      </c>
      <c r="D752" s="116" t="s">
        <v>96</v>
      </c>
      <c r="E752" s="56"/>
      <c r="F752" s="101">
        <f>E752*C752</f>
        <v>0</v>
      </c>
      <c r="G752" s="125"/>
      <c r="H752" s="56">
        <f>G752*C752</f>
        <v>0</v>
      </c>
      <c r="I752" s="125"/>
      <c r="J752" s="56">
        <f>I752*2</f>
        <v>0</v>
      </c>
      <c r="K752" s="56">
        <f>J752*C752</f>
        <v>0</v>
      </c>
      <c r="L752" s="56"/>
      <c r="M752" s="56">
        <f>L752*C752</f>
        <v>0</v>
      </c>
      <c r="N752" s="125"/>
      <c r="O752" s="56">
        <f>N752*C752</f>
        <v>0</v>
      </c>
      <c r="P752" s="98">
        <f>G752+J752+L752+N752</f>
        <v>0</v>
      </c>
      <c r="Q752" s="56">
        <f>P752*C752</f>
        <v>0</v>
      </c>
      <c r="R752" s="98">
        <f>P752+E752</f>
        <v>0</v>
      </c>
      <c r="S752" s="56">
        <f>R752*C752</f>
        <v>0</v>
      </c>
      <c r="T752" s="48"/>
      <c r="U752" s="47"/>
    </row>
    <row r="753" spans="1:21" s="46" customFormat="1" ht="46.5" customHeight="1">
      <c r="A753" s="159">
        <v>4.4000000000000004</v>
      </c>
      <c r="B753" s="116" t="s">
        <v>491</v>
      </c>
      <c r="C753" s="195">
        <v>915.02</v>
      </c>
      <c r="D753" s="116" t="s">
        <v>96</v>
      </c>
      <c r="E753" s="56"/>
      <c r="F753" s="101">
        <f>E753*C753</f>
        <v>0</v>
      </c>
      <c r="G753" s="125"/>
      <c r="H753" s="56">
        <f>G753*C753</f>
        <v>0</v>
      </c>
      <c r="I753" s="125"/>
      <c r="J753" s="56">
        <f>I753*2</f>
        <v>0</v>
      </c>
      <c r="K753" s="56">
        <f>J753*C753</f>
        <v>0</v>
      </c>
      <c r="L753" s="56"/>
      <c r="M753" s="56">
        <f>L753*C753</f>
        <v>0</v>
      </c>
      <c r="N753" s="125"/>
      <c r="O753" s="56">
        <f>N753*C753</f>
        <v>0</v>
      </c>
      <c r="P753" s="98">
        <f>G753+J753+L753+N753</f>
        <v>0</v>
      </c>
      <c r="Q753" s="56">
        <f>P753*C753</f>
        <v>0</v>
      </c>
      <c r="R753" s="98">
        <f>P753+E753</f>
        <v>0</v>
      </c>
      <c r="S753" s="56">
        <f>R753*C753</f>
        <v>0</v>
      </c>
      <c r="T753" s="48"/>
      <c r="U753" s="47"/>
    </row>
    <row r="754" spans="1:21" s="46" customFormat="1" ht="69.75" customHeight="1">
      <c r="A754" s="159"/>
      <c r="B754" s="116" t="s">
        <v>490</v>
      </c>
      <c r="C754" s="195">
        <v>990</v>
      </c>
      <c r="D754" s="116" t="s">
        <v>96</v>
      </c>
      <c r="E754" s="56"/>
      <c r="F754" s="101">
        <f>E754*C754</f>
        <v>0</v>
      </c>
      <c r="G754" s="125"/>
      <c r="H754" s="56">
        <f>G754*C754</f>
        <v>0</v>
      </c>
      <c r="I754" s="125"/>
      <c r="J754" s="56">
        <f>I754*2</f>
        <v>0</v>
      </c>
      <c r="K754" s="56">
        <f>J754*C754</f>
        <v>0</v>
      </c>
      <c r="L754" s="56"/>
      <c r="M754" s="56">
        <f>L754*C754</f>
        <v>0</v>
      </c>
      <c r="N754" s="125"/>
      <c r="O754" s="56">
        <f>N754*C754</f>
        <v>0</v>
      </c>
      <c r="P754" s="98">
        <f>G754+J754+L754+N754</f>
        <v>0</v>
      </c>
      <c r="Q754" s="56">
        <f>P754*C754</f>
        <v>0</v>
      </c>
      <c r="R754" s="98">
        <f>P754+E754</f>
        <v>0</v>
      </c>
      <c r="S754" s="56">
        <f>R754*C754</f>
        <v>0</v>
      </c>
      <c r="T754" s="48"/>
      <c r="U754" s="47"/>
    </row>
    <row r="755" spans="1:21" s="46" customFormat="1" ht="25.5" customHeight="1">
      <c r="A755" s="159"/>
      <c r="B755" s="116" t="s">
        <v>489</v>
      </c>
      <c r="C755" s="163">
        <v>905</v>
      </c>
      <c r="D755" s="116" t="s">
        <v>106</v>
      </c>
      <c r="E755" s="56"/>
      <c r="F755" s="101">
        <f>E755*C755</f>
        <v>0</v>
      </c>
      <c r="G755" s="125"/>
      <c r="H755" s="56">
        <f>G755*C755</f>
        <v>0</v>
      </c>
      <c r="I755" s="125"/>
      <c r="J755" s="56">
        <f>I755*2</f>
        <v>0</v>
      </c>
      <c r="K755" s="56">
        <f>J755*C755</f>
        <v>0</v>
      </c>
      <c r="L755" s="56"/>
      <c r="M755" s="56">
        <f>L755*C755</f>
        <v>0</v>
      </c>
      <c r="N755" s="125"/>
      <c r="O755" s="56">
        <f>N755*C755</f>
        <v>0</v>
      </c>
      <c r="P755" s="98">
        <f>G755+J755+L755+N755</f>
        <v>0</v>
      </c>
      <c r="Q755" s="56">
        <f>P755*C755</f>
        <v>0</v>
      </c>
      <c r="R755" s="98">
        <f>P755+E755</f>
        <v>0</v>
      </c>
      <c r="S755" s="56">
        <f>R755*C755</f>
        <v>0</v>
      </c>
      <c r="T755" s="48"/>
      <c r="U755" s="47"/>
    </row>
    <row r="756" spans="1:21" s="46" customFormat="1" ht="25.5" customHeight="1">
      <c r="A756" s="159"/>
      <c r="B756" s="116" t="s">
        <v>488</v>
      </c>
      <c r="C756" s="163">
        <v>8467.2999999999993</v>
      </c>
      <c r="D756" s="116" t="s">
        <v>104</v>
      </c>
      <c r="E756" s="56"/>
      <c r="F756" s="101">
        <f>E756*C756</f>
        <v>0</v>
      </c>
      <c r="G756" s="125"/>
      <c r="H756" s="56">
        <f>G756*C756</f>
        <v>0</v>
      </c>
      <c r="I756" s="125"/>
      <c r="J756" s="56">
        <f>I756*2</f>
        <v>0</v>
      </c>
      <c r="K756" s="56">
        <f>J756*C756</f>
        <v>0</v>
      </c>
      <c r="L756" s="56"/>
      <c r="M756" s="56">
        <f>L756*C756</f>
        <v>0</v>
      </c>
      <c r="N756" s="125"/>
      <c r="O756" s="56">
        <f>N756*C756</f>
        <v>0</v>
      </c>
      <c r="P756" s="98">
        <f>G756+J756+L756+N756</f>
        <v>0</v>
      </c>
      <c r="Q756" s="56">
        <f>P756*C756</f>
        <v>0</v>
      </c>
      <c r="R756" s="98">
        <f>P756+E756</f>
        <v>0</v>
      </c>
      <c r="S756" s="56">
        <f>R756*C756</f>
        <v>0</v>
      </c>
      <c r="T756" s="48"/>
      <c r="U756" s="47"/>
    </row>
    <row r="757" spans="1:21" s="46" customFormat="1" ht="93" customHeight="1">
      <c r="A757" s="159"/>
      <c r="B757" s="116" t="s">
        <v>487</v>
      </c>
      <c r="C757" s="163">
        <v>3409</v>
      </c>
      <c r="D757" s="116" t="s">
        <v>104</v>
      </c>
      <c r="E757" s="56"/>
      <c r="F757" s="101">
        <f>E757*C757</f>
        <v>0</v>
      </c>
      <c r="G757" s="125"/>
      <c r="H757" s="56">
        <f>G757*C757</f>
        <v>0</v>
      </c>
      <c r="I757" s="125"/>
      <c r="J757" s="56">
        <f>I757*2</f>
        <v>0</v>
      </c>
      <c r="K757" s="56">
        <f>J757*C757</f>
        <v>0</v>
      </c>
      <c r="L757" s="56"/>
      <c r="M757" s="56">
        <f>L757*C757</f>
        <v>0</v>
      </c>
      <c r="N757" s="125"/>
      <c r="O757" s="56">
        <f>N757*C757</f>
        <v>0</v>
      </c>
      <c r="P757" s="98">
        <f>G757+J757+L757+N757</f>
        <v>0</v>
      </c>
      <c r="Q757" s="56">
        <f>P757*C757</f>
        <v>0</v>
      </c>
      <c r="R757" s="98">
        <f>P757+E757</f>
        <v>0</v>
      </c>
      <c r="S757" s="56">
        <f>R757*C757</f>
        <v>0</v>
      </c>
      <c r="T757" s="48"/>
      <c r="U757" s="47"/>
    </row>
    <row r="758" spans="1:21" s="46" customFormat="1" ht="93" customHeight="1">
      <c r="A758" s="159"/>
      <c r="B758" s="116" t="s">
        <v>486</v>
      </c>
      <c r="C758" s="163">
        <v>1160</v>
      </c>
      <c r="D758" s="116" t="s">
        <v>104</v>
      </c>
      <c r="E758" s="56"/>
      <c r="F758" s="101">
        <f>E758*C758</f>
        <v>0</v>
      </c>
      <c r="G758" s="125"/>
      <c r="H758" s="56">
        <f>G758*C758</f>
        <v>0</v>
      </c>
      <c r="I758" s="125"/>
      <c r="J758" s="56">
        <f>I758*2</f>
        <v>0</v>
      </c>
      <c r="K758" s="56">
        <f>J758*C758</f>
        <v>0</v>
      </c>
      <c r="L758" s="56"/>
      <c r="M758" s="56">
        <f>L758*C758</f>
        <v>0</v>
      </c>
      <c r="N758" s="125"/>
      <c r="O758" s="56">
        <f>N758*C758</f>
        <v>0</v>
      </c>
      <c r="P758" s="98">
        <f>G758+J758+L758+N758</f>
        <v>0</v>
      </c>
      <c r="Q758" s="56">
        <f>P758*C758</f>
        <v>0</v>
      </c>
      <c r="R758" s="98">
        <f>P758+E758</f>
        <v>0</v>
      </c>
      <c r="S758" s="56">
        <f>R758*C758</f>
        <v>0</v>
      </c>
      <c r="T758" s="48"/>
      <c r="U758" s="47"/>
    </row>
    <row r="759" spans="1:21" s="191" customFormat="1" ht="25.5" customHeight="1">
      <c r="A759" s="196"/>
      <c r="B759" s="174" t="s">
        <v>485</v>
      </c>
      <c r="C759" s="195"/>
      <c r="D759" s="174"/>
      <c r="E759" s="56"/>
      <c r="F759" s="101">
        <f>E759*C759</f>
        <v>0</v>
      </c>
      <c r="G759" s="194"/>
      <c r="H759" s="56">
        <f>G759*C759</f>
        <v>0</v>
      </c>
      <c r="I759" s="194"/>
      <c r="J759" s="56">
        <f>I759*2</f>
        <v>0</v>
      </c>
      <c r="K759" s="56">
        <f>J759*C759</f>
        <v>0</v>
      </c>
      <c r="L759" s="194"/>
      <c r="M759" s="56">
        <f>L759*C759</f>
        <v>0</v>
      </c>
      <c r="N759" s="194"/>
      <c r="O759" s="56">
        <f>N759*C759</f>
        <v>0</v>
      </c>
      <c r="P759" s="98">
        <f>G759+J759+L759+N759</f>
        <v>0</v>
      </c>
      <c r="Q759" s="56">
        <f>P759*C759</f>
        <v>0</v>
      </c>
      <c r="R759" s="98">
        <f>P759+E759</f>
        <v>0</v>
      </c>
      <c r="S759" s="56">
        <f>R759*C759</f>
        <v>0</v>
      </c>
      <c r="T759" s="193"/>
      <c r="U759" s="192"/>
    </row>
    <row r="760" spans="1:21" s="191" customFormat="1" ht="26.25" customHeight="1">
      <c r="A760" s="196"/>
      <c r="B760" s="174" t="s">
        <v>484</v>
      </c>
      <c r="C760" s="195">
        <v>5640</v>
      </c>
      <c r="D760" s="174" t="s">
        <v>104</v>
      </c>
      <c r="E760" s="56"/>
      <c r="F760" s="101">
        <f>E760*C760</f>
        <v>0</v>
      </c>
      <c r="G760" s="194"/>
      <c r="H760" s="56">
        <f>G760*C760</f>
        <v>0</v>
      </c>
      <c r="I760" s="194"/>
      <c r="J760" s="56">
        <f>I760*2</f>
        <v>0</v>
      </c>
      <c r="K760" s="56">
        <f>J760*C760</f>
        <v>0</v>
      </c>
      <c r="L760" s="194"/>
      <c r="M760" s="56">
        <f>L760*C760</f>
        <v>0</v>
      </c>
      <c r="N760" s="194"/>
      <c r="O760" s="56">
        <f>N760*C760</f>
        <v>0</v>
      </c>
      <c r="P760" s="98">
        <f>G760+J760+L760+N760</f>
        <v>0</v>
      </c>
      <c r="Q760" s="56">
        <f>P760*C760</f>
        <v>0</v>
      </c>
      <c r="R760" s="98">
        <f>P760+E760</f>
        <v>0</v>
      </c>
      <c r="S760" s="56">
        <f>R760*C760</f>
        <v>0</v>
      </c>
      <c r="T760" s="193"/>
      <c r="U760" s="192"/>
    </row>
    <row r="761" spans="1:21" s="191" customFormat="1" ht="25.5" customHeight="1">
      <c r="A761" s="196"/>
      <c r="B761" s="174" t="s">
        <v>483</v>
      </c>
      <c r="C761" s="195">
        <v>1340</v>
      </c>
      <c r="D761" s="174" t="s">
        <v>104</v>
      </c>
      <c r="E761" s="56"/>
      <c r="F761" s="101">
        <f>E761*C761</f>
        <v>0</v>
      </c>
      <c r="G761" s="194"/>
      <c r="H761" s="56">
        <f>G761*C761</f>
        <v>0</v>
      </c>
      <c r="I761" s="194"/>
      <c r="J761" s="56">
        <f>I761*2</f>
        <v>0</v>
      </c>
      <c r="K761" s="56">
        <f>J761*C761</f>
        <v>0</v>
      </c>
      <c r="L761" s="194"/>
      <c r="M761" s="56">
        <f>L761*C761</f>
        <v>0</v>
      </c>
      <c r="N761" s="194"/>
      <c r="O761" s="56">
        <f>N761*C761</f>
        <v>0</v>
      </c>
      <c r="P761" s="98">
        <f>G761+J761+L761+N761</f>
        <v>0</v>
      </c>
      <c r="Q761" s="56">
        <f>P761*C761</f>
        <v>0</v>
      </c>
      <c r="R761" s="98">
        <f>P761+E761</f>
        <v>0</v>
      </c>
      <c r="S761" s="56">
        <f>R761*C761</f>
        <v>0</v>
      </c>
      <c r="T761" s="193"/>
      <c r="U761" s="192"/>
    </row>
    <row r="762" spans="1:21" s="191" customFormat="1" ht="25.5" customHeight="1">
      <c r="A762" s="196"/>
      <c r="B762" s="174" t="s">
        <v>482</v>
      </c>
      <c r="C762" s="195">
        <v>604</v>
      </c>
      <c r="D762" s="174" t="s">
        <v>104</v>
      </c>
      <c r="E762" s="56"/>
      <c r="F762" s="101">
        <f>E762*C762</f>
        <v>0</v>
      </c>
      <c r="G762" s="194"/>
      <c r="H762" s="56">
        <f>G762*C762</f>
        <v>0</v>
      </c>
      <c r="I762" s="194"/>
      <c r="J762" s="56">
        <f>I762*2</f>
        <v>0</v>
      </c>
      <c r="K762" s="56">
        <f>J762*C762</f>
        <v>0</v>
      </c>
      <c r="L762" s="194"/>
      <c r="M762" s="56">
        <f>L762*C762</f>
        <v>0</v>
      </c>
      <c r="N762" s="194"/>
      <c r="O762" s="56">
        <f>N762*C762</f>
        <v>0</v>
      </c>
      <c r="P762" s="98">
        <f>G762+J762+L762+N762</f>
        <v>0</v>
      </c>
      <c r="Q762" s="56">
        <f>P762*C762</f>
        <v>0</v>
      </c>
      <c r="R762" s="98">
        <f>P762+E762</f>
        <v>0</v>
      </c>
      <c r="S762" s="56">
        <f>R762*C762</f>
        <v>0</v>
      </c>
      <c r="T762" s="193"/>
      <c r="U762" s="192"/>
    </row>
    <row r="763" spans="1:21" s="46" customFormat="1" ht="74.25" customHeight="1">
      <c r="A763" s="159"/>
      <c r="B763" s="116" t="s">
        <v>481</v>
      </c>
      <c r="C763" s="170">
        <v>949</v>
      </c>
      <c r="D763" s="183" t="s">
        <v>290</v>
      </c>
      <c r="E763" s="62">
        <v>80</v>
      </c>
      <c r="F763" s="81">
        <f>E763*C763</f>
        <v>75920</v>
      </c>
      <c r="G763" s="62"/>
      <c r="H763" s="62">
        <f>G763*C763</f>
        <v>0</v>
      </c>
      <c r="I763" s="62"/>
      <c r="J763" s="62">
        <f>I763*2</f>
        <v>0</v>
      </c>
      <c r="K763" s="62">
        <f>J763*C763</f>
        <v>0</v>
      </c>
      <c r="L763" s="62"/>
      <c r="M763" s="62">
        <f>L763*C763</f>
        <v>0</v>
      </c>
      <c r="N763" s="62"/>
      <c r="O763" s="62">
        <f>N763*C763</f>
        <v>0</v>
      </c>
      <c r="P763" s="88">
        <f>G763+J763+L763+N763</f>
        <v>0</v>
      </c>
      <c r="Q763" s="62">
        <f>P763*C763</f>
        <v>0</v>
      </c>
      <c r="R763" s="88">
        <f>P763+E763</f>
        <v>80</v>
      </c>
      <c r="S763" s="62">
        <f>R763*C763</f>
        <v>75920</v>
      </c>
      <c r="T763" s="48"/>
      <c r="U763" s="42"/>
    </row>
    <row r="764" spans="1:21" s="46" customFormat="1" ht="75" customHeight="1">
      <c r="A764" s="159"/>
      <c r="B764" s="116" t="s">
        <v>480</v>
      </c>
      <c r="C764" s="170">
        <v>868</v>
      </c>
      <c r="D764" s="183" t="s">
        <v>290</v>
      </c>
      <c r="E764" s="62">
        <v>10</v>
      </c>
      <c r="F764" s="81">
        <f>E764*C764</f>
        <v>8680</v>
      </c>
      <c r="G764" s="131"/>
      <c r="H764" s="62">
        <f>G764*C764</f>
        <v>0</v>
      </c>
      <c r="I764" s="131"/>
      <c r="J764" s="62">
        <f>I764*2</f>
        <v>0</v>
      </c>
      <c r="K764" s="62">
        <f>J764*C764</f>
        <v>0</v>
      </c>
      <c r="L764" s="62"/>
      <c r="M764" s="62">
        <f>L764*C764</f>
        <v>0</v>
      </c>
      <c r="N764" s="131"/>
      <c r="O764" s="62">
        <f>N764*C764</f>
        <v>0</v>
      </c>
      <c r="P764" s="88">
        <f>G764+J764+L764+N764</f>
        <v>0</v>
      </c>
      <c r="Q764" s="62">
        <f>P764*C764</f>
        <v>0</v>
      </c>
      <c r="R764" s="88">
        <f>P764+E764</f>
        <v>10</v>
      </c>
      <c r="S764" s="62">
        <f>R764*C764</f>
        <v>8680</v>
      </c>
      <c r="T764" s="48"/>
      <c r="U764" s="47"/>
    </row>
    <row r="765" spans="1:21" s="46" customFormat="1" ht="46.5" customHeight="1">
      <c r="A765" s="159"/>
      <c r="B765" s="116" t="s">
        <v>479</v>
      </c>
      <c r="C765" s="163">
        <v>500</v>
      </c>
      <c r="D765" s="164" t="s">
        <v>290</v>
      </c>
      <c r="E765" s="56"/>
      <c r="F765" s="101">
        <f>E765*C765</f>
        <v>0</v>
      </c>
      <c r="G765" s="125"/>
      <c r="H765" s="56">
        <f>G765*C765</f>
        <v>0</v>
      </c>
      <c r="I765" s="125"/>
      <c r="J765" s="56">
        <f>I765*2</f>
        <v>0</v>
      </c>
      <c r="K765" s="56">
        <f>J765*C765</f>
        <v>0</v>
      </c>
      <c r="L765" s="56"/>
      <c r="M765" s="56">
        <f>L765*C765</f>
        <v>0</v>
      </c>
      <c r="N765" s="125"/>
      <c r="O765" s="56">
        <f>N765*C765</f>
        <v>0</v>
      </c>
      <c r="P765" s="98">
        <f>G765+J765+L765+N765</f>
        <v>0</v>
      </c>
      <c r="Q765" s="56">
        <f>P765*C765</f>
        <v>0</v>
      </c>
      <c r="R765" s="98">
        <f>P765+E765</f>
        <v>0</v>
      </c>
      <c r="S765" s="56">
        <f>R765*C765</f>
        <v>0</v>
      </c>
      <c r="T765" s="48"/>
      <c r="U765" s="47"/>
    </row>
    <row r="766" spans="1:21" s="46" customFormat="1" ht="50.25" customHeight="1">
      <c r="A766" s="159"/>
      <c r="B766" s="116" t="s">
        <v>478</v>
      </c>
      <c r="C766" s="170">
        <v>397</v>
      </c>
      <c r="D766" s="183" t="s">
        <v>290</v>
      </c>
      <c r="E766" s="62">
        <v>20</v>
      </c>
      <c r="F766" s="81">
        <f>E766*C766</f>
        <v>7940</v>
      </c>
      <c r="G766" s="131"/>
      <c r="H766" s="62">
        <f>G766*C766</f>
        <v>0</v>
      </c>
      <c r="I766" s="131"/>
      <c r="J766" s="62">
        <f>I766*2</f>
        <v>0</v>
      </c>
      <c r="K766" s="62">
        <f>J766*C766</f>
        <v>0</v>
      </c>
      <c r="L766" s="62"/>
      <c r="M766" s="62">
        <f>L766*C766</f>
        <v>0</v>
      </c>
      <c r="N766" s="131"/>
      <c r="O766" s="62">
        <f>N766*C766</f>
        <v>0</v>
      </c>
      <c r="P766" s="88">
        <f>G766+J766+L766+N766</f>
        <v>0</v>
      </c>
      <c r="Q766" s="62">
        <f>P766*C766</f>
        <v>0</v>
      </c>
      <c r="R766" s="88">
        <f>P766+E766</f>
        <v>20</v>
      </c>
      <c r="S766" s="62">
        <f>R766*C766</f>
        <v>7940</v>
      </c>
      <c r="T766" s="48"/>
      <c r="U766" s="47"/>
    </row>
    <row r="767" spans="1:21" s="46" customFormat="1" ht="50.25" customHeight="1">
      <c r="A767" s="159"/>
      <c r="B767" s="116" t="s">
        <v>477</v>
      </c>
      <c r="C767" s="170">
        <v>245</v>
      </c>
      <c r="D767" s="183" t="s">
        <v>106</v>
      </c>
      <c r="E767" s="62">
        <v>70</v>
      </c>
      <c r="F767" s="81">
        <f>E767*C767</f>
        <v>17150</v>
      </c>
      <c r="G767" s="131"/>
      <c r="H767" s="62">
        <f>G767*C767</f>
        <v>0</v>
      </c>
      <c r="I767" s="131"/>
      <c r="J767" s="62">
        <f>I767*2</f>
        <v>0</v>
      </c>
      <c r="K767" s="62">
        <f>J767*C767</f>
        <v>0</v>
      </c>
      <c r="L767" s="62"/>
      <c r="M767" s="62">
        <f>L767*C767</f>
        <v>0</v>
      </c>
      <c r="N767" s="131"/>
      <c r="O767" s="62">
        <f>N767*C767</f>
        <v>0</v>
      </c>
      <c r="P767" s="88">
        <f>G767+J767+L767+N767</f>
        <v>0</v>
      </c>
      <c r="Q767" s="62">
        <f>P767*C767</f>
        <v>0</v>
      </c>
      <c r="R767" s="88">
        <f>P767+E767</f>
        <v>70</v>
      </c>
      <c r="S767" s="62">
        <f>R767*C767</f>
        <v>17150</v>
      </c>
      <c r="T767" s="48"/>
      <c r="U767" s="47"/>
    </row>
    <row r="768" spans="1:21" s="46" customFormat="1" ht="76.5" customHeight="1">
      <c r="A768" s="159"/>
      <c r="B768" s="116" t="s">
        <v>476</v>
      </c>
      <c r="C768" s="170">
        <v>551</v>
      </c>
      <c r="D768" s="183" t="s">
        <v>104</v>
      </c>
      <c r="E768" s="62">
        <v>2</v>
      </c>
      <c r="F768" s="81">
        <f>E768*C768</f>
        <v>1102</v>
      </c>
      <c r="G768" s="62"/>
      <c r="H768" s="62">
        <f>G768*C768</f>
        <v>0</v>
      </c>
      <c r="I768" s="62"/>
      <c r="J768" s="62">
        <f>I768*2</f>
        <v>0</v>
      </c>
      <c r="K768" s="62">
        <f>J768*C768</f>
        <v>0</v>
      </c>
      <c r="L768" s="62"/>
      <c r="M768" s="62">
        <f>L768*C768</f>
        <v>0</v>
      </c>
      <c r="N768" s="62"/>
      <c r="O768" s="62">
        <f>N768*C768</f>
        <v>0</v>
      </c>
      <c r="P768" s="88">
        <f>G768+J768+L768+N768</f>
        <v>0</v>
      </c>
      <c r="Q768" s="62">
        <f>P768*C768</f>
        <v>0</v>
      </c>
      <c r="R768" s="88">
        <f>P768+E768</f>
        <v>2</v>
      </c>
      <c r="S768" s="62">
        <f>R768*C768</f>
        <v>1102</v>
      </c>
      <c r="T768" s="48"/>
      <c r="U768" s="42"/>
    </row>
    <row r="769" spans="1:21" s="46" customFormat="1" ht="76.5" customHeight="1">
      <c r="A769" s="159"/>
      <c r="B769" s="116" t="s">
        <v>475</v>
      </c>
      <c r="C769" s="170">
        <v>464</v>
      </c>
      <c r="D769" s="190" t="s">
        <v>104</v>
      </c>
      <c r="E769" s="62">
        <v>2</v>
      </c>
      <c r="F769" s="81">
        <f>E769*C769</f>
        <v>928</v>
      </c>
      <c r="G769" s="62"/>
      <c r="H769" s="62">
        <f>G769*C769</f>
        <v>0</v>
      </c>
      <c r="I769" s="62"/>
      <c r="J769" s="62">
        <f>I769*2</f>
        <v>0</v>
      </c>
      <c r="K769" s="62">
        <f>J769*C769</f>
        <v>0</v>
      </c>
      <c r="L769" s="62"/>
      <c r="M769" s="62">
        <f>L769*C769</f>
        <v>0</v>
      </c>
      <c r="N769" s="62"/>
      <c r="O769" s="62">
        <f>N769*C769</f>
        <v>0</v>
      </c>
      <c r="P769" s="88">
        <f>G769+J769+L769+N769</f>
        <v>0</v>
      </c>
      <c r="Q769" s="62">
        <f>P769*C769</f>
        <v>0</v>
      </c>
      <c r="R769" s="88">
        <f>P769+E769</f>
        <v>2</v>
      </c>
      <c r="S769" s="62">
        <f>R769*C769</f>
        <v>928</v>
      </c>
      <c r="T769" s="48"/>
      <c r="U769" s="42"/>
    </row>
    <row r="770" spans="1:21" s="46" customFormat="1" ht="27.75" customHeight="1">
      <c r="A770" s="159"/>
      <c r="B770" s="173" t="s">
        <v>474</v>
      </c>
      <c r="C770" s="189">
        <v>5861.64</v>
      </c>
      <c r="D770" s="176" t="s">
        <v>96</v>
      </c>
      <c r="E770" s="56"/>
      <c r="F770" s="101">
        <f>E770*C770</f>
        <v>0</v>
      </c>
      <c r="G770" s="125"/>
      <c r="H770" s="56">
        <f>G770*C770</f>
        <v>0</v>
      </c>
      <c r="I770" s="125"/>
      <c r="J770" s="56">
        <f>I770*2</f>
        <v>0</v>
      </c>
      <c r="K770" s="56">
        <f>J770*C770</f>
        <v>0</v>
      </c>
      <c r="L770" s="56"/>
      <c r="M770" s="56">
        <f>L770*C770</f>
        <v>0</v>
      </c>
      <c r="N770" s="125"/>
      <c r="O770" s="56">
        <f>N770*C770</f>
        <v>0</v>
      </c>
      <c r="P770" s="98">
        <f>G770+J770+L770+N770</f>
        <v>0</v>
      </c>
      <c r="Q770" s="56">
        <f>P770*C770</f>
        <v>0</v>
      </c>
      <c r="R770" s="98">
        <f>P770+E770</f>
        <v>0</v>
      </c>
      <c r="S770" s="56">
        <f>R770*C770</f>
        <v>0</v>
      </c>
      <c r="T770" s="48"/>
      <c r="U770" s="47"/>
    </row>
    <row r="771" spans="1:21" s="46" customFormat="1" ht="27.75" customHeight="1">
      <c r="A771" s="159"/>
      <c r="B771" s="173" t="s">
        <v>473</v>
      </c>
      <c r="C771" s="188">
        <v>4982.3100000000004</v>
      </c>
      <c r="D771" s="173" t="s">
        <v>96</v>
      </c>
      <c r="E771" s="56"/>
      <c r="F771" s="101">
        <f>E771*C771</f>
        <v>0</v>
      </c>
      <c r="G771" s="125"/>
      <c r="H771" s="56">
        <f>G771*C771</f>
        <v>0</v>
      </c>
      <c r="I771" s="125"/>
      <c r="J771" s="56">
        <f>I771*2</f>
        <v>0</v>
      </c>
      <c r="K771" s="56">
        <f>J771*C771</f>
        <v>0</v>
      </c>
      <c r="L771" s="56"/>
      <c r="M771" s="56">
        <f>L771*C771</f>
        <v>0</v>
      </c>
      <c r="N771" s="125"/>
      <c r="O771" s="56">
        <f>N771*C771</f>
        <v>0</v>
      </c>
      <c r="P771" s="98">
        <f>G771+J771+L771+N771</f>
        <v>0</v>
      </c>
      <c r="Q771" s="56">
        <f>P771*C771</f>
        <v>0</v>
      </c>
      <c r="R771" s="98">
        <f>P771+E771</f>
        <v>0</v>
      </c>
      <c r="S771" s="56">
        <f>R771*C771</f>
        <v>0</v>
      </c>
      <c r="T771" s="48"/>
      <c r="U771" s="47"/>
    </row>
    <row r="772" spans="1:21" s="46" customFormat="1" ht="27.75" customHeight="1">
      <c r="A772" s="159"/>
      <c r="B772" s="173" t="s">
        <v>472</v>
      </c>
      <c r="C772" s="188">
        <v>5291.33</v>
      </c>
      <c r="D772" s="173" t="s">
        <v>96</v>
      </c>
      <c r="E772" s="56"/>
      <c r="F772" s="101">
        <f>E772*C772</f>
        <v>0</v>
      </c>
      <c r="G772" s="125"/>
      <c r="H772" s="56">
        <f>G772*C772</f>
        <v>0</v>
      </c>
      <c r="I772" s="125"/>
      <c r="J772" s="56">
        <f>I772*2</f>
        <v>0</v>
      </c>
      <c r="K772" s="56">
        <f>J772*C772</f>
        <v>0</v>
      </c>
      <c r="L772" s="56"/>
      <c r="M772" s="56">
        <f>L772*C772</f>
        <v>0</v>
      </c>
      <c r="N772" s="125"/>
      <c r="O772" s="56">
        <f>N772*C772</f>
        <v>0</v>
      </c>
      <c r="P772" s="98">
        <f>G772+J772+L772+N772</f>
        <v>0</v>
      </c>
      <c r="Q772" s="56">
        <f>P772*C772</f>
        <v>0</v>
      </c>
      <c r="R772" s="98">
        <f>P772+E772</f>
        <v>0</v>
      </c>
      <c r="S772" s="56">
        <f>R772*C772</f>
        <v>0</v>
      </c>
      <c r="T772" s="48"/>
      <c r="U772" s="47"/>
    </row>
    <row r="773" spans="1:21" s="46" customFormat="1" ht="27.75" customHeight="1">
      <c r="A773" s="159"/>
      <c r="B773" s="173" t="s">
        <v>471</v>
      </c>
      <c r="C773" s="188">
        <v>5279.52</v>
      </c>
      <c r="D773" s="173" t="s">
        <v>96</v>
      </c>
      <c r="E773" s="56"/>
      <c r="F773" s="101">
        <f>E773*C773</f>
        <v>0</v>
      </c>
      <c r="G773" s="125"/>
      <c r="H773" s="56">
        <f>G773*C773</f>
        <v>0</v>
      </c>
      <c r="I773" s="125"/>
      <c r="J773" s="56">
        <f>I773*2</f>
        <v>0</v>
      </c>
      <c r="K773" s="56">
        <f>J773*C773</f>
        <v>0</v>
      </c>
      <c r="L773" s="56"/>
      <c r="M773" s="56">
        <f>L773*C773</f>
        <v>0</v>
      </c>
      <c r="N773" s="125"/>
      <c r="O773" s="56">
        <f>N773*C773</f>
        <v>0</v>
      </c>
      <c r="P773" s="98">
        <f>G773+J773+L773+N773</f>
        <v>0</v>
      </c>
      <c r="Q773" s="56">
        <f>P773*C773</f>
        <v>0</v>
      </c>
      <c r="R773" s="98">
        <f>P773+E773</f>
        <v>0</v>
      </c>
      <c r="S773" s="56">
        <f>R773*C773</f>
        <v>0</v>
      </c>
      <c r="T773" s="48"/>
      <c r="U773" s="47"/>
    </row>
    <row r="774" spans="1:21" s="46" customFormat="1" ht="27.75" customHeight="1">
      <c r="A774" s="159"/>
      <c r="B774" s="173" t="s">
        <v>470</v>
      </c>
      <c r="C774" s="188">
        <v>4618.8900000000003</v>
      </c>
      <c r="D774" s="173" t="s">
        <v>96</v>
      </c>
      <c r="E774" s="56"/>
      <c r="F774" s="101">
        <f>E774*C774</f>
        <v>0</v>
      </c>
      <c r="G774" s="125"/>
      <c r="H774" s="56">
        <f>G774*C774</f>
        <v>0</v>
      </c>
      <c r="I774" s="125"/>
      <c r="J774" s="56">
        <f>I774*2</f>
        <v>0</v>
      </c>
      <c r="K774" s="56">
        <f>J774*C774</f>
        <v>0</v>
      </c>
      <c r="L774" s="56"/>
      <c r="M774" s="56">
        <f>L774*C774</f>
        <v>0</v>
      </c>
      <c r="N774" s="125"/>
      <c r="O774" s="56">
        <f>N774*C774</f>
        <v>0</v>
      </c>
      <c r="P774" s="98">
        <f>G774+J774+L774+N774</f>
        <v>0</v>
      </c>
      <c r="Q774" s="56">
        <f>P774*C774</f>
        <v>0</v>
      </c>
      <c r="R774" s="98">
        <f>P774+E774</f>
        <v>0</v>
      </c>
      <c r="S774" s="56">
        <f>R774*C774</f>
        <v>0</v>
      </c>
      <c r="T774" s="48"/>
      <c r="U774" s="47"/>
    </row>
    <row r="775" spans="1:21" s="46" customFormat="1" ht="53.25" customHeight="1">
      <c r="A775" s="159"/>
      <c r="B775" s="173" t="s">
        <v>469</v>
      </c>
      <c r="C775" s="188">
        <v>4798.3</v>
      </c>
      <c r="D775" s="173" t="s">
        <v>96</v>
      </c>
      <c r="E775" s="56"/>
      <c r="F775" s="101">
        <f>E775*C775</f>
        <v>0</v>
      </c>
      <c r="G775" s="125"/>
      <c r="H775" s="56">
        <f>G775*C775</f>
        <v>0</v>
      </c>
      <c r="I775" s="125"/>
      <c r="J775" s="56">
        <f>I775*2</f>
        <v>0</v>
      </c>
      <c r="K775" s="56">
        <f>J775*C775</f>
        <v>0</v>
      </c>
      <c r="L775" s="56"/>
      <c r="M775" s="56">
        <f>L775*C775</f>
        <v>0</v>
      </c>
      <c r="N775" s="125"/>
      <c r="O775" s="56">
        <f>N775*C775</f>
        <v>0</v>
      </c>
      <c r="P775" s="98">
        <f>G775+J775+L775+N775</f>
        <v>0</v>
      </c>
      <c r="Q775" s="56">
        <f>P775*C775</f>
        <v>0</v>
      </c>
      <c r="R775" s="98">
        <f>P775+E775</f>
        <v>0</v>
      </c>
      <c r="S775" s="56">
        <f>R775*C775</f>
        <v>0</v>
      </c>
      <c r="T775" s="48"/>
      <c r="U775" s="47"/>
    </row>
    <row r="776" spans="1:21" s="46" customFormat="1" ht="47.25" customHeight="1">
      <c r="A776" s="159"/>
      <c r="B776" s="173" t="s">
        <v>468</v>
      </c>
      <c r="C776" s="188">
        <v>5140.34</v>
      </c>
      <c r="D776" s="173" t="s">
        <v>96</v>
      </c>
      <c r="E776" s="56"/>
      <c r="F776" s="101">
        <f>E776*C776</f>
        <v>0</v>
      </c>
      <c r="G776" s="125"/>
      <c r="H776" s="56">
        <f>G776*C776</f>
        <v>0</v>
      </c>
      <c r="I776" s="125"/>
      <c r="J776" s="56">
        <f>I776*2</f>
        <v>0</v>
      </c>
      <c r="K776" s="56">
        <f>J776*C776</f>
        <v>0</v>
      </c>
      <c r="L776" s="56"/>
      <c r="M776" s="56">
        <f>L776*C776</f>
        <v>0</v>
      </c>
      <c r="N776" s="125"/>
      <c r="O776" s="56">
        <f>N776*C776</f>
        <v>0</v>
      </c>
      <c r="P776" s="98">
        <f>G776+J776+L776+N776</f>
        <v>0</v>
      </c>
      <c r="Q776" s="56">
        <f>P776*C776</f>
        <v>0</v>
      </c>
      <c r="R776" s="98">
        <f>P776+E776</f>
        <v>0</v>
      </c>
      <c r="S776" s="56">
        <f>R776*C776</f>
        <v>0</v>
      </c>
      <c r="T776" s="48"/>
      <c r="U776" s="47"/>
    </row>
    <row r="777" spans="1:21" s="46" customFormat="1" ht="51" customHeight="1">
      <c r="A777" s="159"/>
      <c r="B777" s="173" t="s">
        <v>467</v>
      </c>
      <c r="C777" s="188">
        <v>5031.2</v>
      </c>
      <c r="D777" s="173" t="s">
        <v>96</v>
      </c>
      <c r="E777" s="56"/>
      <c r="F777" s="101">
        <f>E777*C777</f>
        <v>0</v>
      </c>
      <c r="G777" s="125"/>
      <c r="H777" s="56">
        <f>G777*C777</f>
        <v>0</v>
      </c>
      <c r="I777" s="125"/>
      <c r="J777" s="56">
        <f>I777*2</f>
        <v>0</v>
      </c>
      <c r="K777" s="56">
        <f>J777*C777</f>
        <v>0</v>
      </c>
      <c r="L777" s="56"/>
      <c r="M777" s="56">
        <f>L777*C777</f>
        <v>0</v>
      </c>
      <c r="N777" s="125"/>
      <c r="O777" s="56">
        <f>N777*C777</f>
        <v>0</v>
      </c>
      <c r="P777" s="98">
        <f>G777+J777+L777+N777</f>
        <v>0</v>
      </c>
      <c r="Q777" s="56">
        <f>P777*C777</f>
        <v>0</v>
      </c>
      <c r="R777" s="98">
        <f>P777+E777</f>
        <v>0</v>
      </c>
      <c r="S777" s="56">
        <f>R777*C777</f>
        <v>0</v>
      </c>
      <c r="T777" s="48"/>
      <c r="U777" s="47"/>
    </row>
    <row r="778" spans="1:21" s="46" customFormat="1" ht="90" customHeight="1">
      <c r="A778" s="159"/>
      <c r="B778" s="173" t="s">
        <v>466</v>
      </c>
      <c r="C778" s="188">
        <v>4726.38</v>
      </c>
      <c r="D778" s="173" t="s">
        <v>96</v>
      </c>
      <c r="E778" s="56"/>
      <c r="F778" s="101">
        <f>E778*C778</f>
        <v>0</v>
      </c>
      <c r="G778" s="125"/>
      <c r="H778" s="56">
        <f>G778*C778</f>
        <v>0</v>
      </c>
      <c r="I778" s="125"/>
      <c r="J778" s="56">
        <f>I778*2</f>
        <v>0</v>
      </c>
      <c r="K778" s="56">
        <f>J778*C778</f>
        <v>0</v>
      </c>
      <c r="L778" s="56"/>
      <c r="M778" s="56">
        <f>L778*C778</f>
        <v>0</v>
      </c>
      <c r="N778" s="125"/>
      <c r="O778" s="56">
        <f>N778*C778</f>
        <v>0</v>
      </c>
      <c r="P778" s="98">
        <f>G778+J778+L778+N778</f>
        <v>0</v>
      </c>
      <c r="Q778" s="56">
        <f>P778*C778</f>
        <v>0</v>
      </c>
      <c r="R778" s="98">
        <f>P778+E778</f>
        <v>0</v>
      </c>
      <c r="S778" s="56">
        <f>R778*C778</f>
        <v>0</v>
      </c>
      <c r="T778" s="48"/>
      <c r="U778" s="47"/>
    </row>
    <row r="779" spans="1:21" s="46" customFormat="1" ht="93" customHeight="1">
      <c r="A779" s="159"/>
      <c r="B779" s="116" t="s">
        <v>465</v>
      </c>
      <c r="C779" s="163">
        <v>6950</v>
      </c>
      <c r="D779" s="164" t="s">
        <v>104</v>
      </c>
      <c r="E779" s="56"/>
      <c r="F779" s="101">
        <f>E779*C779</f>
        <v>0</v>
      </c>
      <c r="G779" s="125"/>
      <c r="H779" s="56">
        <f>G779*C779</f>
        <v>0</v>
      </c>
      <c r="I779" s="125"/>
      <c r="J779" s="56">
        <f>I779*2</f>
        <v>0</v>
      </c>
      <c r="K779" s="56">
        <f>J779*C779</f>
        <v>0</v>
      </c>
      <c r="L779" s="56"/>
      <c r="M779" s="56">
        <f>L779*C779</f>
        <v>0</v>
      </c>
      <c r="N779" s="125"/>
      <c r="O779" s="56">
        <f>N779*C779</f>
        <v>0</v>
      </c>
      <c r="P779" s="98">
        <f>G779+J779+L779+N779</f>
        <v>0</v>
      </c>
      <c r="Q779" s="56">
        <f>P779*C779</f>
        <v>0</v>
      </c>
      <c r="R779" s="98">
        <f>P779+E779</f>
        <v>0</v>
      </c>
      <c r="S779" s="56">
        <f>R779*C779</f>
        <v>0</v>
      </c>
      <c r="T779" s="48"/>
      <c r="U779" s="47"/>
    </row>
    <row r="780" spans="1:21" s="46" customFormat="1" ht="76.5" customHeight="1">
      <c r="A780" s="159"/>
      <c r="B780" s="116" t="s">
        <v>464</v>
      </c>
      <c r="C780" s="170">
        <v>973.9</v>
      </c>
      <c r="D780" s="183" t="s">
        <v>104</v>
      </c>
      <c r="E780" s="62">
        <v>1</v>
      </c>
      <c r="F780" s="81">
        <f>E780*C780</f>
        <v>973.9</v>
      </c>
      <c r="G780" s="131"/>
      <c r="H780" s="62">
        <f>G780*C780</f>
        <v>0</v>
      </c>
      <c r="I780" s="131"/>
      <c r="J780" s="62">
        <f>I780*2</f>
        <v>0</v>
      </c>
      <c r="K780" s="62">
        <f>J780*C780</f>
        <v>0</v>
      </c>
      <c r="L780" s="62"/>
      <c r="M780" s="62">
        <f>L780*C780</f>
        <v>0</v>
      </c>
      <c r="N780" s="131"/>
      <c r="O780" s="62">
        <f>N780*C780</f>
        <v>0</v>
      </c>
      <c r="P780" s="88">
        <f>G780+J780+L780+N780</f>
        <v>0</v>
      </c>
      <c r="Q780" s="62">
        <f>P780*C780</f>
        <v>0</v>
      </c>
      <c r="R780" s="88">
        <f>P780+E780</f>
        <v>1</v>
      </c>
      <c r="S780" s="62">
        <f>R780*C780</f>
        <v>973.9</v>
      </c>
      <c r="T780" s="48"/>
      <c r="U780" s="47"/>
    </row>
    <row r="781" spans="1:21" s="46" customFormat="1" ht="69.75" customHeight="1">
      <c r="A781" s="159"/>
      <c r="B781" s="116" t="s">
        <v>463</v>
      </c>
      <c r="C781" s="163">
        <v>9470</v>
      </c>
      <c r="D781" s="164" t="s">
        <v>104</v>
      </c>
      <c r="E781" s="56"/>
      <c r="F781" s="101">
        <f>E781*C781</f>
        <v>0</v>
      </c>
      <c r="G781" s="125"/>
      <c r="H781" s="56">
        <f>G781*C781</f>
        <v>0</v>
      </c>
      <c r="I781" s="125"/>
      <c r="J781" s="56">
        <f>I781*2</f>
        <v>0</v>
      </c>
      <c r="K781" s="56">
        <f>J781*C781</f>
        <v>0</v>
      </c>
      <c r="L781" s="56"/>
      <c r="M781" s="56">
        <f>L781*C781</f>
        <v>0</v>
      </c>
      <c r="N781" s="125"/>
      <c r="O781" s="56">
        <f>N781*C781</f>
        <v>0</v>
      </c>
      <c r="P781" s="98">
        <f>G781+J781+L781+N781</f>
        <v>0</v>
      </c>
      <c r="Q781" s="56">
        <f>P781*C781</f>
        <v>0</v>
      </c>
      <c r="R781" s="98">
        <f>P781+E781</f>
        <v>0</v>
      </c>
      <c r="S781" s="56">
        <f>R781*C781</f>
        <v>0</v>
      </c>
      <c r="T781" s="48"/>
      <c r="U781" s="47"/>
    </row>
    <row r="782" spans="1:21" s="46" customFormat="1" ht="63" customHeight="1">
      <c r="A782" s="159"/>
      <c r="B782" s="116" t="s">
        <v>462</v>
      </c>
      <c r="C782" s="163">
        <v>293</v>
      </c>
      <c r="D782" s="164" t="s">
        <v>104</v>
      </c>
      <c r="E782" s="56"/>
      <c r="F782" s="101">
        <f>E782*C782</f>
        <v>0</v>
      </c>
      <c r="G782" s="125"/>
      <c r="H782" s="56">
        <f>G782*C782</f>
        <v>0</v>
      </c>
      <c r="I782" s="125"/>
      <c r="J782" s="56">
        <f>I782*2</f>
        <v>0</v>
      </c>
      <c r="K782" s="56">
        <f>J782*C782</f>
        <v>0</v>
      </c>
      <c r="L782" s="56"/>
      <c r="M782" s="56">
        <f>L782*C782</f>
        <v>0</v>
      </c>
      <c r="N782" s="125"/>
      <c r="O782" s="56">
        <f>N782*C782</f>
        <v>0</v>
      </c>
      <c r="P782" s="98">
        <f>G782+J782+L782+N782</f>
        <v>0</v>
      </c>
      <c r="Q782" s="56">
        <f>P782*C782</f>
        <v>0</v>
      </c>
      <c r="R782" s="98">
        <f>P782+E782</f>
        <v>0</v>
      </c>
      <c r="S782" s="56">
        <f>R782*C782</f>
        <v>0</v>
      </c>
      <c r="T782" s="48"/>
      <c r="U782" s="47"/>
    </row>
    <row r="783" spans="1:21" s="46" customFormat="1" ht="69.75" customHeight="1">
      <c r="A783" s="159"/>
      <c r="B783" s="116" t="s">
        <v>461</v>
      </c>
      <c r="C783" s="163">
        <v>704.75</v>
      </c>
      <c r="D783" s="116" t="s">
        <v>104</v>
      </c>
      <c r="E783" s="56"/>
      <c r="F783" s="101">
        <f>E783*C783</f>
        <v>0</v>
      </c>
      <c r="G783" s="125"/>
      <c r="H783" s="56">
        <f>G783*C783</f>
        <v>0</v>
      </c>
      <c r="I783" s="125"/>
      <c r="J783" s="56">
        <f>I783*2</f>
        <v>0</v>
      </c>
      <c r="K783" s="56">
        <f>J783*C783</f>
        <v>0</v>
      </c>
      <c r="L783" s="56"/>
      <c r="M783" s="56">
        <f>L783*C783</f>
        <v>0</v>
      </c>
      <c r="N783" s="125"/>
      <c r="O783" s="56">
        <f>N783*C783</f>
        <v>0</v>
      </c>
      <c r="P783" s="98">
        <f>G783+J783+L783+N783</f>
        <v>0</v>
      </c>
      <c r="Q783" s="56">
        <f>P783*C783</f>
        <v>0</v>
      </c>
      <c r="R783" s="98">
        <f>P783+E783</f>
        <v>0</v>
      </c>
      <c r="S783" s="56">
        <f>R783*C783</f>
        <v>0</v>
      </c>
      <c r="T783" s="48"/>
      <c r="U783" s="47"/>
    </row>
    <row r="784" spans="1:21" s="46" customFormat="1" ht="88.5" customHeight="1">
      <c r="A784" s="159"/>
      <c r="B784" s="116" t="s">
        <v>460</v>
      </c>
      <c r="C784" s="163">
        <v>769</v>
      </c>
      <c r="D784" s="116" t="s">
        <v>104</v>
      </c>
      <c r="E784" s="56"/>
      <c r="F784" s="101">
        <f>E784*C784</f>
        <v>0</v>
      </c>
      <c r="G784" s="125"/>
      <c r="H784" s="56">
        <f>G784*C784</f>
        <v>0</v>
      </c>
      <c r="I784" s="125"/>
      <c r="J784" s="56">
        <f>I784*2</f>
        <v>0</v>
      </c>
      <c r="K784" s="56">
        <f>J784*C784</f>
        <v>0</v>
      </c>
      <c r="L784" s="56"/>
      <c r="M784" s="56">
        <f>L784*C784</f>
        <v>0</v>
      </c>
      <c r="N784" s="125"/>
      <c r="O784" s="56">
        <f>N784*C784</f>
        <v>0</v>
      </c>
      <c r="P784" s="98">
        <f>G784+J784+L784+N784</f>
        <v>0</v>
      </c>
      <c r="Q784" s="56">
        <f>P784*C784</f>
        <v>0</v>
      </c>
      <c r="R784" s="98">
        <f>P784+E784</f>
        <v>0</v>
      </c>
      <c r="S784" s="56">
        <f>R784*C784</f>
        <v>0</v>
      </c>
      <c r="T784" s="48"/>
      <c r="U784" s="47"/>
    </row>
    <row r="785" spans="1:21" s="46" customFormat="1" ht="25.5" customHeight="1">
      <c r="A785" s="159"/>
      <c r="B785" s="187" t="s">
        <v>459</v>
      </c>
      <c r="C785" s="163">
        <v>473.5</v>
      </c>
      <c r="D785" s="164" t="s">
        <v>106</v>
      </c>
      <c r="E785" s="56"/>
      <c r="F785" s="101">
        <f>E785*C785</f>
        <v>0</v>
      </c>
      <c r="G785" s="125"/>
      <c r="H785" s="56">
        <f>G785*C785</f>
        <v>0</v>
      </c>
      <c r="I785" s="125"/>
      <c r="J785" s="56">
        <f>I785*2</f>
        <v>0</v>
      </c>
      <c r="K785" s="56">
        <f>J785*C785</f>
        <v>0</v>
      </c>
      <c r="L785" s="56"/>
      <c r="M785" s="56">
        <f>L785*C785</f>
        <v>0</v>
      </c>
      <c r="N785" s="125"/>
      <c r="O785" s="56">
        <f>N785*C785</f>
        <v>0</v>
      </c>
      <c r="P785" s="98">
        <f>G785+J785+L785+N785</f>
        <v>0</v>
      </c>
      <c r="Q785" s="56">
        <f>P785*C785</f>
        <v>0</v>
      </c>
      <c r="R785" s="98">
        <f>P785+E785</f>
        <v>0</v>
      </c>
      <c r="S785" s="56">
        <f>R785*C785</f>
        <v>0</v>
      </c>
      <c r="T785" s="48"/>
      <c r="U785" s="47"/>
    </row>
    <row r="786" spans="1:21" s="46" customFormat="1" ht="72" customHeight="1">
      <c r="A786" s="159"/>
      <c r="B786" s="187" t="s">
        <v>458</v>
      </c>
      <c r="C786" s="163">
        <v>994</v>
      </c>
      <c r="D786" s="164" t="s">
        <v>104</v>
      </c>
      <c r="E786" s="56"/>
      <c r="F786" s="101">
        <f>E786*C786</f>
        <v>0</v>
      </c>
      <c r="G786" s="125"/>
      <c r="H786" s="56">
        <f>G786*C786</f>
        <v>0</v>
      </c>
      <c r="I786" s="125"/>
      <c r="J786" s="56">
        <f>I786*2</f>
        <v>0</v>
      </c>
      <c r="K786" s="56">
        <f>J786*C786</f>
        <v>0</v>
      </c>
      <c r="L786" s="56"/>
      <c r="M786" s="56">
        <f>L786*C786</f>
        <v>0</v>
      </c>
      <c r="N786" s="125"/>
      <c r="O786" s="56">
        <f>N786*C786</f>
        <v>0</v>
      </c>
      <c r="P786" s="98">
        <f>G786+J786+L786+N786</f>
        <v>0</v>
      </c>
      <c r="Q786" s="56">
        <f>P786*C786</f>
        <v>0</v>
      </c>
      <c r="R786" s="98">
        <f>P786+E786</f>
        <v>0</v>
      </c>
      <c r="S786" s="56">
        <f>R786*C786</f>
        <v>0</v>
      </c>
      <c r="T786" s="48"/>
      <c r="U786" s="47"/>
    </row>
    <row r="787" spans="1:21" s="46" customFormat="1" ht="25.5" customHeight="1">
      <c r="A787" s="159"/>
      <c r="B787" s="187" t="s">
        <v>457</v>
      </c>
      <c r="C787" s="163">
        <v>11481.8</v>
      </c>
      <c r="D787" s="164" t="s">
        <v>104</v>
      </c>
      <c r="E787" s="56"/>
      <c r="F787" s="101">
        <f>E787*C787</f>
        <v>0</v>
      </c>
      <c r="G787" s="125"/>
      <c r="H787" s="56">
        <f>G787*C787</f>
        <v>0</v>
      </c>
      <c r="I787" s="125"/>
      <c r="J787" s="56">
        <f>I787*2</f>
        <v>0</v>
      </c>
      <c r="K787" s="56">
        <f>J787*C787</f>
        <v>0</v>
      </c>
      <c r="L787" s="56"/>
      <c r="M787" s="56">
        <f>L787*C787</f>
        <v>0</v>
      </c>
      <c r="N787" s="125"/>
      <c r="O787" s="56">
        <f>N787*C787</f>
        <v>0</v>
      </c>
      <c r="P787" s="98">
        <f>G787+J787+L787+N787</f>
        <v>0</v>
      </c>
      <c r="Q787" s="56">
        <f>P787*C787</f>
        <v>0</v>
      </c>
      <c r="R787" s="98">
        <f>P787+E787</f>
        <v>0</v>
      </c>
      <c r="S787" s="56">
        <f>R787*C787</f>
        <v>0</v>
      </c>
      <c r="T787" s="48"/>
      <c r="U787" s="47"/>
    </row>
    <row r="788" spans="1:21" s="46" customFormat="1" ht="46.5" customHeight="1">
      <c r="A788" s="159"/>
      <c r="B788" s="187" t="s">
        <v>456</v>
      </c>
      <c r="C788" s="163">
        <v>5325.6</v>
      </c>
      <c r="D788" s="164" t="s">
        <v>104</v>
      </c>
      <c r="E788" s="56"/>
      <c r="F788" s="101">
        <f>E788*C788</f>
        <v>0</v>
      </c>
      <c r="G788" s="125"/>
      <c r="H788" s="56">
        <f>G788*C788</f>
        <v>0</v>
      </c>
      <c r="I788" s="125"/>
      <c r="J788" s="56">
        <f>I788*2</f>
        <v>0</v>
      </c>
      <c r="K788" s="56">
        <f>J788*C788</f>
        <v>0</v>
      </c>
      <c r="L788" s="56"/>
      <c r="M788" s="56">
        <f>L788*C788</f>
        <v>0</v>
      </c>
      <c r="N788" s="125"/>
      <c r="O788" s="56">
        <f>N788*C788</f>
        <v>0</v>
      </c>
      <c r="P788" s="98">
        <f>G788+J788+L788+N788</f>
        <v>0</v>
      </c>
      <c r="Q788" s="56">
        <f>P788*C788</f>
        <v>0</v>
      </c>
      <c r="R788" s="98">
        <f>P788+E788</f>
        <v>0</v>
      </c>
      <c r="S788" s="56">
        <f>R788*C788</f>
        <v>0</v>
      </c>
      <c r="T788" s="48"/>
      <c r="U788" s="47"/>
    </row>
    <row r="789" spans="1:21" s="46" customFormat="1" ht="46.5" customHeight="1">
      <c r="A789" s="159"/>
      <c r="B789" s="187" t="s">
        <v>455</v>
      </c>
      <c r="C789" s="163">
        <v>8254.6</v>
      </c>
      <c r="D789" s="164" t="s">
        <v>104</v>
      </c>
      <c r="E789" s="56"/>
      <c r="F789" s="101">
        <f>E789*C789</f>
        <v>0</v>
      </c>
      <c r="G789" s="125"/>
      <c r="H789" s="56">
        <f>G789*C789</f>
        <v>0</v>
      </c>
      <c r="I789" s="125"/>
      <c r="J789" s="56">
        <f>I789*2</f>
        <v>0</v>
      </c>
      <c r="K789" s="56">
        <f>J789*C789</f>
        <v>0</v>
      </c>
      <c r="L789" s="56"/>
      <c r="M789" s="56">
        <f>L789*C789</f>
        <v>0</v>
      </c>
      <c r="N789" s="125"/>
      <c r="O789" s="56">
        <f>N789*C789</f>
        <v>0</v>
      </c>
      <c r="P789" s="98">
        <f>G789+J789+L789+N789</f>
        <v>0</v>
      </c>
      <c r="Q789" s="56">
        <f>P789*C789</f>
        <v>0</v>
      </c>
      <c r="R789" s="98">
        <f>P789+E789</f>
        <v>0</v>
      </c>
      <c r="S789" s="56">
        <f>R789*C789</f>
        <v>0</v>
      </c>
      <c r="T789" s="48"/>
      <c r="U789" s="47"/>
    </row>
    <row r="790" spans="1:21" s="46" customFormat="1" ht="46.5" customHeight="1">
      <c r="A790" s="159"/>
      <c r="B790" s="187" t="s">
        <v>454</v>
      </c>
      <c r="C790" s="163">
        <v>6588</v>
      </c>
      <c r="D790" s="164" t="s">
        <v>104</v>
      </c>
      <c r="E790" s="56"/>
      <c r="F790" s="101">
        <f>E790*C790</f>
        <v>0</v>
      </c>
      <c r="G790" s="125"/>
      <c r="H790" s="56">
        <f>G790*C790</f>
        <v>0</v>
      </c>
      <c r="I790" s="125"/>
      <c r="J790" s="56">
        <f>I790*2</f>
        <v>0</v>
      </c>
      <c r="K790" s="56">
        <f>J790*C790</f>
        <v>0</v>
      </c>
      <c r="L790" s="56"/>
      <c r="M790" s="56">
        <f>L790*C790</f>
        <v>0</v>
      </c>
      <c r="N790" s="125"/>
      <c r="O790" s="56">
        <f>N790*C790</f>
        <v>0</v>
      </c>
      <c r="P790" s="98">
        <f>G790+J790+L790+N790</f>
        <v>0</v>
      </c>
      <c r="Q790" s="56">
        <f>P790*C790</f>
        <v>0</v>
      </c>
      <c r="R790" s="98">
        <f>P790+E790</f>
        <v>0</v>
      </c>
      <c r="S790" s="56">
        <f>R790*C790</f>
        <v>0</v>
      </c>
      <c r="T790" s="48"/>
      <c r="U790" s="47"/>
    </row>
    <row r="791" spans="1:21" s="46" customFormat="1" ht="46.5" customHeight="1">
      <c r="A791" s="159"/>
      <c r="B791" s="187" t="s">
        <v>453</v>
      </c>
      <c r="C791" s="163">
        <v>593</v>
      </c>
      <c r="D791" s="187" t="s">
        <v>104</v>
      </c>
      <c r="E791" s="56"/>
      <c r="F791" s="101">
        <f>E791*C791</f>
        <v>0</v>
      </c>
      <c r="G791" s="125"/>
      <c r="H791" s="56">
        <f>G791*C791</f>
        <v>0</v>
      </c>
      <c r="I791" s="125"/>
      <c r="J791" s="56">
        <f>I791*2</f>
        <v>0</v>
      </c>
      <c r="K791" s="56">
        <f>J791*C791</f>
        <v>0</v>
      </c>
      <c r="L791" s="56"/>
      <c r="M791" s="56">
        <f>L791*C791</f>
        <v>0</v>
      </c>
      <c r="N791" s="125"/>
      <c r="O791" s="56">
        <f>N791*C791</f>
        <v>0</v>
      </c>
      <c r="P791" s="98">
        <f>G791+J791+L791+N791</f>
        <v>0</v>
      </c>
      <c r="Q791" s="56">
        <f>P791*C791</f>
        <v>0</v>
      </c>
      <c r="R791" s="98">
        <f>P791+E791</f>
        <v>0</v>
      </c>
      <c r="S791" s="56">
        <f>R791*C791</f>
        <v>0</v>
      </c>
      <c r="T791" s="48"/>
      <c r="U791" s="47"/>
    </row>
    <row r="792" spans="1:21" s="184" customFormat="1" ht="25.5" customHeight="1">
      <c r="A792" s="186"/>
      <c r="B792" s="123" t="s">
        <v>452</v>
      </c>
      <c r="C792" s="175"/>
      <c r="D792" s="123"/>
      <c r="E792" s="56"/>
      <c r="F792" s="101">
        <f>E792*C792</f>
        <v>0</v>
      </c>
      <c r="G792" s="125"/>
      <c r="H792" s="56">
        <f>G792*C792</f>
        <v>0</v>
      </c>
      <c r="I792" s="125"/>
      <c r="J792" s="56">
        <f>I792*2</f>
        <v>0</v>
      </c>
      <c r="K792" s="56">
        <f>J792*C792</f>
        <v>0</v>
      </c>
      <c r="L792" s="56"/>
      <c r="M792" s="56">
        <f>L792*C792</f>
        <v>0</v>
      </c>
      <c r="N792" s="125"/>
      <c r="O792" s="56">
        <f>N792*C792</f>
        <v>0</v>
      </c>
      <c r="P792" s="98">
        <f>G792+J792+L792+N792</f>
        <v>0</v>
      </c>
      <c r="Q792" s="56">
        <f>P792*C792</f>
        <v>0</v>
      </c>
      <c r="R792" s="98">
        <f>P792+E792</f>
        <v>0</v>
      </c>
      <c r="S792" s="56">
        <f>R792*C792</f>
        <v>0</v>
      </c>
      <c r="T792" s="185"/>
      <c r="U792" s="47"/>
    </row>
    <row r="793" spans="1:21" s="46" customFormat="1" ht="25.5" customHeight="1">
      <c r="A793" s="159"/>
      <c r="B793" s="119" t="s">
        <v>451</v>
      </c>
      <c r="C793" s="163">
        <v>6300</v>
      </c>
      <c r="D793" s="119" t="s">
        <v>96</v>
      </c>
      <c r="E793" s="56"/>
      <c r="F793" s="101">
        <f>E793*C793</f>
        <v>0</v>
      </c>
      <c r="G793" s="125"/>
      <c r="H793" s="56">
        <f>G793*C793</f>
        <v>0</v>
      </c>
      <c r="I793" s="125"/>
      <c r="J793" s="56">
        <f>I793*2</f>
        <v>0</v>
      </c>
      <c r="K793" s="56">
        <f>J793*C793</f>
        <v>0</v>
      </c>
      <c r="L793" s="56"/>
      <c r="M793" s="56">
        <f>L793*C793</f>
        <v>0</v>
      </c>
      <c r="N793" s="125"/>
      <c r="O793" s="56">
        <f>N793*C793</f>
        <v>0</v>
      </c>
      <c r="P793" s="98">
        <f>G793+J793+L793+N793</f>
        <v>0</v>
      </c>
      <c r="Q793" s="56">
        <f>P793*C793</f>
        <v>0</v>
      </c>
      <c r="R793" s="98">
        <f>P793+E793</f>
        <v>0</v>
      </c>
      <c r="S793" s="56">
        <f>R793*C793</f>
        <v>0</v>
      </c>
      <c r="T793" s="48"/>
      <c r="U793" s="47"/>
    </row>
    <row r="794" spans="1:21" s="46" customFormat="1" ht="25.5" customHeight="1">
      <c r="A794" s="159"/>
      <c r="B794" s="119" t="s">
        <v>450</v>
      </c>
      <c r="C794" s="163">
        <v>6300</v>
      </c>
      <c r="D794" s="119" t="s">
        <v>96</v>
      </c>
      <c r="E794" s="56"/>
      <c r="F794" s="101">
        <f>E794*C794</f>
        <v>0</v>
      </c>
      <c r="G794" s="125"/>
      <c r="H794" s="56">
        <f>G794*C794</f>
        <v>0</v>
      </c>
      <c r="I794" s="125"/>
      <c r="J794" s="56">
        <f>I794*2</f>
        <v>0</v>
      </c>
      <c r="K794" s="56">
        <f>J794*C794</f>
        <v>0</v>
      </c>
      <c r="L794" s="56"/>
      <c r="M794" s="56">
        <f>L794*C794</f>
        <v>0</v>
      </c>
      <c r="N794" s="125"/>
      <c r="O794" s="56">
        <f>N794*C794</f>
        <v>0</v>
      </c>
      <c r="P794" s="98">
        <f>G794+J794+L794+N794</f>
        <v>0</v>
      </c>
      <c r="Q794" s="56">
        <f>P794*C794</f>
        <v>0</v>
      </c>
      <c r="R794" s="98">
        <f>P794+E794</f>
        <v>0</v>
      </c>
      <c r="S794" s="56">
        <f>R794*C794</f>
        <v>0</v>
      </c>
      <c r="T794" s="48"/>
      <c r="U794" s="47"/>
    </row>
    <row r="795" spans="1:21" s="46" customFormat="1" ht="25.5" customHeight="1">
      <c r="A795" s="159"/>
      <c r="B795" s="119" t="s">
        <v>449</v>
      </c>
      <c r="C795" s="163">
        <v>6300</v>
      </c>
      <c r="D795" s="119" t="s">
        <v>96</v>
      </c>
      <c r="E795" s="56"/>
      <c r="F795" s="101">
        <f>E795*C795</f>
        <v>0</v>
      </c>
      <c r="G795" s="125"/>
      <c r="H795" s="56">
        <f>G795*C795</f>
        <v>0</v>
      </c>
      <c r="I795" s="125"/>
      <c r="J795" s="56">
        <f>I795*2</f>
        <v>0</v>
      </c>
      <c r="K795" s="56">
        <f>J795*C795</f>
        <v>0</v>
      </c>
      <c r="L795" s="56"/>
      <c r="M795" s="56">
        <f>L795*C795</f>
        <v>0</v>
      </c>
      <c r="N795" s="125"/>
      <c r="O795" s="56">
        <f>N795*C795</f>
        <v>0</v>
      </c>
      <c r="P795" s="98">
        <f>G795+J795+L795+N795</f>
        <v>0</v>
      </c>
      <c r="Q795" s="56">
        <f>P795*C795</f>
        <v>0</v>
      </c>
      <c r="R795" s="98">
        <f>P795+E795</f>
        <v>0</v>
      </c>
      <c r="S795" s="56">
        <f>R795*C795</f>
        <v>0</v>
      </c>
      <c r="T795" s="48"/>
      <c r="U795" s="47"/>
    </row>
    <row r="796" spans="1:21" s="46" customFormat="1" ht="25.5" customHeight="1">
      <c r="A796" s="159"/>
      <c r="B796" s="119" t="s">
        <v>448</v>
      </c>
      <c r="C796" s="163">
        <v>6300</v>
      </c>
      <c r="D796" s="119" t="s">
        <v>96</v>
      </c>
      <c r="E796" s="56"/>
      <c r="F796" s="101">
        <f>E796*C796</f>
        <v>0</v>
      </c>
      <c r="G796" s="125"/>
      <c r="H796" s="56">
        <f>G796*C796</f>
        <v>0</v>
      </c>
      <c r="I796" s="125"/>
      <c r="J796" s="56">
        <f>I796*2</f>
        <v>0</v>
      </c>
      <c r="K796" s="56">
        <f>J796*C796</f>
        <v>0</v>
      </c>
      <c r="L796" s="56"/>
      <c r="M796" s="56">
        <f>L796*C796</f>
        <v>0</v>
      </c>
      <c r="N796" s="125"/>
      <c r="O796" s="56">
        <f>N796*C796</f>
        <v>0</v>
      </c>
      <c r="P796" s="98">
        <f>G796+J796+L796+N796</f>
        <v>0</v>
      </c>
      <c r="Q796" s="56">
        <f>P796*C796</f>
        <v>0</v>
      </c>
      <c r="R796" s="98">
        <f>P796+E796</f>
        <v>0</v>
      </c>
      <c r="S796" s="56">
        <f>R796*C796</f>
        <v>0</v>
      </c>
      <c r="T796" s="48"/>
      <c r="U796" s="47"/>
    </row>
    <row r="797" spans="1:21" s="46" customFormat="1" ht="25.5" customHeight="1">
      <c r="A797" s="159"/>
      <c r="B797" s="119" t="s">
        <v>447</v>
      </c>
      <c r="C797" s="163">
        <v>6300</v>
      </c>
      <c r="D797" s="119" t="s">
        <v>96</v>
      </c>
      <c r="E797" s="56"/>
      <c r="F797" s="101">
        <f>E797*C797</f>
        <v>0</v>
      </c>
      <c r="G797" s="125"/>
      <c r="H797" s="56">
        <f>G797*C797</f>
        <v>0</v>
      </c>
      <c r="I797" s="125"/>
      <c r="J797" s="56">
        <f>I797*2</f>
        <v>0</v>
      </c>
      <c r="K797" s="56">
        <f>J797*C797</f>
        <v>0</v>
      </c>
      <c r="L797" s="56"/>
      <c r="M797" s="56">
        <f>L797*C797</f>
        <v>0</v>
      </c>
      <c r="N797" s="125"/>
      <c r="O797" s="56">
        <f>N797*C797</f>
        <v>0</v>
      </c>
      <c r="P797" s="98">
        <f>G797+J797+L797+N797</f>
        <v>0</v>
      </c>
      <c r="Q797" s="56">
        <f>P797*C797</f>
        <v>0</v>
      </c>
      <c r="R797" s="98">
        <f>P797+E797</f>
        <v>0</v>
      </c>
      <c r="S797" s="56">
        <f>R797*C797</f>
        <v>0</v>
      </c>
      <c r="T797" s="48"/>
      <c r="U797" s="47"/>
    </row>
    <row r="798" spans="1:21" s="46" customFormat="1" ht="25.5" customHeight="1">
      <c r="A798" s="159"/>
      <c r="B798" s="119">
        <v>0</v>
      </c>
      <c r="C798" s="163">
        <v>6300</v>
      </c>
      <c r="D798" s="119" t="s">
        <v>96</v>
      </c>
      <c r="E798" s="56"/>
      <c r="F798" s="101">
        <f>E798*C798</f>
        <v>0</v>
      </c>
      <c r="G798" s="125"/>
      <c r="H798" s="56">
        <f>G798*C798</f>
        <v>0</v>
      </c>
      <c r="I798" s="125"/>
      <c r="J798" s="56">
        <f>I798*2</f>
        <v>0</v>
      </c>
      <c r="K798" s="56">
        <f>J798*C798</f>
        <v>0</v>
      </c>
      <c r="L798" s="56"/>
      <c r="M798" s="56">
        <f>L798*C798</f>
        <v>0</v>
      </c>
      <c r="N798" s="125"/>
      <c r="O798" s="56">
        <f>N798*C798</f>
        <v>0</v>
      </c>
      <c r="P798" s="98">
        <f>G798+J798+L798+N798</f>
        <v>0</v>
      </c>
      <c r="Q798" s="56">
        <f>P798*C798</f>
        <v>0</v>
      </c>
      <c r="R798" s="98">
        <f>P798+E798</f>
        <v>0</v>
      </c>
      <c r="S798" s="56">
        <f>R798*C798</f>
        <v>0</v>
      </c>
      <c r="T798" s="48"/>
      <c r="U798" s="47"/>
    </row>
    <row r="799" spans="1:21" s="46" customFormat="1" ht="25.5" customHeight="1">
      <c r="A799" s="159"/>
      <c r="B799" s="119" t="s">
        <v>446</v>
      </c>
      <c r="C799" s="163">
        <v>6300</v>
      </c>
      <c r="D799" s="119" t="s">
        <v>96</v>
      </c>
      <c r="E799" s="56"/>
      <c r="F799" s="101">
        <f>E799*C799</f>
        <v>0</v>
      </c>
      <c r="G799" s="125"/>
      <c r="H799" s="56">
        <f>G799*C799</f>
        <v>0</v>
      </c>
      <c r="I799" s="125"/>
      <c r="J799" s="56">
        <f>I799*2</f>
        <v>0</v>
      </c>
      <c r="K799" s="56">
        <f>J799*C799</f>
        <v>0</v>
      </c>
      <c r="L799" s="56"/>
      <c r="M799" s="56">
        <f>L799*C799</f>
        <v>0</v>
      </c>
      <c r="N799" s="125"/>
      <c r="O799" s="56">
        <f>N799*C799</f>
        <v>0</v>
      </c>
      <c r="P799" s="98">
        <f>G799+J799+L799+N799</f>
        <v>0</v>
      </c>
      <c r="Q799" s="56">
        <f>P799*C799</f>
        <v>0</v>
      </c>
      <c r="R799" s="98">
        <f>P799+E799</f>
        <v>0</v>
      </c>
      <c r="S799" s="56">
        <f>R799*C799</f>
        <v>0</v>
      </c>
      <c r="T799" s="48"/>
      <c r="U799" s="47"/>
    </row>
    <row r="800" spans="1:21" s="46" customFormat="1" ht="25.5" customHeight="1">
      <c r="A800" s="159"/>
      <c r="B800" s="119" t="s">
        <v>445</v>
      </c>
      <c r="C800" s="163">
        <v>6300</v>
      </c>
      <c r="D800" s="119" t="s">
        <v>96</v>
      </c>
      <c r="E800" s="56"/>
      <c r="F800" s="101">
        <f>E800*C800</f>
        <v>0</v>
      </c>
      <c r="G800" s="125"/>
      <c r="H800" s="56">
        <f>G800*C800</f>
        <v>0</v>
      </c>
      <c r="I800" s="125"/>
      <c r="J800" s="56">
        <f>I800*2</f>
        <v>0</v>
      </c>
      <c r="K800" s="56">
        <f>J800*C800</f>
        <v>0</v>
      </c>
      <c r="L800" s="56"/>
      <c r="M800" s="56">
        <f>L800*C800</f>
        <v>0</v>
      </c>
      <c r="N800" s="125"/>
      <c r="O800" s="56">
        <f>N800*C800</f>
        <v>0</v>
      </c>
      <c r="P800" s="98">
        <f>G800+J800+L800+N800</f>
        <v>0</v>
      </c>
      <c r="Q800" s="56">
        <f>P800*C800</f>
        <v>0</v>
      </c>
      <c r="R800" s="98">
        <f>P800+E800</f>
        <v>0</v>
      </c>
      <c r="S800" s="56">
        <f>R800*C800</f>
        <v>0</v>
      </c>
      <c r="T800" s="48"/>
      <c r="U800" s="47"/>
    </row>
    <row r="801" spans="1:21" s="46" customFormat="1" ht="40.5" customHeight="1">
      <c r="A801" s="159"/>
      <c r="B801" s="119" t="s">
        <v>444</v>
      </c>
      <c r="C801" s="126">
        <v>5654</v>
      </c>
      <c r="D801" s="158" t="s">
        <v>443</v>
      </c>
      <c r="E801" s="56"/>
      <c r="F801" s="101">
        <f>E801*C801</f>
        <v>0</v>
      </c>
      <c r="G801" s="125"/>
      <c r="H801" s="56">
        <f>G801*C801</f>
        <v>0</v>
      </c>
      <c r="I801" s="125"/>
      <c r="J801" s="56">
        <f>I801*2</f>
        <v>0</v>
      </c>
      <c r="K801" s="56">
        <f>J801*C801</f>
        <v>0</v>
      </c>
      <c r="L801" s="56"/>
      <c r="M801" s="56">
        <f>L801*C801</f>
        <v>0</v>
      </c>
      <c r="N801" s="125"/>
      <c r="O801" s="56">
        <f>N801*C801</f>
        <v>0</v>
      </c>
      <c r="P801" s="98">
        <f>G801+J801+L801+N801</f>
        <v>0</v>
      </c>
      <c r="Q801" s="56">
        <f>P801*C801</f>
        <v>0</v>
      </c>
      <c r="R801" s="98">
        <f>P801+E801</f>
        <v>0</v>
      </c>
      <c r="S801" s="56">
        <f>R801*C801</f>
        <v>0</v>
      </c>
      <c r="T801" s="48"/>
      <c r="U801" s="47"/>
    </row>
    <row r="802" spans="1:21" s="46" customFormat="1" ht="81.75" customHeight="1">
      <c r="A802" s="159"/>
      <c r="B802" s="123" t="s">
        <v>442</v>
      </c>
      <c r="C802" s="83">
        <v>7720</v>
      </c>
      <c r="D802" s="183" t="s">
        <v>96</v>
      </c>
      <c r="E802" s="62">
        <v>80.8</v>
      </c>
      <c r="F802" s="81">
        <f>E802*C802</f>
        <v>623776</v>
      </c>
      <c r="G802" s="62"/>
      <c r="H802" s="62">
        <f>G802*C802</f>
        <v>0</v>
      </c>
      <c r="I802" s="62"/>
      <c r="J802" s="62">
        <f>I802*2</f>
        <v>0</v>
      </c>
      <c r="K802" s="62">
        <f>J802*C802</f>
        <v>0</v>
      </c>
      <c r="L802" s="62"/>
      <c r="M802" s="62">
        <f>L802*C802</f>
        <v>0</v>
      </c>
      <c r="N802" s="62"/>
      <c r="O802" s="62">
        <f>N802*C802</f>
        <v>0</v>
      </c>
      <c r="P802" s="88">
        <f>G802+J802+L802+N802</f>
        <v>0</v>
      </c>
      <c r="Q802" s="62">
        <f>P802*C802</f>
        <v>0</v>
      </c>
      <c r="R802" s="88">
        <f>P802+E802</f>
        <v>80.8</v>
      </c>
      <c r="S802" s="62">
        <f>R802*C802</f>
        <v>623776</v>
      </c>
      <c r="T802" s="48"/>
      <c r="U802" s="42"/>
    </row>
    <row r="803" spans="1:21" s="46" customFormat="1" ht="98.25" customHeight="1">
      <c r="A803" s="159"/>
      <c r="B803" s="123" t="s">
        <v>441</v>
      </c>
      <c r="C803" s="83">
        <v>7126</v>
      </c>
      <c r="D803" s="183" t="s">
        <v>96</v>
      </c>
      <c r="E803" s="62">
        <v>351.12</v>
      </c>
      <c r="F803" s="81">
        <f>E803*C803</f>
        <v>2502081.12</v>
      </c>
      <c r="G803" s="62"/>
      <c r="H803" s="62">
        <f>G803*C803</f>
        <v>0</v>
      </c>
      <c r="I803" s="62"/>
      <c r="J803" s="62">
        <f>I803*2</f>
        <v>0</v>
      </c>
      <c r="K803" s="62">
        <f>J803*C803</f>
        <v>0</v>
      </c>
      <c r="L803" s="62"/>
      <c r="M803" s="62">
        <f>L803*C803</f>
        <v>0</v>
      </c>
      <c r="N803" s="62"/>
      <c r="O803" s="62">
        <f>N803*C803</f>
        <v>0</v>
      </c>
      <c r="P803" s="88">
        <f>G803+J803+L803+N803</f>
        <v>0</v>
      </c>
      <c r="Q803" s="62">
        <f>P803*C803</f>
        <v>0</v>
      </c>
      <c r="R803" s="88">
        <f>P803+E803</f>
        <v>351.12</v>
      </c>
      <c r="S803" s="62">
        <f>R803*C803</f>
        <v>2502081.12</v>
      </c>
      <c r="T803" s="48"/>
      <c r="U803" s="42"/>
    </row>
    <row r="804" spans="1:21" s="46" customFormat="1" ht="52.5" customHeight="1">
      <c r="A804" s="159"/>
      <c r="B804" s="119" t="s">
        <v>440</v>
      </c>
      <c r="C804" s="163">
        <v>2286.4499999999998</v>
      </c>
      <c r="D804" s="119" t="s">
        <v>104</v>
      </c>
      <c r="E804" s="56"/>
      <c r="F804" s="101">
        <f>E804*C804</f>
        <v>0</v>
      </c>
      <c r="G804" s="125"/>
      <c r="H804" s="56">
        <f>G804*C804</f>
        <v>0</v>
      </c>
      <c r="I804" s="125"/>
      <c r="J804" s="56">
        <f>I804*2</f>
        <v>0</v>
      </c>
      <c r="K804" s="56">
        <f>J804*C804</f>
        <v>0</v>
      </c>
      <c r="L804" s="56"/>
      <c r="M804" s="56">
        <f>L804*C804</f>
        <v>0</v>
      </c>
      <c r="N804" s="125"/>
      <c r="O804" s="56">
        <f>N804*C804</f>
        <v>0</v>
      </c>
      <c r="P804" s="98">
        <f>G804+J804+L804+N804</f>
        <v>0</v>
      </c>
      <c r="Q804" s="56">
        <f>P804*C804</f>
        <v>0</v>
      </c>
      <c r="R804" s="98">
        <f>P804+E804</f>
        <v>0</v>
      </c>
      <c r="S804" s="56">
        <f>R804*C804</f>
        <v>0</v>
      </c>
      <c r="T804" s="48"/>
      <c r="U804" s="47"/>
    </row>
    <row r="805" spans="1:21" s="46" customFormat="1" ht="40.5" customHeight="1">
      <c r="A805" s="159"/>
      <c r="B805" s="119" t="s">
        <v>439</v>
      </c>
      <c r="C805" s="166">
        <v>2131</v>
      </c>
      <c r="D805" s="85" t="s">
        <v>96</v>
      </c>
      <c r="E805" s="56"/>
      <c r="F805" s="101">
        <f>E805*C805</f>
        <v>0</v>
      </c>
      <c r="G805" s="125"/>
      <c r="H805" s="56">
        <f>G805*C805</f>
        <v>0</v>
      </c>
      <c r="I805" s="125"/>
      <c r="J805" s="56">
        <f>I805*2</f>
        <v>0</v>
      </c>
      <c r="K805" s="56">
        <f>J805*C805</f>
        <v>0</v>
      </c>
      <c r="L805" s="56"/>
      <c r="M805" s="56">
        <f>L805*C805</f>
        <v>0</v>
      </c>
      <c r="N805" s="125"/>
      <c r="O805" s="56">
        <f>N805*C805</f>
        <v>0</v>
      </c>
      <c r="P805" s="98">
        <f>G805+J805+L805+N805</f>
        <v>0</v>
      </c>
      <c r="Q805" s="56">
        <f>P805*C805</f>
        <v>0</v>
      </c>
      <c r="R805" s="98">
        <f>P805+E805</f>
        <v>0</v>
      </c>
      <c r="S805" s="56">
        <f>R805*C805</f>
        <v>0</v>
      </c>
      <c r="T805" s="48"/>
      <c r="U805" s="47"/>
    </row>
    <row r="806" spans="1:21" s="46" customFormat="1" ht="69" customHeight="1">
      <c r="A806" s="159"/>
      <c r="B806" s="123" t="s">
        <v>438</v>
      </c>
      <c r="C806" s="170"/>
      <c r="D806" s="121"/>
      <c r="E806" s="62"/>
      <c r="F806" s="81">
        <f>E806*C806</f>
        <v>0</v>
      </c>
      <c r="G806" s="62"/>
      <c r="H806" s="62">
        <f>G806*C806</f>
        <v>0</v>
      </c>
      <c r="I806" s="62"/>
      <c r="J806" s="62">
        <f>I806*2</f>
        <v>0</v>
      </c>
      <c r="K806" s="62">
        <f>J806*C806</f>
        <v>0</v>
      </c>
      <c r="L806" s="62"/>
      <c r="M806" s="62">
        <f>L806*C806</f>
        <v>0</v>
      </c>
      <c r="N806" s="62"/>
      <c r="O806" s="62">
        <f>N806*C806</f>
        <v>0</v>
      </c>
      <c r="P806" s="88">
        <f>G806+J806+L806+N806</f>
        <v>0</v>
      </c>
      <c r="Q806" s="62">
        <f>P806*C806</f>
        <v>0</v>
      </c>
      <c r="R806" s="80" t="s">
        <v>136</v>
      </c>
      <c r="S806" s="62"/>
      <c r="T806" s="48"/>
      <c r="U806" s="42"/>
    </row>
    <row r="807" spans="1:21" s="46" customFormat="1" ht="36.75" customHeight="1">
      <c r="A807" s="159"/>
      <c r="B807" s="182" t="s">
        <v>437</v>
      </c>
      <c r="C807" s="181">
        <v>2978.1</v>
      </c>
      <c r="D807" s="119" t="s">
        <v>96</v>
      </c>
      <c r="E807" s="56"/>
      <c r="F807" s="101">
        <f>E807*C807</f>
        <v>0</v>
      </c>
      <c r="G807" s="125"/>
      <c r="H807" s="56">
        <f>G807*C807</f>
        <v>0</v>
      </c>
      <c r="I807" s="125"/>
      <c r="J807" s="56">
        <f>I807*2</f>
        <v>0</v>
      </c>
      <c r="K807" s="56">
        <f>J807*C807</f>
        <v>0</v>
      </c>
      <c r="L807" s="56"/>
      <c r="M807" s="56">
        <f>L807*C807</f>
        <v>0</v>
      </c>
      <c r="N807" s="125"/>
      <c r="O807" s="56">
        <f>N807*C807</f>
        <v>0</v>
      </c>
      <c r="P807" s="98">
        <f>G807+J807+L807+N807</f>
        <v>0</v>
      </c>
      <c r="Q807" s="56">
        <f>P807*C807</f>
        <v>0</v>
      </c>
      <c r="R807" s="98">
        <f>P807+E807</f>
        <v>0</v>
      </c>
      <c r="S807" s="56">
        <f>R807*C807</f>
        <v>0</v>
      </c>
      <c r="T807" s="48"/>
      <c r="U807" s="47"/>
    </row>
    <row r="808" spans="1:21" s="46" customFormat="1" ht="45" customHeight="1">
      <c r="A808" s="159"/>
      <c r="B808" s="116" t="s">
        <v>436</v>
      </c>
      <c r="C808" s="170">
        <v>2993.83</v>
      </c>
      <c r="D808" s="121" t="s">
        <v>96</v>
      </c>
      <c r="E808" s="62">
        <v>13.2</v>
      </c>
      <c r="F808" s="81">
        <f>E808*C808</f>
        <v>39518.555999999997</v>
      </c>
      <c r="G808" s="131"/>
      <c r="H808" s="62">
        <f>G808*C808</f>
        <v>0</v>
      </c>
      <c r="I808" s="131"/>
      <c r="J808" s="62">
        <f>I808*2</f>
        <v>0</v>
      </c>
      <c r="K808" s="62">
        <f>J808*C808</f>
        <v>0</v>
      </c>
      <c r="L808" s="62"/>
      <c r="M808" s="62">
        <f>L808*C808</f>
        <v>0</v>
      </c>
      <c r="N808" s="131"/>
      <c r="O808" s="62">
        <f>N808*C808</f>
        <v>0</v>
      </c>
      <c r="P808" s="88">
        <f>G808+J808+L808+N808</f>
        <v>0</v>
      </c>
      <c r="Q808" s="62">
        <f>P808*C808</f>
        <v>0</v>
      </c>
      <c r="R808" s="88">
        <f>P808+E808</f>
        <v>13.2</v>
      </c>
      <c r="S808" s="62">
        <f>R808*C808</f>
        <v>39518.555999999997</v>
      </c>
      <c r="T808" s="48"/>
      <c r="U808" s="47"/>
    </row>
    <row r="809" spans="1:21" s="46" customFormat="1" ht="36.950000000000003" customHeight="1">
      <c r="A809" s="159"/>
      <c r="B809" s="116" t="s">
        <v>435</v>
      </c>
      <c r="C809" s="163">
        <v>3018.53</v>
      </c>
      <c r="D809" s="119" t="s">
        <v>96</v>
      </c>
      <c r="E809" s="56"/>
      <c r="F809" s="101">
        <f>E809*C809</f>
        <v>0</v>
      </c>
      <c r="G809" s="125"/>
      <c r="H809" s="56">
        <f>G809*C809</f>
        <v>0</v>
      </c>
      <c r="I809" s="125"/>
      <c r="J809" s="56">
        <f>I809*2</f>
        <v>0</v>
      </c>
      <c r="K809" s="56">
        <f>J809*C809</f>
        <v>0</v>
      </c>
      <c r="L809" s="56"/>
      <c r="M809" s="56">
        <f>L809*C809</f>
        <v>0</v>
      </c>
      <c r="N809" s="125"/>
      <c r="O809" s="56">
        <f>N809*C809</f>
        <v>0</v>
      </c>
      <c r="P809" s="98">
        <f>G809+J809+L809+N809</f>
        <v>0</v>
      </c>
      <c r="Q809" s="56">
        <f>P809*C809</f>
        <v>0</v>
      </c>
      <c r="R809" s="98">
        <f>P809+E809</f>
        <v>0</v>
      </c>
      <c r="S809" s="56">
        <f>R809*C809</f>
        <v>0</v>
      </c>
      <c r="T809" s="48"/>
      <c r="U809" s="47"/>
    </row>
    <row r="810" spans="1:21" s="46" customFormat="1" ht="45" customHeight="1">
      <c r="A810" s="159"/>
      <c r="B810" s="116" t="s">
        <v>434</v>
      </c>
      <c r="C810" s="170">
        <v>3088.34</v>
      </c>
      <c r="D810" s="121" t="s">
        <v>96</v>
      </c>
      <c r="E810" s="62">
        <v>37.799999999999997</v>
      </c>
      <c r="F810" s="81">
        <f>E810*C810</f>
        <v>116739.25199999999</v>
      </c>
      <c r="G810" s="131"/>
      <c r="H810" s="62">
        <f>G810*C810</f>
        <v>0</v>
      </c>
      <c r="I810" s="131"/>
      <c r="J810" s="62">
        <f>I810*2</f>
        <v>0</v>
      </c>
      <c r="K810" s="62">
        <f>J810*C810</f>
        <v>0</v>
      </c>
      <c r="L810" s="62"/>
      <c r="M810" s="62">
        <f>L810*C810</f>
        <v>0</v>
      </c>
      <c r="N810" s="131"/>
      <c r="O810" s="62">
        <f>N810*C810</f>
        <v>0</v>
      </c>
      <c r="P810" s="88">
        <f>G810+J810+L810+N810</f>
        <v>0</v>
      </c>
      <c r="Q810" s="62">
        <f>P810*C810</f>
        <v>0</v>
      </c>
      <c r="R810" s="88">
        <f>P810+E810</f>
        <v>37.799999999999997</v>
      </c>
      <c r="S810" s="62">
        <f>R810*C810</f>
        <v>116739.25199999999</v>
      </c>
      <c r="T810" s="48"/>
      <c r="U810" s="47"/>
    </row>
    <row r="811" spans="1:21" s="46" customFormat="1" ht="36.950000000000003" customHeight="1">
      <c r="A811" s="159"/>
      <c r="B811" s="116" t="s">
        <v>433</v>
      </c>
      <c r="C811" s="163">
        <v>3212.45</v>
      </c>
      <c r="D811" s="119" t="s">
        <v>96</v>
      </c>
      <c r="E811" s="56"/>
      <c r="F811" s="101">
        <f>E811*C811</f>
        <v>0</v>
      </c>
      <c r="G811" s="125"/>
      <c r="H811" s="56">
        <f>G811*C811</f>
        <v>0</v>
      </c>
      <c r="I811" s="125"/>
      <c r="J811" s="56">
        <f>I811*2</f>
        <v>0</v>
      </c>
      <c r="K811" s="56">
        <f>J811*C811</f>
        <v>0</v>
      </c>
      <c r="L811" s="56"/>
      <c r="M811" s="56">
        <f>L811*C811</f>
        <v>0</v>
      </c>
      <c r="N811" s="125"/>
      <c r="O811" s="56">
        <f>N811*C811</f>
        <v>0</v>
      </c>
      <c r="P811" s="98">
        <f>G811+J811+L811+N811</f>
        <v>0</v>
      </c>
      <c r="Q811" s="56">
        <f>P811*C811</f>
        <v>0</v>
      </c>
      <c r="R811" s="98">
        <f>P811+E811</f>
        <v>0</v>
      </c>
      <c r="S811" s="56">
        <f>R811*C811</f>
        <v>0</v>
      </c>
      <c r="T811" s="48"/>
      <c r="U811" s="47"/>
    </row>
    <row r="812" spans="1:21" s="46" customFormat="1" ht="36.950000000000003" customHeight="1">
      <c r="A812" s="159"/>
      <c r="B812" s="182" t="s">
        <v>432</v>
      </c>
      <c r="C812" s="181">
        <v>3236.56</v>
      </c>
      <c r="D812" s="119" t="s">
        <v>96</v>
      </c>
      <c r="E812" s="56"/>
      <c r="F812" s="101">
        <f>E812*C812</f>
        <v>0</v>
      </c>
      <c r="G812" s="125"/>
      <c r="H812" s="56">
        <f>G812*C812</f>
        <v>0</v>
      </c>
      <c r="I812" s="125"/>
      <c r="J812" s="56">
        <f>I812*2</f>
        <v>0</v>
      </c>
      <c r="K812" s="56">
        <f>J812*C812</f>
        <v>0</v>
      </c>
      <c r="L812" s="56"/>
      <c r="M812" s="56">
        <f>L812*C812</f>
        <v>0</v>
      </c>
      <c r="N812" s="125"/>
      <c r="O812" s="56">
        <f>N812*C812</f>
        <v>0</v>
      </c>
      <c r="P812" s="98">
        <f>G812+J812+L812+N812</f>
        <v>0</v>
      </c>
      <c r="Q812" s="56">
        <f>P812*C812</f>
        <v>0</v>
      </c>
      <c r="R812" s="98">
        <f>P812+E812</f>
        <v>0</v>
      </c>
      <c r="S812" s="56">
        <f>R812*C812</f>
        <v>0</v>
      </c>
      <c r="T812" s="48"/>
      <c r="U812" s="47"/>
    </row>
    <row r="813" spans="1:21" s="46" customFormat="1" ht="45" customHeight="1">
      <c r="A813" s="159"/>
      <c r="B813" s="116" t="s">
        <v>431</v>
      </c>
      <c r="C813" s="170">
        <v>2948.63</v>
      </c>
      <c r="D813" s="121" t="s">
        <v>96</v>
      </c>
      <c r="E813" s="62">
        <v>27</v>
      </c>
      <c r="F813" s="81">
        <f>E813*C813</f>
        <v>79613.010000000009</v>
      </c>
      <c r="G813" s="131"/>
      <c r="H813" s="62">
        <f>G813*C813</f>
        <v>0</v>
      </c>
      <c r="I813" s="131"/>
      <c r="J813" s="62">
        <f>I813*2</f>
        <v>0</v>
      </c>
      <c r="K813" s="62">
        <f>J813*C813</f>
        <v>0</v>
      </c>
      <c r="L813" s="62"/>
      <c r="M813" s="62">
        <f>L813*C813</f>
        <v>0</v>
      </c>
      <c r="N813" s="131"/>
      <c r="O813" s="62">
        <f>N813*C813</f>
        <v>0</v>
      </c>
      <c r="P813" s="88">
        <f>G813+J813+L813+N813</f>
        <v>0</v>
      </c>
      <c r="Q813" s="62">
        <f>P813*C813</f>
        <v>0</v>
      </c>
      <c r="R813" s="88">
        <f>P813+E813</f>
        <v>27</v>
      </c>
      <c r="S813" s="62">
        <f>R813*C813</f>
        <v>79613.010000000009</v>
      </c>
      <c r="T813" s="48"/>
      <c r="U813" s="47"/>
    </row>
    <row r="814" spans="1:21" s="46" customFormat="1" ht="36.950000000000003" customHeight="1">
      <c r="A814" s="159"/>
      <c r="B814" s="116" t="s">
        <v>430</v>
      </c>
      <c r="C814" s="163">
        <v>2922.19</v>
      </c>
      <c r="D814" s="119" t="s">
        <v>96</v>
      </c>
      <c r="E814" s="56"/>
      <c r="F814" s="101">
        <f>E814*C814</f>
        <v>0</v>
      </c>
      <c r="G814" s="125"/>
      <c r="H814" s="56">
        <f>G814*C814</f>
        <v>0</v>
      </c>
      <c r="I814" s="125"/>
      <c r="J814" s="56">
        <f>I814*2</f>
        <v>0</v>
      </c>
      <c r="K814" s="56">
        <f>J814*C814</f>
        <v>0</v>
      </c>
      <c r="L814" s="56"/>
      <c r="M814" s="56">
        <f>L814*C814</f>
        <v>0</v>
      </c>
      <c r="N814" s="125"/>
      <c r="O814" s="56">
        <f>N814*C814</f>
        <v>0</v>
      </c>
      <c r="P814" s="98">
        <f>G814+J814+L814+N814</f>
        <v>0</v>
      </c>
      <c r="Q814" s="56">
        <f>P814*C814</f>
        <v>0</v>
      </c>
      <c r="R814" s="98">
        <f>P814+E814</f>
        <v>0</v>
      </c>
      <c r="S814" s="56">
        <f>R814*C814</f>
        <v>0</v>
      </c>
      <c r="T814" s="48"/>
      <c r="U814" s="47"/>
    </row>
    <row r="815" spans="1:21" s="46" customFormat="1" ht="54.75" customHeight="1">
      <c r="A815" s="159"/>
      <c r="B815" s="116" t="s">
        <v>429</v>
      </c>
      <c r="C815" s="163">
        <v>3011.86</v>
      </c>
      <c r="D815" s="119" t="s">
        <v>96</v>
      </c>
      <c r="E815" s="56"/>
      <c r="F815" s="101">
        <f>E815*C815</f>
        <v>0</v>
      </c>
      <c r="G815" s="56"/>
      <c r="H815" s="56">
        <f>G815*C815</f>
        <v>0</v>
      </c>
      <c r="I815" s="56"/>
      <c r="J815" s="56">
        <f>I815*2</f>
        <v>0</v>
      </c>
      <c r="K815" s="56">
        <f>J815*C815</f>
        <v>0</v>
      </c>
      <c r="L815" s="56"/>
      <c r="M815" s="56">
        <f>L815*C815</f>
        <v>0</v>
      </c>
      <c r="N815" s="56"/>
      <c r="O815" s="56">
        <f>N815*C815</f>
        <v>0</v>
      </c>
      <c r="P815" s="98">
        <f>G815+J815+L815+N815</f>
        <v>0</v>
      </c>
      <c r="Q815" s="56">
        <f>P815*C815</f>
        <v>0</v>
      </c>
      <c r="R815" s="98">
        <f>P815+E815</f>
        <v>0</v>
      </c>
      <c r="S815" s="56">
        <f>R815*C815</f>
        <v>0</v>
      </c>
      <c r="T815" s="48"/>
      <c r="U815" s="42"/>
    </row>
    <row r="816" spans="1:21" s="46" customFormat="1" ht="36.950000000000003" customHeight="1">
      <c r="A816" s="159"/>
      <c r="B816" s="182" t="s">
        <v>428</v>
      </c>
      <c r="C816" s="181">
        <v>2982.24</v>
      </c>
      <c r="D816" s="119" t="s">
        <v>96</v>
      </c>
      <c r="E816" s="56"/>
      <c r="F816" s="101">
        <f>E816*C816</f>
        <v>0</v>
      </c>
      <c r="G816" s="125"/>
      <c r="H816" s="56">
        <f>G816*C816</f>
        <v>0</v>
      </c>
      <c r="I816" s="125"/>
      <c r="J816" s="56">
        <f>I816*2</f>
        <v>0</v>
      </c>
      <c r="K816" s="56">
        <f>J816*C816</f>
        <v>0</v>
      </c>
      <c r="L816" s="56"/>
      <c r="M816" s="56">
        <f>L816*C816</f>
        <v>0</v>
      </c>
      <c r="N816" s="125"/>
      <c r="O816" s="56">
        <f>N816*C816</f>
        <v>0</v>
      </c>
      <c r="P816" s="98">
        <f>G816+J816+L816+N816</f>
        <v>0</v>
      </c>
      <c r="Q816" s="56">
        <f>P816*C816</f>
        <v>0</v>
      </c>
      <c r="R816" s="98">
        <f>P816+E816</f>
        <v>0</v>
      </c>
      <c r="S816" s="56">
        <f>R816*C816</f>
        <v>0</v>
      </c>
      <c r="T816" s="48"/>
      <c r="U816" s="47"/>
    </row>
    <row r="817" spans="1:21" s="46" customFormat="1" ht="46.5" customHeight="1">
      <c r="A817" s="159"/>
      <c r="B817" s="116" t="s">
        <v>427</v>
      </c>
      <c r="C817" s="126">
        <v>32.020000000000003</v>
      </c>
      <c r="D817" s="158" t="s">
        <v>96</v>
      </c>
      <c r="E817" s="56"/>
      <c r="F817" s="101">
        <f>E817*C817</f>
        <v>0</v>
      </c>
      <c r="G817" s="125"/>
      <c r="H817" s="56">
        <f>G817*C817</f>
        <v>0</v>
      </c>
      <c r="I817" s="125"/>
      <c r="J817" s="56">
        <f>I817*2</f>
        <v>0</v>
      </c>
      <c r="K817" s="56">
        <f>J817*C817</f>
        <v>0</v>
      </c>
      <c r="L817" s="56"/>
      <c r="M817" s="56">
        <f>L817*C817</f>
        <v>0</v>
      </c>
      <c r="N817" s="125"/>
      <c r="O817" s="56">
        <f>N817*C817</f>
        <v>0</v>
      </c>
      <c r="P817" s="98">
        <f>G817+J817+L817+N817</f>
        <v>0</v>
      </c>
      <c r="Q817" s="56">
        <f>P817*C817</f>
        <v>0</v>
      </c>
      <c r="R817" s="98">
        <f>P817+E817</f>
        <v>0</v>
      </c>
      <c r="S817" s="56">
        <f>R817*C817</f>
        <v>0</v>
      </c>
      <c r="T817" s="48"/>
      <c r="U817" s="47"/>
    </row>
    <row r="818" spans="1:21" s="46" customFormat="1" ht="72" customHeight="1">
      <c r="A818" s="159"/>
      <c r="B818" s="123" t="s">
        <v>426</v>
      </c>
      <c r="C818" s="83"/>
      <c r="D818" s="171"/>
      <c r="E818" s="62"/>
      <c r="F818" s="81">
        <f>E818*C818</f>
        <v>0</v>
      </c>
      <c r="G818" s="62"/>
      <c r="H818" s="62">
        <f>G818*C818</f>
        <v>0</v>
      </c>
      <c r="I818" s="62"/>
      <c r="J818" s="62">
        <f>I818*2</f>
        <v>0</v>
      </c>
      <c r="K818" s="62">
        <f>J818*C818</f>
        <v>0</v>
      </c>
      <c r="L818" s="62"/>
      <c r="M818" s="62">
        <f>L818*C818</f>
        <v>0</v>
      </c>
      <c r="N818" s="62"/>
      <c r="O818" s="62">
        <f>N818*C818</f>
        <v>0</v>
      </c>
      <c r="P818" s="88">
        <f>G818+J818+L818+N818</f>
        <v>0</v>
      </c>
      <c r="Q818" s="62">
        <f>P818*C818</f>
        <v>0</v>
      </c>
      <c r="R818" s="80" t="s">
        <v>136</v>
      </c>
      <c r="S818" s="62"/>
      <c r="T818" s="48"/>
      <c r="U818" s="42"/>
    </row>
    <row r="819" spans="1:21" s="46" customFormat="1" ht="55.5" customHeight="1">
      <c r="A819" s="159"/>
      <c r="B819" s="116" t="s">
        <v>423</v>
      </c>
      <c r="C819" s="83">
        <v>1924.39</v>
      </c>
      <c r="D819" s="171" t="s">
        <v>96</v>
      </c>
      <c r="E819" s="62">
        <v>27.37</v>
      </c>
      <c r="F819" s="81">
        <f>E819*C819</f>
        <v>52670.554300000003</v>
      </c>
      <c r="G819" s="62"/>
      <c r="H819" s="62">
        <f>G819*C819</f>
        <v>0</v>
      </c>
      <c r="I819" s="62"/>
      <c r="J819" s="62">
        <f>I819*2</f>
        <v>0</v>
      </c>
      <c r="K819" s="62">
        <f>J819*C819</f>
        <v>0</v>
      </c>
      <c r="L819" s="62"/>
      <c r="M819" s="62">
        <f>L819*C819</f>
        <v>0</v>
      </c>
      <c r="N819" s="62"/>
      <c r="O819" s="62">
        <f>N819*C819</f>
        <v>0</v>
      </c>
      <c r="P819" s="88">
        <f>G819+J819+L819+N819</f>
        <v>0</v>
      </c>
      <c r="Q819" s="62">
        <f>P819*C819</f>
        <v>0</v>
      </c>
      <c r="R819" s="88">
        <f>P819+E819</f>
        <v>27.37</v>
      </c>
      <c r="S819" s="62">
        <f>R819*C819</f>
        <v>52670.554300000003</v>
      </c>
      <c r="T819" s="48"/>
      <c r="U819" s="42"/>
    </row>
    <row r="820" spans="1:21" s="46" customFormat="1" ht="46.5" customHeight="1">
      <c r="A820" s="159"/>
      <c r="B820" s="116" t="s">
        <v>422</v>
      </c>
      <c r="C820" s="126">
        <v>1928.87</v>
      </c>
      <c r="D820" s="158" t="s">
        <v>96</v>
      </c>
      <c r="E820" s="56"/>
      <c r="F820" s="101">
        <f>E820*C820</f>
        <v>0</v>
      </c>
      <c r="G820" s="125"/>
      <c r="H820" s="56">
        <f>G820*C820</f>
        <v>0</v>
      </c>
      <c r="I820" s="125"/>
      <c r="J820" s="56">
        <f>I820*2</f>
        <v>0</v>
      </c>
      <c r="K820" s="56">
        <f>J820*C820</f>
        <v>0</v>
      </c>
      <c r="L820" s="56"/>
      <c r="M820" s="56">
        <f>L820*C820</f>
        <v>0</v>
      </c>
      <c r="N820" s="125"/>
      <c r="O820" s="56">
        <f>N820*C820</f>
        <v>0</v>
      </c>
      <c r="P820" s="98">
        <f>G820+J820+L820+N820</f>
        <v>0</v>
      </c>
      <c r="Q820" s="56">
        <f>P820*C820</f>
        <v>0</v>
      </c>
      <c r="R820" s="98">
        <f>P820+E820</f>
        <v>0</v>
      </c>
      <c r="S820" s="56">
        <f>R820*C820</f>
        <v>0</v>
      </c>
      <c r="T820" s="48"/>
      <c r="U820" s="47"/>
    </row>
    <row r="821" spans="1:21" s="46" customFormat="1" ht="46.5" customHeight="1">
      <c r="A821" s="159"/>
      <c r="B821" s="116" t="s">
        <v>421</v>
      </c>
      <c r="C821" s="126">
        <v>1933.35</v>
      </c>
      <c r="D821" s="158" t="s">
        <v>96</v>
      </c>
      <c r="E821" s="56"/>
      <c r="F821" s="101">
        <f>E821*C821</f>
        <v>0</v>
      </c>
      <c r="G821" s="125"/>
      <c r="H821" s="56">
        <f>G821*C821</f>
        <v>0</v>
      </c>
      <c r="I821" s="125"/>
      <c r="J821" s="56">
        <f>I821*2</f>
        <v>0</v>
      </c>
      <c r="K821" s="56">
        <f>J821*C821</f>
        <v>0</v>
      </c>
      <c r="L821" s="56"/>
      <c r="M821" s="56">
        <f>L821*C821</f>
        <v>0</v>
      </c>
      <c r="N821" s="125"/>
      <c r="O821" s="56">
        <f>N821*C821</f>
        <v>0</v>
      </c>
      <c r="P821" s="98">
        <f>G821+J821+L821+N821</f>
        <v>0</v>
      </c>
      <c r="Q821" s="56">
        <f>P821*C821</f>
        <v>0</v>
      </c>
      <c r="R821" s="98">
        <f>P821+E821</f>
        <v>0</v>
      </c>
      <c r="S821" s="56">
        <f>R821*C821</f>
        <v>0</v>
      </c>
      <c r="T821" s="48"/>
      <c r="U821" s="47"/>
    </row>
    <row r="822" spans="1:21" s="46" customFormat="1" ht="42" customHeight="1">
      <c r="A822" s="159"/>
      <c r="B822" s="116" t="s">
        <v>425</v>
      </c>
      <c r="C822" s="126">
        <v>1937.83</v>
      </c>
      <c r="D822" s="158" t="s">
        <v>96</v>
      </c>
      <c r="E822" s="56"/>
      <c r="F822" s="101">
        <f>E822*C822</f>
        <v>0</v>
      </c>
      <c r="G822" s="125"/>
      <c r="H822" s="56">
        <f>G822*C822</f>
        <v>0</v>
      </c>
      <c r="I822" s="125"/>
      <c r="J822" s="56">
        <f>I822*2</f>
        <v>0</v>
      </c>
      <c r="K822" s="56">
        <f>J822*C822</f>
        <v>0</v>
      </c>
      <c r="L822" s="56"/>
      <c r="M822" s="56">
        <f>L822*C822</f>
        <v>0</v>
      </c>
      <c r="N822" s="125"/>
      <c r="O822" s="56">
        <f>N822*C822</f>
        <v>0</v>
      </c>
      <c r="P822" s="98">
        <f>G822+J822+L822+N822</f>
        <v>0</v>
      </c>
      <c r="Q822" s="56">
        <f>P822*C822</f>
        <v>0</v>
      </c>
      <c r="R822" s="98">
        <f>P822+E822</f>
        <v>0</v>
      </c>
      <c r="S822" s="56">
        <f>R822*C822</f>
        <v>0</v>
      </c>
      <c r="T822" s="48"/>
      <c r="U822" s="47"/>
    </row>
    <row r="823" spans="1:21" s="160" customFormat="1" ht="57.75" customHeight="1">
      <c r="A823" s="157"/>
      <c r="B823" s="180" t="s">
        <v>424</v>
      </c>
      <c r="C823" s="155"/>
      <c r="D823" s="167"/>
      <c r="E823" s="56"/>
      <c r="F823" s="101">
        <f>E823*C823</f>
        <v>0</v>
      </c>
      <c r="G823" s="125"/>
      <c r="H823" s="56">
        <f>G823*C823</f>
        <v>0</v>
      </c>
      <c r="I823" s="125"/>
      <c r="J823" s="56">
        <f>I823*2</f>
        <v>0</v>
      </c>
      <c r="K823" s="56">
        <f>J823*C823</f>
        <v>0</v>
      </c>
      <c r="L823" s="56"/>
      <c r="M823" s="56">
        <f>L823*C823</f>
        <v>0</v>
      </c>
      <c r="N823" s="125"/>
      <c r="O823" s="56">
        <f>N823*C823</f>
        <v>0</v>
      </c>
      <c r="P823" s="98">
        <f>G823+J823+L823+N823</f>
        <v>0</v>
      </c>
      <c r="Q823" s="56">
        <f>P823*C823</f>
        <v>0</v>
      </c>
      <c r="R823" s="98">
        <f>P823+E823</f>
        <v>0</v>
      </c>
      <c r="S823" s="56">
        <f>R823*C823</f>
        <v>0</v>
      </c>
      <c r="T823" s="47"/>
      <c r="U823" s="47"/>
    </row>
    <row r="824" spans="1:21" s="160" customFormat="1" ht="48.75" customHeight="1">
      <c r="A824" s="157"/>
      <c r="B824" s="152" t="s">
        <v>423</v>
      </c>
      <c r="C824" s="155">
        <v>1055.26</v>
      </c>
      <c r="D824" s="167" t="s">
        <v>96</v>
      </c>
      <c r="E824" s="56"/>
      <c r="F824" s="101">
        <f>E824*C824</f>
        <v>0</v>
      </c>
      <c r="G824" s="125"/>
      <c r="H824" s="56">
        <f>G824*C824</f>
        <v>0</v>
      </c>
      <c r="I824" s="125"/>
      <c r="J824" s="56">
        <f>I824*2</f>
        <v>0</v>
      </c>
      <c r="K824" s="56">
        <f>J824*C824</f>
        <v>0</v>
      </c>
      <c r="L824" s="56"/>
      <c r="M824" s="56">
        <f>L824*C824</f>
        <v>0</v>
      </c>
      <c r="N824" s="125"/>
      <c r="O824" s="56">
        <f>N824*C824</f>
        <v>0</v>
      </c>
      <c r="P824" s="98">
        <f>G824+J824+L824+N824</f>
        <v>0</v>
      </c>
      <c r="Q824" s="56">
        <f>P824*C824</f>
        <v>0</v>
      </c>
      <c r="R824" s="98">
        <f>P824+E824</f>
        <v>0</v>
      </c>
      <c r="S824" s="56">
        <f>R824*C824</f>
        <v>0</v>
      </c>
      <c r="T824" s="47"/>
      <c r="U824" s="47"/>
    </row>
    <row r="825" spans="1:21" s="160" customFormat="1" ht="48.75" customHeight="1">
      <c r="A825" s="157"/>
      <c r="B825" s="152" t="s">
        <v>422</v>
      </c>
      <c r="C825" s="155">
        <v>1057.5</v>
      </c>
      <c r="D825" s="167" t="s">
        <v>96</v>
      </c>
      <c r="E825" s="56"/>
      <c r="F825" s="101">
        <f>E825*C825</f>
        <v>0</v>
      </c>
      <c r="G825" s="125"/>
      <c r="H825" s="56">
        <f>G825*C825</f>
        <v>0</v>
      </c>
      <c r="I825" s="125"/>
      <c r="J825" s="56">
        <f>I825*2</f>
        <v>0</v>
      </c>
      <c r="K825" s="56">
        <f>J825*C825</f>
        <v>0</v>
      </c>
      <c r="L825" s="56"/>
      <c r="M825" s="56">
        <f>L825*C825</f>
        <v>0</v>
      </c>
      <c r="N825" s="125"/>
      <c r="O825" s="56">
        <f>N825*C825</f>
        <v>0</v>
      </c>
      <c r="P825" s="98">
        <f>G825+J825+L825+N825</f>
        <v>0</v>
      </c>
      <c r="Q825" s="56">
        <f>P825*C825</f>
        <v>0</v>
      </c>
      <c r="R825" s="98">
        <f>P825+E825</f>
        <v>0</v>
      </c>
      <c r="S825" s="56">
        <f>R825*C825</f>
        <v>0</v>
      </c>
      <c r="T825" s="47"/>
      <c r="U825" s="47"/>
    </row>
    <row r="826" spans="1:21" s="160" customFormat="1" ht="48.75" customHeight="1">
      <c r="A826" s="157"/>
      <c r="B826" s="152" t="s">
        <v>421</v>
      </c>
      <c r="C826" s="155">
        <v>1059.74</v>
      </c>
      <c r="D826" s="167" t="s">
        <v>96</v>
      </c>
      <c r="E826" s="56"/>
      <c r="F826" s="101">
        <f>E826*C826</f>
        <v>0</v>
      </c>
      <c r="G826" s="125"/>
      <c r="H826" s="56">
        <f>G826*C826</f>
        <v>0</v>
      </c>
      <c r="I826" s="125"/>
      <c r="J826" s="56">
        <f>I826*2</f>
        <v>0</v>
      </c>
      <c r="K826" s="56">
        <f>J826*C826</f>
        <v>0</v>
      </c>
      <c r="L826" s="56"/>
      <c r="M826" s="56">
        <f>L826*C826</f>
        <v>0</v>
      </c>
      <c r="N826" s="125"/>
      <c r="O826" s="56">
        <f>N826*C826</f>
        <v>0</v>
      </c>
      <c r="P826" s="98">
        <f>G826+J826+L826+N826</f>
        <v>0</v>
      </c>
      <c r="Q826" s="56">
        <f>P826*C826</f>
        <v>0</v>
      </c>
      <c r="R826" s="98">
        <f>P826+E826</f>
        <v>0</v>
      </c>
      <c r="S826" s="56">
        <f>R826*C826</f>
        <v>0</v>
      </c>
      <c r="T826" s="47"/>
      <c r="U826" s="47"/>
    </row>
    <row r="827" spans="1:21" s="160" customFormat="1" ht="48.75" customHeight="1">
      <c r="A827" s="157"/>
      <c r="B827" s="152" t="s">
        <v>420</v>
      </c>
      <c r="C827" s="155">
        <v>1061.69</v>
      </c>
      <c r="D827" s="167" t="s">
        <v>96</v>
      </c>
      <c r="E827" s="56"/>
      <c r="F827" s="101">
        <f>E827*C827</f>
        <v>0</v>
      </c>
      <c r="G827" s="125"/>
      <c r="H827" s="56">
        <f>G827*C827</f>
        <v>0</v>
      </c>
      <c r="I827" s="125"/>
      <c r="J827" s="56">
        <f>I827*2</f>
        <v>0</v>
      </c>
      <c r="K827" s="56">
        <f>J827*C827</f>
        <v>0</v>
      </c>
      <c r="L827" s="56"/>
      <c r="M827" s="56">
        <f>L827*C827</f>
        <v>0</v>
      </c>
      <c r="N827" s="125"/>
      <c r="O827" s="56">
        <f>N827*C827</f>
        <v>0</v>
      </c>
      <c r="P827" s="98">
        <f>G827+J827+L827+N827</f>
        <v>0</v>
      </c>
      <c r="Q827" s="56">
        <f>P827*C827</f>
        <v>0</v>
      </c>
      <c r="R827" s="98">
        <f>P827+E827</f>
        <v>0</v>
      </c>
      <c r="S827" s="56">
        <f>R827*C827</f>
        <v>0</v>
      </c>
      <c r="T827" s="47"/>
      <c r="U827" s="47"/>
    </row>
    <row r="828" spans="1:21" s="46" customFormat="1" ht="42" customHeight="1">
      <c r="A828" s="159"/>
      <c r="B828" s="173" t="s">
        <v>419</v>
      </c>
      <c r="C828" s="163"/>
      <c r="D828" s="119"/>
      <c r="E828" s="56"/>
      <c r="F828" s="101">
        <f>E828*C828</f>
        <v>0</v>
      </c>
      <c r="G828" s="125"/>
      <c r="H828" s="56">
        <f>G828*C828</f>
        <v>0</v>
      </c>
      <c r="I828" s="125"/>
      <c r="J828" s="56">
        <f>I828*2</f>
        <v>0</v>
      </c>
      <c r="K828" s="56">
        <f>J828*C828</f>
        <v>0</v>
      </c>
      <c r="L828" s="56"/>
      <c r="M828" s="56">
        <f>L828*C828</f>
        <v>0</v>
      </c>
      <c r="N828" s="125"/>
      <c r="O828" s="56">
        <f>N828*C828</f>
        <v>0</v>
      </c>
      <c r="P828" s="98">
        <f>G828+J828+L828+N828</f>
        <v>0</v>
      </c>
      <c r="Q828" s="56">
        <f>P828*C828</f>
        <v>0</v>
      </c>
      <c r="R828" s="98">
        <f>P828+E828</f>
        <v>0</v>
      </c>
      <c r="S828" s="56">
        <f>R828*C828</f>
        <v>0</v>
      </c>
      <c r="T828" s="48"/>
      <c r="U828" s="47"/>
    </row>
    <row r="829" spans="1:21" s="46" customFormat="1" ht="42" customHeight="1">
      <c r="A829" s="159"/>
      <c r="B829" s="179" t="s">
        <v>418</v>
      </c>
      <c r="C829" s="163">
        <v>4806.09</v>
      </c>
      <c r="D829" s="119" t="s">
        <v>96</v>
      </c>
      <c r="E829" s="56"/>
      <c r="F829" s="101">
        <f>E829*C829</f>
        <v>0</v>
      </c>
      <c r="G829" s="125"/>
      <c r="H829" s="56">
        <f>G829*C829</f>
        <v>0</v>
      </c>
      <c r="I829" s="125"/>
      <c r="J829" s="56">
        <f>I829*2</f>
        <v>0</v>
      </c>
      <c r="K829" s="56">
        <f>J829*C829</f>
        <v>0</v>
      </c>
      <c r="L829" s="56"/>
      <c r="M829" s="56">
        <f>L829*C829</f>
        <v>0</v>
      </c>
      <c r="N829" s="125"/>
      <c r="O829" s="56">
        <f>N829*C829</f>
        <v>0</v>
      </c>
      <c r="P829" s="98">
        <f>G829+J829+L829+N829</f>
        <v>0</v>
      </c>
      <c r="Q829" s="56">
        <f>P829*C829</f>
        <v>0</v>
      </c>
      <c r="R829" s="98">
        <f>P829+E829</f>
        <v>0</v>
      </c>
      <c r="S829" s="56">
        <f>R829*C829</f>
        <v>0</v>
      </c>
      <c r="T829" s="48"/>
      <c r="U829" s="47"/>
    </row>
    <row r="830" spans="1:21" s="46" customFormat="1" ht="42" customHeight="1">
      <c r="A830" s="159"/>
      <c r="B830" s="179" t="s">
        <v>417</v>
      </c>
      <c r="C830" s="163">
        <v>4803.41</v>
      </c>
      <c r="D830" s="119" t="s">
        <v>96</v>
      </c>
      <c r="E830" s="56"/>
      <c r="F830" s="101">
        <f>E830*C830</f>
        <v>0</v>
      </c>
      <c r="G830" s="125"/>
      <c r="H830" s="56">
        <f>G830*C830</f>
        <v>0</v>
      </c>
      <c r="I830" s="125"/>
      <c r="J830" s="56">
        <f>I830*2</f>
        <v>0</v>
      </c>
      <c r="K830" s="56">
        <f>J830*C830</f>
        <v>0</v>
      </c>
      <c r="L830" s="56"/>
      <c r="M830" s="56">
        <f>L830*C830</f>
        <v>0</v>
      </c>
      <c r="N830" s="125"/>
      <c r="O830" s="56">
        <f>N830*C830</f>
        <v>0</v>
      </c>
      <c r="P830" s="98">
        <f>G830+J830+L830+N830</f>
        <v>0</v>
      </c>
      <c r="Q830" s="56">
        <f>P830*C830</f>
        <v>0</v>
      </c>
      <c r="R830" s="98">
        <f>P830+E830</f>
        <v>0</v>
      </c>
      <c r="S830" s="56">
        <f>R830*C830</f>
        <v>0</v>
      </c>
      <c r="T830" s="48"/>
      <c r="U830" s="47"/>
    </row>
    <row r="831" spans="1:21" s="46" customFormat="1" ht="42" customHeight="1">
      <c r="A831" s="159"/>
      <c r="B831" s="179" t="s">
        <v>416</v>
      </c>
      <c r="C831" s="163">
        <v>4803.41</v>
      </c>
      <c r="D831" s="119" t="s">
        <v>96</v>
      </c>
      <c r="E831" s="56"/>
      <c r="F831" s="101">
        <f>E831*C831</f>
        <v>0</v>
      </c>
      <c r="G831" s="125"/>
      <c r="H831" s="56">
        <f>G831*C831</f>
        <v>0</v>
      </c>
      <c r="I831" s="125"/>
      <c r="J831" s="56">
        <f>I831*2</f>
        <v>0</v>
      </c>
      <c r="K831" s="56">
        <f>J831*C831</f>
        <v>0</v>
      </c>
      <c r="L831" s="56"/>
      <c r="M831" s="56">
        <f>L831*C831</f>
        <v>0</v>
      </c>
      <c r="N831" s="125"/>
      <c r="O831" s="56">
        <f>N831*C831</f>
        <v>0</v>
      </c>
      <c r="P831" s="98">
        <f>G831+J831+L831+N831</f>
        <v>0</v>
      </c>
      <c r="Q831" s="56">
        <f>P831*C831</f>
        <v>0</v>
      </c>
      <c r="R831" s="98">
        <f>P831+E831</f>
        <v>0</v>
      </c>
      <c r="S831" s="56">
        <f>R831*C831</f>
        <v>0</v>
      </c>
      <c r="T831" s="48"/>
      <c r="U831" s="47"/>
    </row>
    <row r="832" spans="1:21" s="46" customFormat="1" ht="37.5" customHeight="1">
      <c r="A832" s="159"/>
      <c r="B832" s="179" t="s">
        <v>415</v>
      </c>
      <c r="C832" s="163">
        <v>5016.33</v>
      </c>
      <c r="D832" s="119" t="s">
        <v>96</v>
      </c>
      <c r="E832" s="56"/>
      <c r="F832" s="101">
        <f>E832*C832</f>
        <v>0</v>
      </c>
      <c r="G832" s="125"/>
      <c r="H832" s="56">
        <f>G832*C832</f>
        <v>0</v>
      </c>
      <c r="I832" s="125"/>
      <c r="J832" s="56">
        <f>I832*2</f>
        <v>0</v>
      </c>
      <c r="K832" s="56">
        <f>J832*C832</f>
        <v>0</v>
      </c>
      <c r="L832" s="56"/>
      <c r="M832" s="56">
        <f>L832*C832</f>
        <v>0</v>
      </c>
      <c r="N832" s="125"/>
      <c r="O832" s="56">
        <f>N832*C832</f>
        <v>0</v>
      </c>
      <c r="P832" s="98">
        <f>G832+J832+L832+N832</f>
        <v>0</v>
      </c>
      <c r="Q832" s="56">
        <f>P832*C832</f>
        <v>0</v>
      </c>
      <c r="R832" s="98">
        <f>P832+E832</f>
        <v>0</v>
      </c>
      <c r="S832" s="56">
        <f>R832*C832</f>
        <v>0</v>
      </c>
      <c r="T832" s="48"/>
      <c r="U832" s="47"/>
    </row>
    <row r="833" spans="1:21" s="46" customFormat="1" ht="40.5" customHeight="1">
      <c r="A833" s="159"/>
      <c r="B833" s="179" t="s">
        <v>414</v>
      </c>
      <c r="C833" s="163">
        <v>5326.5</v>
      </c>
      <c r="D833" s="119" t="s">
        <v>96</v>
      </c>
      <c r="E833" s="56"/>
      <c r="F833" s="101">
        <f>E833*C833</f>
        <v>0</v>
      </c>
      <c r="G833" s="125"/>
      <c r="H833" s="56">
        <f>G833*C833</f>
        <v>0</v>
      </c>
      <c r="I833" s="125"/>
      <c r="J833" s="56">
        <f>I833*2</f>
        <v>0</v>
      </c>
      <c r="K833" s="56">
        <f>J833*C833</f>
        <v>0</v>
      </c>
      <c r="L833" s="56"/>
      <c r="M833" s="56">
        <f>L833*C833</f>
        <v>0</v>
      </c>
      <c r="N833" s="125"/>
      <c r="O833" s="56">
        <f>N833*C833</f>
        <v>0</v>
      </c>
      <c r="P833" s="98">
        <f>G833+J833+L833+N833</f>
        <v>0</v>
      </c>
      <c r="Q833" s="56">
        <f>P833*C833</f>
        <v>0</v>
      </c>
      <c r="R833" s="98">
        <f>P833+E833</f>
        <v>0</v>
      </c>
      <c r="S833" s="56">
        <f>R833*C833</f>
        <v>0</v>
      </c>
      <c r="T833" s="48"/>
      <c r="U833" s="47"/>
    </row>
    <row r="834" spans="1:21" s="46" customFormat="1" ht="43.5" customHeight="1">
      <c r="A834" s="159"/>
      <c r="B834" s="123" t="s">
        <v>413</v>
      </c>
      <c r="C834" s="126"/>
      <c r="D834" s="158"/>
      <c r="E834" s="56"/>
      <c r="F834" s="101">
        <f>E834*C834</f>
        <v>0</v>
      </c>
      <c r="G834" s="56"/>
      <c r="H834" s="56">
        <f>G834*C834</f>
        <v>0</v>
      </c>
      <c r="I834" s="56"/>
      <c r="J834" s="56">
        <f>I834*2</f>
        <v>0</v>
      </c>
      <c r="K834" s="56">
        <f>J834*C834</f>
        <v>0</v>
      </c>
      <c r="L834" s="56"/>
      <c r="M834" s="56">
        <f>L834*C834</f>
        <v>0</v>
      </c>
      <c r="N834" s="56"/>
      <c r="O834" s="56">
        <f>N834*C834</f>
        <v>0</v>
      </c>
      <c r="P834" s="98">
        <f>G834+J834+L834+N834</f>
        <v>0</v>
      </c>
      <c r="Q834" s="56">
        <f>P834*C834</f>
        <v>0</v>
      </c>
      <c r="R834" s="98">
        <f>P834+E834</f>
        <v>0</v>
      </c>
      <c r="S834" s="56">
        <f>R834*C834</f>
        <v>0</v>
      </c>
      <c r="T834" s="48"/>
      <c r="U834" s="42"/>
    </row>
    <row r="835" spans="1:21" s="46" customFormat="1" ht="40.5" customHeight="1">
      <c r="A835" s="159"/>
      <c r="B835" s="116" t="s">
        <v>135</v>
      </c>
      <c r="C835" s="126">
        <v>8458.2000000000007</v>
      </c>
      <c r="D835" s="158" t="s">
        <v>159</v>
      </c>
      <c r="E835" s="56"/>
      <c r="F835" s="101">
        <f>E835*C835</f>
        <v>0</v>
      </c>
      <c r="G835" s="56"/>
      <c r="H835" s="56">
        <f>G835*C835</f>
        <v>0</v>
      </c>
      <c r="I835" s="56"/>
      <c r="J835" s="56">
        <f>I835*2</f>
        <v>0</v>
      </c>
      <c r="K835" s="56">
        <f>J835*C835</f>
        <v>0</v>
      </c>
      <c r="L835" s="56"/>
      <c r="M835" s="56">
        <f>L835*C835</f>
        <v>0</v>
      </c>
      <c r="N835" s="56"/>
      <c r="O835" s="56">
        <f>N835*C835</f>
        <v>0</v>
      </c>
      <c r="P835" s="98">
        <f>G835+J835+L835+N835</f>
        <v>0</v>
      </c>
      <c r="Q835" s="56">
        <f>P835*C835</f>
        <v>0</v>
      </c>
      <c r="R835" s="98">
        <f>P835+E835</f>
        <v>0</v>
      </c>
      <c r="S835" s="56">
        <f>R835*C835</f>
        <v>0</v>
      </c>
      <c r="T835" s="48"/>
      <c r="U835" s="42"/>
    </row>
    <row r="836" spans="1:21" s="46" customFormat="1" ht="40.5" customHeight="1">
      <c r="A836" s="159"/>
      <c r="B836" s="174" t="s">
        <v>134</v>
      </c>
      <c r="C836" s="126">
        <v>5510.55</v>
      </c>
      <c r="D836" s="158" t="s">
        <v>104</v>
      </c>
      <c r="E836" s="56"/>
      <c r="F836" s="101">
        <f>E836*C836</f>
        <v>0</v>
      </c>
      <c r="G836" s="125"/>
      <c r="H836" s="56">
        <f>G836*C836</f>
        <v>0</v>
      </c>
      <c r="I836" s="125"/>
      <c r="J836" s="56">
        <f>I836*2</f>
        <v>0</v>
      </c>
      <c r="K836" s="56">
        <f>J836*C836</f>
        <v>0</v>
      </c>
      <c r="L836" s="56"/>
      <c r="M836" s="56">
        <f>L836*C836</f>
        <v>0</v>
      </c>
      <c r="N836" s="125"/>
      <c r="O836" s="56">
        <f>N836*C836</f>
        <v>0</v>
      </c>
      <c r="P836" s="98">
        <f>G836+J836+L836+N836</f>
        <v>0</v>
      </c>
      <c r="Q836" s="56">
        <f>P836*C836</f>
        <v>0</v>
      </c>
      <c r="R836" s="98">
        <f>P836+E836</f>
        <v>0</v>
      </c>
      <c r="S836" s="56">
        <f>R836*C836</f>
        <v>0</v>
      </c>
      <c r="T836" s="48"/>
      <c r="U836" s="47"/>
    </row>
    <row r="837" spans="1:21" s="46" customFormat="1" ht="69.75" customHeight="1">
      <c r="A837" s="159"/>
      <c r="B837" s="84" t="s">
        <v>412</v>
      </c>
      <c r="C837" s="126"/>
      <c r="D837" s="158"/>
      <c r="E837" s="56"/>
      <c r="F837" s="101">
        <f>E837*C837</f>
        <v>0</v>
      </c>
      <c r="G837" s="56"/>
      <c r="H837" s="56">
        <f>G837*C837</f>
        <v>0</v>
      </c>
      <c r="I837" s="56"/>
      <c r="J837" s="56">
        <f>I837*2</f>
        <v>0</v>
      </c>
      <c r="K837" s="56">
        <f>J837*C837</f>
        <v>0</v>
      </c>
      <c r="L837" s="56"/>
      <c r="M837" s="56">
        <f>L837*C837</f>
        <v>0</v>
      </c>
      <c r="N837" s="56"/>
      <c r="O837" s="56">
        <f>N837*C837</f>
        <v>0</v>
      </c>
      <c r="P837" s="98">
        <f>G837+J837+L837+N837</f>
        <v>0</v>
      </c>
      <c r="Q837" s="56">
        <f>P837*C837</f>
        <v>0</v>
      </c>
      <c r="R837" s="98">
        <f>P837+E837</f>
        <v>0</v>
      </c>
      <c r="S837" s="56">
        <f>R837*C837</f>
        <v>0</v>
      </c>
      <c r="T837" s="48"/>
      <c r="U837" s="42"/>
    </row>
    <row r="838" spans="1:21" s="46" customFormat="1" ht="51" customHeight="1">
      <c r="A838" s="159"/>
      <c r="B838" s="152" t="s">
        <v>130</v>
      </c>
      <c r="C838" s="126">
        <v>3840.75</v>
      </c>
      <c r="D838" s="158" t="s">
        <v>96</v>
      </c>
      <c r="E838" s="56"/>
      <c r="F838" s="101">
        <f>E838*C838</f>
        <v>0</v>
      </c>
      <c r="G838" s="125"/>
      <c r="H838" s="56">
        <f>G838*C838</f>
        <v>0</v>
      </c>
      <c r="I838" s="125"/>
      <c r="J838" s="56">
        <f>I838*2</f>
        <v>0</v>
      </c>
      <c r="K838" s="56">
        <f>J838*C838</f>
        <v>0</v>
      </c>
      <c r="L838" s="56"/>
      <c r="M838" s="56">
        <f>L838*C838</f>
        <v>0</v>
      </c>
      <c r="N838" s="125"/>
      <c r="O838" s="56">
        <f>N838*C838</f>
        <v>0</v>
      </c>
      <c r="P838" s="98">
        <f>G838+J838+L838+N838</f>
        <v>0</v>
      </c>
      <c r="Q838" s="56">
        <f>P838*C838</f>
        <v>0</v>
      </c>
      <c r="R838" s="98">
        <f>P838+E838</f>
        <v>0</v>
      </c>
      <c r="S838" s="56">
        <f>R838*C838</f>
        <v>0</v>
      </c>
      <c r="T838" s="48"/>
      <c r="U838" s="47"/>
    </row>
    <row r="839" spans="1:21" s="46" customFormat="1" ht="51" customHeight="1">
      <c r="A839" s="159"/>
      <c r="B839" s="174" t="s">
        <v>411</v>
      </c>
      <c r="C839" s="163">
        <v>4173.82</v>
      </c>
      <c r="D839" s="119" t="s">
        <v>96</v>
      </c>
      <c r="E839" s="56"/>
      <c r="F839" s="101">
        <f>E839*C839</f>
        <v>0</v>
      </c>
      <c r="G839" s="125"/>
      <c r="H839" s="56">
        <f>G839*C839</f>
        <v>0</v>
      </c>
      <c r="I839" s="125"/>
      <c r="J839" s="56">
        <f>I839*2</f>
        <v>0</v>
      </c>
      <c r="K839" s="56">
        <f>J839*C839</f>
        <v>0</v>
      </c>
      <c r="L839" s="56"/>
      <c r="M839" s="56">
        <f>L839*C839</f>
        <v>0</v>
      </c>
      <c r="N839" s="125"/>
      <c r="O839" s="56">
        <f>N839*C839</f>
        <v>0</v>
      </c>
      <c r="P839" s="98">
        <f>G839+J839+L839+N839</f>
        <v>0</v>
      </c>
      <c r="Q839" s="56">
        <f>P839*C839</f>
        <v>0</v>
      </c>
      <c r="R839" s="98">
        <f>P839+E839</f>
        <v>0</v>
      </c>
      <c r="S839" s="56">
        <f>R839*C839</f>
        <v>0</v>
      </c>
      <c r="T839" s="48"/>
      <c r="U839" s="47"/>
    </row>
    <row r="840" spans="1:21" s="46" customFormat="1" ht="51" customHeight="1">
      <c r="A840" s="159"/>
      <c r="B840" s="174" t="s">
        <v>410</v>
      </c>
      <c r="C840" s="163">
        <v>3884.75</v>
      </c>
      <c r="D840" s="119" t="s">
        <v>96</v>
      </c>
      <c r="E840" s="56"/>
      <c r="F840" s="101">
        <f>E840*C840</f>
        <v>0</v>
      </c>
      <c r="G840" s="125"/>
      <c r="H840" s="56">
        <f>G840*C840</f>
        <v>0</v>
      </c>
      <c r="I840" s="125"/>
      <c r="J840" s="56">
        <f>I840*2</f>
        <v>0</v>
      </c>
      <c r="K840" s="56">
        <f>J840*C840</f>
        <v>0</v>
      </c>
      <c r="L840" s="56"/>
      <c r="M840" s="56">
        <f>L840*C840</f>
        <v>0</v>
      </c>
      <c r="N840" s="125"/>
      <c r="O840" s="56">
        <f>N840*C840</f>
        <v>0</v>
      </c>
      <c r="P840" s="98">
        <f>G840+J840+L840+N840</f>
        <v>0</v>
      </c>
      <c r="Q840" s="56">
        <f>P840*C840</f>
        <v>0</v>
      </c>
      <c r="R840" s="98">
        <f>P840+E840</f>
        <v>0</v>
      </c>
      <c r="S840" s="56">
        <f>R840*C840</f>
        <v>0</v>
      </c>
      <c r="T840" s="48"/>
      <c r="U840" s="47"/>
    </row>
    <row r="841" spans="1:21" s="46" customFormat="1" ht="51" customHeight="1">
      <c r="A841" s="159"/>
      <c r="B841" s="174" t="s">
        <v>409</v>
      </c>
      <c r="C841" s="163">
        <v>4106.45</v>
      </c>
      <c r="D841" s="119" t="s">
        <v>96</v>
      </c>
      <c r="E841" s="56"/>
      <c r="F841" s="101">
        <f>E841*C841</f>
        <v>0</v>
      </c>
      <c r="G841" s="125"/>
      <c r="H841" s="56">
        <f>G841*C841</f>
        <v>0</v>
      </c>
      <c r="I841" s="125"/>
      <c r="J841" s="56">
        <f>I841*2</f>
        <v>0</v>
      </c>
      <c r="K841" s="56">
        <f>J841*C841</f>
        <v>0</v>
      </c>
      <c r="L841" s="56"/>
      <c r="M841" s="56">
        <f>L841*C841</f>
        <v>0</v>
      </c>
      <c r="N841" s="125"/>
      <c r="O841" s="56">
        <f>N841*C841</f>
        <v>0</v>
      </c>
      <c r="P841" s="98">
        <f>G841+J841+L841+N841</f>
        <v>0</v>
      </c>
      <c r="Q841" s="56">
        <f>P841*C841</f>
        <v>0</v>
      </c>
      <c r="R841" s="98">
        <f>P841+E841</f>
        <v>0</v>
      </c>
      <c r="S841" s="56">
        <f>R841*C841</f>
        <v>0</v>
      </c>
      <c r="T841" s="48"/>
      <c r="U841" s="47"/>
    </row>
    <row r="842" spans="1:21" ht="51" customHeight="1">
      <c r="A842" s="159"/>
      <c r="B842" s="116" t="s">
        <v>133</v>
      </c>
      <c r="C842" s="126">
        <v>4366.33</v>
      </c>
      <c r="D842" s="158" t="s">
        <v>96</v>
      </c>
      <c r="E842" s="56"/>
      <c r="F842" s="101">
        <f>E842*C842</f>
        <v>0</v>
      </c>
      <c r="G842" s="56"/>
      <c r="H842" s="56">
        <f>G842*C842</f>
        <v>0</v>
      </c>
      <c r="I842" s="56"/>
      <c r="J842" s="56">
        <f>I842*2</f>
        <v>0</v>
      </c>
      <c r="K842" s="56">
        <f>J842*C842</f>
        <v>0</v>
      </c>
      <c r="L842" s="56"/>
      <c r="M842" s="56">
        <f>L842*C842</f>
        <v>0</v>
      </c>
      <c r="N842" s="56"/>
      <c r="O842" s="56">
        <f>N842*C842</f>
        <v>0</v>
      </c>
      <c r="P842" s="98">
        <f>G842+J842+L842+N842</f>
        <v>0</v>
      </c>
      <c r="Q842" s="56">
        <f>P842*C842</f>
        <v>0</v>
      </c>
      <c r="R842" s="98">
        <f>P842+E842</f>
        <v>0</v>
      </c>
      <c r="S842" s="56">
        <f>R842*C842</f>
        <v>0</v>
      </c>
      <c r="T842" s="42"/>
      <c r="U842" s="42"/>
    </row>
    <row r="843" spans="1:21" s="46" customFormat="1" ht="51" customHeight="1">
      <c r="A843" s="159"/>
      <c r="B843" s="174" t="s">
        <v>132</v>
      </c>
      <c r="C843" s="126">
        <v>4626.8100000000004</v>
      </c>
      <c r="D843" s="158" t="s">
        <v>96</v>
      </c>
      <c r="E843" s="56"/>
      <c r="F843" s="101">
        <f>E843*C843</f>
        <v>0</v>
      </c>
      <c r="G843" s="125"/>
      <c r="H843" s="56">
        <f>G843*C843</f>
        <v>0</v>
      </c>
      <c r="I843" s="125"/>
      <c r="J843" s="56">
        <f>I843*2</f>
        <v>0</v>
      </c>
      <c r="K843" s="56">
        <f>J843*C843</f>
        <v>0</v>
      </c>
      <c r="L843" s="56"/>
      <c r="M843" s="56">
        <f>L843*C843</f>
        <v>0</v>
      </c>
      <c r="N843" s="125"/>
      <c r="O843" s="56">
        <f>N843*C843</f>
        <v>0</v>
      </c>
      <c r="P843" s="98">
        <f>G843+J843+L843+N843</f>
        <v>0</v>
      </c>
      <c r="Q843" s="56">
        <f>P843*C843</f>
        <v>0</v>
      </c>
      <c r="R843" s="98">
        <f>P843+E843</f>
        <v>0</v>
      </c>
      <c r="S843" s="56">
        <f>R843*C843</f>
        <v>0</v>
      </c>
      <c r="T843" s="48"/>
      <c r="U843" s="47"/>
    </row>
    <row r="844" spans="1:21" s="46" customFormat="1" ht="42" customHeight="1">
      <c r="A844" s="159"/>
      <c r="B844" s="174" t="s">
        <v>131</v>
      </c>
      <c r="C844" s="126">
        <v>3984.57</v>
      </c>
      <c r="D844" s="158" t="s">
        <v>96</v>
      </c>
      <c r="E844" s="56"/>
      <c r="F844" s="101">
        <f>E844*C844</f>
        <v>0</v>
      </c>
      <c r="G844" s="125"/>
      <c r="H844" s="56">
        <f>G844*C844</f>
        <v>0</v>
      </c>
      <c r="I844" s="125"/>
      <c r="J844" s="56">
        <f>I844*2</f>
        <v>0</v>
      </c>
      <c r="K844" s="56">
        <f>J844*C844</f>
        <v>0</v>
      </c>
      <c r="L844" s="56"/>
      <c r="M844" s="56">
        <f>L844*C844</f>
        <v>0</v>
      </c>
      <c r="N844" s="125"/>
      <c r="O844" s="56">
        <f>N844*C844</f>
        <v>0</v>
      </c>
      <c r="P844" s="98">
        <f>G844+J844+L844+N844</f>
        <v>0</v>
      </c>
      <c r="Q844" s="56">
        <f>P844*C844</f>
        <v>0</v>
      </c>
      <c r="R844" s="98">
        <f>P844+E844</f>
        <v>0</v>
      </c>
      <c r="S844" s="56">
        <f>R844*C844</f>
        <v>0</v>
      </c>
      <c r="T844" s="48"/>
      <c r="U844" s="47"/>
    </row>
    <row r="845" spans="1:21" s="46" customFormat="1" ht="52.5" customHeight="1">
      <c r="A845" s="159"/>
      <c r="B845" s="116" t="s">
        <v>408</v>
      </c>
      <c r="C845" s="163">
        <v>61.8</v>
      </c>
      <c r="D845" s="158" t="s">
        <v>104</v>
      </c>
      <c r="E845" s="56"/>
      <c r="F845" s="101">
        <f>E845*C845</f>
        <v>0</v>
      </c>
      <c r="G845" s="125"/>
      <c r="H845" s="56">
        <f>G845*C845</f>
        <v>0</v>
      </c>
      <c r="I845" s="125"/>
      <c r="J845" s="56">
        <f>I845*2</f>
        <v>0</v>
      </c>
      <c r="K845" s="56">
        <f>J845*C845</f>
        <v>0</v>
      </c>
      <c r="L845" s="56"/>
      <c r="M845" s="56">
        <f>L845*C845</f>
        <v>0</v>
      </c>
      <c r="N845" s="125"/>
      <c r="O845" s="56">
        <f>N845*C845</f>
        <v>0</v>
      </c>
      <c r="P845" s="98">
        <f>G845+J845+L845+N845</f>
        <v>0</v>
      </c>
      <c r="Q845" s="56">
        <f>P845*C845</f>
        <v>0</v>
      </c>
      <c r="R845" s="98">
        <f>P845+E845</f>
        <v>0</v>
      </c>
      <c r="S845" s="56">
        <f>R845*C845</f>
        <v>0</v>
      </c>
      <c r="T845" s="48"/>
      <c r="U845" s="47"/>
    </row>
    <row r="846" spans="1:21" s="46" customFormat="1" ht="59.25" customHeight="1">
      <c r="A846" s="159"/>
      <c r="B846" s="116" t="s">
        <v>407</v>
      </c>
      <c r="C846" s="163">
        <v>405</v>
      </c>
      <c r="D846" s="116" t="s">
        <v>106</v>
      </c>
      <c r="E846" s="56"/>
      <c r="F846" s="101">
        <f>E846*C846</f>
        <v>0</v>
      </c>
      <c r="G846" s="125"/>
      <c r="H846" s="56">
        <f>G846*C846</f>
        <v>0</v>
      </c>
      <c r="I846" s="125"/>
      <c r="J846" s="56">
        <f>I846*2</f>
        <v>0</v>
      </c>
      <c r="K846" s="56">
        <f>J846*C846</f>
        <v>0</v>
      </c>
      <c r="L846" s="56"/>
      <c r="M846" s="56">
        <f>L846*C846</f>
        <v>0</v>
      </c>
      <c r="N846" s="125"/>
      <c r="O846" s="56">
        <f>N846*C846</f>
        <v>0</v>
      </c>
      <c r="P846" s="98">
        <f>G846+J846+L846+N846</f>
        <v>0</v>
      </c>
      <c r="Q846" s="56">
        <f>P846*C846</f>
        <v>0</v>
      </c>
      <c r="R846" s="98">
        <f>P846+E846</f>
        <v>0</v>
      </c>
      <c r="S846" s="56">
        <f>R846*C846</f>
        <v>0</v>
      </c>
      <c r="T846" s="48"/>
      <c r="U846" s="47"/>
    </row>
    <row r="847" spans="1:21" s="46" customFormat="1" ht="45.75" customHeight="1">
      <c r="A847" s="159"/>
      <c r="B847" s="116" t="s">
        <v>406</v>
      </c>
      <c r="C847" s="166">
        <v>325</v>
      </c>
      <c r="D847" s="85" t="s">
        <v>96</v>
      </c>
      <c r="E847" s="56"/>
      <c r="F847" s="101">
        <f>E847*C847</f>
        <v>0</v>
      </c>
      <c r="G847" s="125"/>
      <c r="H847" s="56">
        <f>G847*C847</f>
        <v>0</v>
      </c>
      <c r="I847" s="125"/>
      <c r="J847" s="56">
        <f>I847*2</f>
        <v>0</v>
      </c>
      <c r="K847" s="56">
        <f>J847*C847</f>
        <v>0</v>
      </c>
      <c r="L847" s="56"/>
      <c r="M847" s="56">
        <f>L847*C847</f>
        <v>0</v>
      </c>
      <c r="N847" s="125"/>
      <c r="O847" s="56">
        <f>N847*C847</f>
        <v>0</v>
      </c>
      <c r="P847" s="98">
        <f>G847+J847+L847+N847</f>
        <v>0</v>
      </c>
      <c r="Q847" s="56">
        <f>P847*C847</f>
        <v>0</v>
      </c>
      <c r="R847" s="98">
        <f>P847+E847</f>
        <v>0</v>
      </c>
      <c r="S847" s="56">
        <f>R847*C847</f>
        <v>0</v>
      </c>
      <c r="T847" s="48"/>
      <c r="U847" s="47"/>
    </row>
    <row r="848" spans="1:21" s="46" customFormat="1" ht="37.5" customHeight="1">
      <c r="A848" s="159"/>
      <c r="B848" s="116" t="s">
        <v>405</v>
      </c>
      <c r="C848" s="166">
        <v>35</v>
      </c>
      <c r="D848" s="85" t="s">
        <v>96</v>
      </c>
      <c r="E848" s="56"/>
      <c r="F848" s="101">
        <f>E848*C848</f>
        <v>0</v>
      </c>
      <c r="G848" s="125"/>
      <c r="H848" s="56">
        <f>G848*C848</f>
        <v>0</v>
      </c>
      <c r="I848" s="125"/>
      <c r="J848" s="56">
        <f>I848*2</f>
        <v>0</v>
      </c>
      <c r="K848" s="56">
        <f>J848*C848</f>
        <v>0</v>
      </c>
      <c r="L848" s="56"/>
      <c r="M848" s="56">
        <f>L848*C848</f>
        <v>0</v>
      </c>
      <c r="N848" s="125"/>
      <c r="O848" s="56">
        <f>N848*C848</f>
        <v>0</v>
      </c>
      <c r="P848" s="98">
        <f>G848+J848+L848+N848</f>
        <v>0</v>
      </c>
      <c r="Q848" s="56">
        <f>P848*C848</f>
        <v>0</v>
      </c>
      <c r="R848" s="98">
        <f>P848+E848</f>
        <v>0</v>
      </c>
      <c r="S848" s="56">
        <f>R848*C848</f>
        <v>0</v>
      </c>
      <c r="T848" s="48"/>
      <c r="U848" s="47"/>
    </row>
    <row r="849" spans="1:21" s="46" customFormat="1" ht="75" customHeight="1">
      <c r="A849" s="159"/>
      <c r="B849" s="119" t="s">
        <v>404</v>
      </c>
      <c r="C849" s="122">
        <v>245</v>
      </c>
      <c r="D849" s="121" t="s">
        <v>104</v>
      </c>
      <c r="E849" s="62">
        <v>105</v>
      </c>
      <c r="F849" s="81">
        <f>E849*C849</f>
        <v>25725</v>
      </c>
      <c r="G849" s="62"/>
      <c r="H849" s="62">
        <f>G849*C849</f>
        <v>0</v>
      </c>
      <c r="I849" s="62"/>
      <c r="J849" s="62">
        <f>I849*2</f>
        <v>0</v>
      </c>
      <c r="K849" s="62">
        <f>J849*C849</f>
        <v>0</v>
      </c>
      <c r="L849" s="62"/>
      <c r="M849" s="62">
        <f>L849*C849</f>
        <v>0</v>
      </c>
      <c r="N849" s="62"/>
      <c r="O849" s="62">
        <f>N849*C849</f>
        <v>0</v>
      </c>
      <c r="P849" s="88">
        <f>G849+J849+L849+N849</f>
        <v>0</v>
      </c>
      <c r="Q849" s="62">
        <f>P849*C849</f>
        <v>0</v>
      </c>
      <c r="R849" s="88">
        <f>P849+E849</f>
        <v>105</v>
      </c>
      <c r="S849" s="62">
        <f>R849*C849</f>
        <v>25725</v>
      </c>
      <c r="T849" s="48"/>
      <c r="U849" s="42"/>
    </row>
    <row r="850" spans="1:21" s="46" customFormat="1" ht="75" customHeight="1">
      <c r="A850" s="159"/>
      <c r="B850" s="119" t="s">
        <v>403</v>
      </c>
      <c r="C850" s="122">
        <v>234</v>
      </c>
      <c r="D850" s="121" t="s">
        <v>104</v>
      </c>
      <c r="E850" s="62">
        <v>138</v>
      </c>
      <c r="F850" s="81">
        <f>E850*C850</f>
        <v>32292</v>
      </c>
      <c r="G850" s="62"/>
      <c r="H850" s="62">
        <f>G850*C850</f>
        <v>0</v>
      </c>
      <c r="I850" s="62"/>
      <c r="J850" s="62">
        <f>I850*2</f>
        <v>0</v>
      </c>
      <c r="K850" s="62">
        <f>J850*C850</f>
        <v>0</v>
      </c>
      <c r="L850" s="62"/>
      <c r="M850" s="62">
        <f>L850*C850</f>
        <v>0</v>
      </c>
      <c r="N850" s="62"/>
      <c r="O850" s="62">
        <f>N850*C850</f>
        <v>0</v>
      </c>
      <c r="P850" s="88">
        <f>G850+J850+L850+N850</f>
        <v>0</v>
      </c>
      <c r="Q850" s="62">
        <f>P850*C850</f>
        <v>0</v>
      </c>
      <c r="R850" s="88">
        <f>P850+E850</f>
        <v>138</v>
      </c>
      <c r="S850" s="62">
        <f>R850*C850</f>
        <v>32292</v>
      </c>
      <c r="T850" s="48"/>
      <c r="U850" s="42"/>
    </row>
    <row r="851" spans="1:21" s="46" customFormat="1" ht="63" customHeight="1">
      <c r="A851" s="159"/>
      <c r="B851" s="119" t="s">
        <v>402</v>
      </c>
      <c r="C851" s="120">
        <v>3190.2</v>
      </c>
      <c r="D851" s="116" t="s">
        <v>104</v>
      </c>
      <c r="E851" s="56"/>
      <c r="F851" s="101">
        <f>E851*C851</f>
        <v>0</v>
      </c>
      <c r="G851" s="125"/>
      <c r="H851" s="56">
        <f>G851*C851</f>
        <v>0</v>
      </c>
      <c r="I851" s="125"/>
      <c r="J851" s="56">
        <f>I851*2</f>
        <v>0</v>
      </c>
      <c r="K851" s="56">
        <f>J851*C851</f>
        <v>0</v>
      </c>
      <c r="L851" s="56"/>
      <c r="M851" s="56">
        <f>L851*C851</f>
        <v>0</v>
      </c>
      <c r="N851" s="125"/>
      <c r="O851" s="56">
        <f>N851*C851</f>
        <v>0</v>
      </c>
      <c r="P851" s="98">
        <f>G851+J851+L851+N851</f>
        <v>0</v>
      </c>
      <c r="Q851" s="56">
        <f>P851*C851</f>
        <v>0</v>
      </c>
      <c r="R851" s="98">
        <f>P851+E851</f>
        <v>0</v>
      </c>
      <c r="S851" s="56">
        <f>R851*C851</f>
        <v>0</v>
      </c>
      <c r="T851" s="48"/>
      <c r="U851" s="47"/>
    </row>
    <row r="852" spans="1:21" s="46" customFormat="1" ht="45.75" customHeight="1">
      <c r="A852" s="159"/>
      <c r="B852" s="116" t="s">
        <v>401</v>
      </c>
      <c r="C852" s="142">
        <v>378.37</v>
      </c>
      <c r="D852" s="116" t="s">
        <v>106</v>
      </c>
      <c r="E852" s="56"/>
      <c r="F852" s="101">
        <f>E852*C852</f>
        <v>0</v>
      </c>
      <c r="G852" s="125"/>
      <c r="H852" s="56">
        <f>G852*C852</f>
        <v>0</v>
      </c>
      <c r="I852" s="125"/>
      <c r="J852" s="56">
        <f>I852*2</f>
        <v>0</v>
      </c>
      <c r="K852" s="56">
        <f>J852*C852</f>
        <v>0</v>
      </c>
      <c r="L852" s="56"/>
      <c r="M852" s="56">
        <f>L852*C852</f>
        <v>0</v>
      </c>
      <c r="N852" s="125"/>
      <c r="O852" s="56">
        <f>N852*C852</f>
        <v>0</v>
      </c>
      <c r="P852" s="98">
        <f>G852+J852+L852+N852</f>
        <v>0</v>
      </c>
      <c r="Q852" s="56">
        <f>P852*C852</f>
        <v>0</v>
      </c>
      <c r="R852" s="98">
        <f>P852+E852</f>
        <v>0</v>
      </c>
      <c r="S852" s="56">
        <f>R852*C852</f>
        <v>0</v>
      </c>
      <c r="T852" s="48"/>
      <c r="U852" s="47"/>
    </row>
    <row r="853" spans="1:21" ht="75" customHeight="1">
      <c r="A853" s="159"/>
      <c r="B853" s="116" t="s">
        <v>400</v>
      </c>
      <c r="C853" s="170">
        <v>1584.95</v>
      </c>
      <c r="D853" s="82" t="s">
        <v>399</v>
      </c>
      <c r="E853" s="62">
        <v>850</v>
      </c>
      <c r="F853" s="81">
        <f>E853*C853</f>
        <v>1347207.5</v>
      </c>
      <c r="G853" s="62"/>
      <c r="H853" s="62">
        <f>G853*C853</f>
        <v>0</v>
      </c>
      <c r="I853" s="62"/>
      <c r="J853" s="62">
        <f>I853*2</f>
        <v>0</v>
      </c>
      <c r="K853" s="62">
        <f>J853*C853</f>
        <v>0</v>
      </c>
      <c r="L853" s="62"/>
      <c r="M853" s="62">
        <f>L853*C853</f>
        <v>0</v>
      </c>
      <c r="N853" s="62"/>
      <c r="O853" s="62">
        <f>N853*C853</f>
        <v>0</v>
      </c>
      <c r="P853" s="88">
        <f>G853+J853+L853+N853</f>
        <v>0</v>
      </c>
      <c r="Q853" s="62">
        <f>P853*C853</f>
        <v>0</v>
      </c>
      <c r="R853" s="88">
        <f>P853+E853</f>
        <v>850</v>
      </c>
      <c r="S853" s="62">
        <f>R853*C853</f>
        <v>1347207.5</v>
      </c>
      <c r="T853" s="42"/>
      <c r="U853" s="42"/>
    </row>
    <row r="854" spans="1:21" s="46" customFormat="1" ht="44.25" customHeight="1">
      <c r="A854" s="159" t="s">
        <v>398</v>
      </c>
      <c r="B854" s="116" t="s">
        <v>397</v>
      </c>
      <c r="C854" s="126">
        <v>1920</v>
      </c>
      <c r="D854" s="116" t="s">
        <v>104</v>
      </c>
      <c r="E854" s="56"/>
      <c r="F854" s="101">
        <f>E854*C854</f>
        <v>0</v>
      </c>
      <c r="G854" s="125"/>
      <c r="H854" s="56">
        <f>G854*C854</f>
        <v>0</v>
      </c>
      <c r="I854" s="125"/>
      <c r="J854" s="56">
        <f>I854*2</f>
        <v>0</v>
      </c>
      <c r="K854" s="56">
        <f>J854*C854</f>
        <v>0</v>
      </c>
      <c r="L854" s="56"/>
      <c r="M854" s="56">
        <f>L854*C854</f>
        <v>0</v>
      </c>
      <c r="N854" s="125"/>
      <c r="O854" s="56">
        <f>N854*C854</f>
        <v>0</v>
      </c>
      <c r="P854" s="98">
        <f>G854+J854+L854+N854</f>
        <v>0</v>
      </c>
      <c r="Q854" s="56">
        <f>P854*C854</f>
        <v>0</v>
      </c>
      <c r="R854" s="98">
        <f>P854+E854</f>
        <v>0</v>
      </c>
      <c r="S854" s="56">
        <f>R854*C854</f>
        <v>0</v>
      </c>
      <c r="T854" s="48"/>
      <c r="U854" s="47"/>
    </row>
    <row r="855" spans="1:21" ht="71.25" customHeight="1">
      <c r="A855" s="159"/>
      <c r="B855" s="84" t="s">
        <v>396</v>
      </c>
      <c r="C855" s="83"/>
      <c r="D855" s="82"/>
      <c r="E855" s="62"/>
      <c r="F855" s="81">
        <f>E855*C855</f>
        <v>0</v>
      </c>
      <c r="G855" s="62"/>
      <c r="H855" s="62">
        <f>G855*C855</f>
        <v>0</v>
      </c>
      <c r="I855" s="62"/>
      <c r="J855" s="62">
        <f>I855*2</f>
        <v>0</v>
      </c>
      <c r="K855" s="62">
        <f>J855*C855</f>
        <v>0</v>
      </c>
      <c r="L855" s="62"/>
      <c r="M855" s="62">
        <f>L855*C855</f>
        <v>0</v>
      </c>
      <c r="N855" s="62"/>
      <c r="O855" s="62">
        <f>N855*C855</f>
        <v>0</v>
      </c>
      <c r="P855" s="88">
        <f>G855+J855+L855+N855</f>
        <v>0</v>
      </c>
      <c r="Q855" s="62">
        <f>P855*C855</f>
        <v>0</v>
      </c>
      <c r="R855" s="80" t="s">
        <v>136</v>
      </c>
      <c r="S855" s="62"/>
      <c r="T855" s="42"/>
      <c r="U855" s="42"/>
    </row>
    <row r="856" spans="1:21" ht="50.25" customHeight="1">
      <c r="A856" s="159"/>
      <c r="B856" s="116" t="s">
        <v>395</v>
      </c>
      <c r="C856" s="178">
        <v>459.03</v>
      </c>
      <c r="D856" s="82" t="s">
        <v>106</v>
      </c>
      <c r="E856" s="62">
        <v>150</v>
      </c>
      <c r="F856" s="81">
        <f>E856*C856</f>
        <v>68854.5</v>
      </c>
      <c r="G856" s="62"/>
      <c r="H856" s="62">
        <f>G856*C856</f>
        <v>0</v>
      </c>
      <c r="I856" s="62"/>
      <c r="J856" s="62">
        <f>I856*2</f>
        <v>0</v>
      </c>
      <c r="K856" s="62">
        <f>J856*C856</f>
        <v>0</v>
      </c>
      <c r="L856" s="62"/>
      <c r="M856" s="62">
        <f>L856*C856</f>
        <v>0</v>
      </c>
      <c r="N856" s="62"/>
      <c r="O856" s="62">
        <f>N856*C856</f>
        <v>0</v>
      </c>
      <c r="P856" s="88">
        <f>G856+J856+L856+N856</f>
        <v>0</v>
      </c>
      <c r="Q856" s="62">
        <f>P856*C856</f>
        <v>0</v>
      </c>
      <c r="R856" s="88">
        <f>P856+E856</f>
        <v>150</v>
      </c>
      <c r="S856" s="62">
        <f>R856*C856</f>
        <v>68854.5</v>
      </c>
      <c r="T856" s="42"/>
      <c r="U856" s="42"/>
    </row>
    <row r="857" spans="1:21" ht="50.25" customHeight="1">
      <c r="A857" s="159"/>
      <c r="B857" s="116" t="s">
        <v>394</v>
      </c>
      <c r="C857" s="178">
        <v>770.06</v>
      </c>
      <c r="D857" s="82" t="s">
        <v>106</v>
      </c>
      <c r="E857" s="62">
        <v>250</v>
      </c>
      <c r="F857" s="81">
        <f>E857*C857</f>
        <v>192515</v>
      </c>
      <c r="G857" s="62"/>
      <c r="H857" s="62">
        <f>G857*C857</f>
        <v>0</v>
      </c>
      <c r="I857" s="62"/>
      <c r="J857" s="62">
        <f>I857*2</f>
        <v>0</v>
      </c>
      <c r="K857" s="62">
        <f>J857*C857</f>
        <v>0</v>
      </c>
      <c r="L857" s="62"/>
      <c r="M857" s="62">
        <f>L857*C857</f>
        <v>0</v>
      </c>
      <c r="N857" s="62"/>
      <c r="O857" s="62">
        <f>N857*C857</f>
        <v>0</v>
      </c>
      <c r="P857" s="88">
        <f>G857+J857+L857+N857</f>
        <v>0</v>
      </c>
      <c r="Q857" s="62">
        <f>P857*C857</f>
        <v>0</v>
      </c>
      <c r="R857" s="88">
        <f>P857+E857</f>
        <v>250</v>
      </c>
      <c r="S857" s="62">
        <f>R857*C857</f>
        <v>192515</v>
      </c>
      <c r="T857" s="42"/>
      <c r="U857" s="42"/>
    </row>
    <row r="858" spans="1:21" s="160" customFormat="1" ht="50.25" customHeight="1">
      <c r="A858" s="157"/>
      <c r="B858" s="154" t="s">
        <v>393</v>
      </c>
      <c r="C858" s="168"/>
      <c r="D858" s="152"/>
      <c r="E858" s="56"/>
      <c r="F858" s="101">
        <f>E858*C858</f>
        <v>0</v>
      </c>
      <c r="G858" s="125"/>
      <c r="H858" s="56">
        <f>G858*C858</f>
        <v>0</v>
      </c>
      <c r="I858" s="125"/>
      <c r="J858" s="56">
        <f>I858*2</f>
        <v>0</v>
      </c>
      <c r="K858" s="56">
        <f>J858*C858</f>
        <v>0</v>
      </c>
      <c r="L858" s="56"/>
      <c r="M858" s="56">
        <f>L858*C858</f>
        <v>0</v>
      </c>
      <c r="N858" s="125"/>
      <c r="O858" s="56">
        <f>N858*C858</f>
        <v>0</v>
      </c>
      <c r="P858" s="98">
        <f>G858+J858+L858+N858</f>
        <v>0</v>
      </c>
      <c r="Q858" s="56">
        <f>P858*C858</f>
        <v>0</v>
      </c>
      <c r="R858" s="98">
        <f>P858+E858</f>
        <v>0</v>
      </c>
      <c r="S858" s="56">
        <f>R858*C858</f>
        <v>0</v>
      </c>
      <c r="T858" s="47"/>
      <c r="U858" s="47"/>
    </row>
    <row r="859" spans="1:21" s="160" customFormat="1" ht="55.5" customHeight="1">
      <c r="A859" s="157"/>
      <c r="B859" s="152" t="s">
        <v>392</v>
      </c>
      <c r="C859" s="168">
        <v>156</v>
      </c>
      <c r="D859" s="152" t="s">
        <v>104</v>
      </c>
      <c r="E859" s="56"/>
      <c r="F859" s="101">
        <f>E859*C859</f>
        <v>0</v>
      </c>
      <c r="G859" s="125"/>
      <c r="H859" s="56">
        <f>G859*C859</f>
        <v>0</v>
      </c>
      <c r="I859" s="125"/>
      <c r="J859" s="56">
        <f>I859*2</f>
        <v>0</v>
      </c>
      <c r="K859" s="56">
        <f>J859*C859</f>
        <v>0</v>
      </c>
      <c r="L859" s="56"/>
      <c r="M859" s="56">
        <f>L859*C859</f>
        <v>0</v>
      </c>
      <c r="N859" s="125"/>
      <c r="O859" s="56">
        <f>N859*C859</f>
        <v>0</v>
      </c>
      <c r="P859" s="98">
        <f>G859+J859+L859+N859</f>
        <v>0</v>
      </c>
      <c r="Q859" s="56">
        <f>P859*C859</f>
        <v>0</v>
      </c>
      <c r="R859" s="98">
        <f>P859+E859</f>
        <v>0</v>
      </c>
      <c r="S859" s="56">
        <f>R859*C859</f>
        <v>0</v>
      </c>
      <c r="T859" s="47"/>
      <c r="U859" s="47"/>
    </row>
    <row r="860" spans="1:21" s="160" customFormat="1" ht="63.75" customHeight="1">
      <c r="A860" s="157"/>
      <c r="B860" s="152" t="s">
        <v>391</v>
      </c>
      <c r="C860" s="168">
        <v>497</v>
      </c>
      <c r="D860" s="152" t="s">
        <v>104</v>
      </c>
      <c r="E860" s="56"/>
      <c r="F860" s="101">
        <f>E860*C860</f>
        <v>0</v>
      </c>
      <c r="G860" s="125"/>
      <c r="H860" s="56">
        <f>G860*C860</f>
        <v>0</v>
      </c>
      <c r="I860" s="125"/>
      <c r="J860" s="56">
        <f>I860*2</f>
        <v>0</v>
      </c>
      <c r="K860" s="56">
        <f>J860*C860</f>
        <v>0</v>
      </c>
      <c r="L860" s="56"/>
      <c r="M860" s="56">
        <f>L860*C860</f>
        <v>0</v>
      </c>
      <c r="N860" s="125"/>
      <c r="O860" s="56">
        <f>N860*C860</f>
        <v>0</v>
      </c>
      <c r="P860" s="98">
        <f>G860+J860+L860+N860</f>
        <v>0</v>
      </c>
      <c r="Q860" s="56">
        <f>P860*C860</f>
        <v>0</v>
      </c>
      <c r="R860" s="98">
        <f>P860+E860</f>
        <v>0</v>
      </c>
      <c r="S860" s="56">
        <f>R860*C860</f>
        <v>0</v>
      </c>
      <c r="T860" s="47"/>
      <c r="U860" s="47"/>
    </row>
    <row r="861" spans="1:21" s="160" customFormat="1" ht="55.5" customHeight="1">
      <c r="A861" s="157"/>
      <c r="B861" s="154" t="s">
        <v>390</v>
      </c>
      <c r="C861" s="168"/>
      <c r="D861" s="152"/>
      <c r="E861" s="56"/>
      <c r="F861" s="101">
        <f>E861*C861</f>
        <v>0</v>
      </c>
      <c r="G861" s="125"/>
      <c r="H861" s="56">
        <f>G861*C861</f>
        <v>0</v>
      </c>
      <c r="I861" s="125"/>
      <c r="J861" s="56">
        <f>I861*2</f>
        <v>0</v>
      </c>
      <c r="K861" s="56">
        <f>J861*C861</f>
        <v>0</v>
      </c>
      <c r="L861" s="56"/>
      <c r="M861" s="56">
        <f>L861*C861</f>
        <v>0</v>
      </c>
      <c r="N861" s="125"/>
      <c r="O861" s="56">
        <f>N861*C861</f>
        <v>0</v>
      </c>
      <c r="P861" s="98">
        <f>G861+J861+L861+N861</f>
        <v>0</v>
      </c>
      <c r="Q861" s="56">
        <f>P861*C861</f>
        <v>0</v>
      </c>
      <c r="R861" s="98">
        <f>P861+E861</f>
        <v>0</v>
      </c>
      <c r="S861" s="56">
        <f>R861*C861</f>
        <v>0</v>
      </c>
      <c r="T861" s="47"/>
      <c r="U861" s="47"/>
    </row>
    <row r="862" spans="1:21" s="160" customFormat="1" ht="55.5" customHeight="1">
      <c r="A862" s="157"/>
      <c r="B862" s="152" t="s">
        <v>389</v>
      </c>
      <c r="C862" s="168">
        <v>186</v>
      </c>
      <c r="D862" s="152" t="s">
        <v>104</v>
      </c>
      <c r="E862" s="56"/>
      <c r="F862" s="101">
        <f>E862*C862</f>
        <v>0</v>
      </c>
      <c r="G862" s="125"/>
      <c r="H862" s="56">
        <f>G862*C862</f>
        <v>0</v>
      </c>
      <c r="I862" s="125"/>
      <c r="J862" s="56">
        <f>I862*2</f>
        <v>0</v>
      </c>
      <c r="K862" s="56">
        <f>J862*C862</f>
        <v>0</v>
      </c>
      <c r="L862" s="56"/>
      <c r="M862" s="56">
        <f>L862*C862</f>
        <v>0</v>
      </c>
      <c r="N862" s="125"/>
      <c r="O862" s="56">
        <f>N862*C862</f>
        <v>0</v>
      </c>
      <c r="P862" s="98">
        <f>G862+J862+L862+N862</f>
        <v>0</v>
      </c>
      <c r="Q862" s="56">
        <f>P862*C862</f>
        <v>0</v>
      </c>
      <c r="R862" s="98">
        <f>P862+E862</f>
        <v>0</v>
      </c>
      <c r="S862" s="56">
        <f>R862*C862</f>
        <v>0</v>
      </c>
      <c r="T862" s="47"/>
      <c r="U862" s="47"/>
    </row>
    <row r="863" spans="1:21" s="160" customFormat="1" ht="65.25" customHeight="1">
      <c r="A863" s="157"/>
      <c r="B863" s="152" t="s">
        <v>388</v>
      </c>
      <c r="C863" s="168">
        <v>328</v>
      </c>
      <c r="D863" s="152" t="s">
        <v>104</v>
      </c>
      <c r="E863" s="56"/>
      <c r="F863" s="101">
        <f>E863*C863</f>
        <v>0</v>
      </c>
      <c r="G863" s="125"/>
      <c r="H863" s="56">
        <f>G863*C863</f>
        <v>0</v>
      </c>
      <c r="I863" s="125"/>
      <c r="J863" s="56">
        <f>I863*2</f>
        <v>0</v>
      </c>
      <c r="K863" s="56">
        <f>J863*C863</f>
        <v>0</v>
      </c>
      <c r="L863" s="56"/>
      <c r="M863" s="56">
        <f>L863*C863</f>
        <v>0</v>
      </c>
      <c r="N863" s="125"/>
      <c r="O863" s="56">
        <f>N863*C863</f>
        <v>0</v>
      </c>
      <c r="P863" s="98">
        <f>G863+J863+L863+N863</f>
        <v>0</v>
      </c>
      <c r="Q863" s="56">
        <f>P863*C863</f>
        <v>0</v>
      </c>
      <c r="R863" s="98">
        <f>P863+E863</f>
        <v>0</v>
      </c>
      <c r="S863" s="56">
        <f>R863*C863</f>
        <v>0</v>
      </c>
      <c r="T863" s="47"/>
      <c r="U863" s="47"/>
    </row>
    <row r="864" spans="1:21" ht="81" customHeight="1">
      <c r="A864" s="159"/>
      <c r="B864" s="116" t="s">
        <v>387</v>
      </c>
      <c r="C864" s="177">
        <v>3179.94</v>
      </c>
      <c r="D864" s="116" t="s">
        <v>104</v>
      </c>
      <c r="E864" s="56"/>
      <c r="F864" s="101">
        <f>E864*C864</f>
        <v>0</v>
      </c>
      <c r="G864" s="56"/>
      <c r="H864" s="56">
        <f>G864*C864</f>
        <v>0</v>
      </c>
      <c r="I864" s="56"/>
      <c r="J864" s="56">
        <f>I864*2</f>
        <v>0</v>
      </c>
      <c r="K864" s="56">
        <f>J864*C864</f>
        <v>0</v>
      </c>
      <c r="L864" s="56"/>
      <c r="M864" s="56">
        <f>L864*C864</f>
        <v>0</v>
      </c>
      <c r="N864" s="56"/>
      <c r="O864" s="56">
        <f>N864*C864</f>
        <v>0</v>
      </c>
      <c r="P864" s="98">
        <f>G864+J864+L864+N864</f>
        <v>0</v>
      </c>
      <c r="Q864" s="56">
        <f>P864*C864</f>
        <v>0</v>
      </c>
      <c r="R864" s="98">
        <f>P864+E864</f>
        <v>0</v>
      </c>
      <c r="S864" s="56">
        <f>R864*C864</f>
        <v>0</v>
      </c>
      <c r="T864" s="42"/>
      <c r="U864" s="42"/>
    </row>
    <row r="865" spans="1:21" ht="84.75" customHeight="1">
      <c r="A865" s="159"/>
      <c r="B865" s="116" t="s">
        <v>386</v>
      </c>
      <c r="C865" s="177">
        <v>4935.6000000000004</v>
      </c>
      <c r="D865" s="116" t="s">
        <v>104</v>
      </c>
      <c r="E865" s="56"/>
      <c r="F865" s="101">
        <f>E865*C865</f>
        <v>0</v>
      </c>
      <c r="G865" s="56"/>
      <c r="H865" s="56">
        <f>G865*C865</f>
        <v>0</v>
      </c>
      <c r="I865" s="56"/>
      <c r="J865" s="56">
        <f>I865*2</f>
        <v>0</v>
      </c>
      <c r="K865" s="56">
        <f>J865*C865</f>
        <v>0</v>
      </c>
      <c r="L865" s="56"/>
      <c r="M865" s="56">
        <f>L865*C865</f>
        <v>0</v>
      </c>
      <c r="N865" s="56"/>
      <c r="O865" s="56">
        <f>N865*C865</f>
        <v>0</v>
      </c>
      <c r="P865" s="98">
        <f>G865+J865+L865+N865</f>
        <v>0</v>
      </c>
      <c r="Q865" s="56">
        <f>P865*C865</f>
        <v>0</v>
      </c>
      <c r="R865" s="98">
        <f>P865+E865</f>
        <v>0</v>
      </c>
      <c r="S865" s="56">
        <f>R865*C865</f>
        <v>0</v>
      </c>
      <c r="T865" s="42"/>
      <c r="U865" s="42"/>
    </row>
    <row r="866" spans="1:21" ht="71.25" customHeight="1">
      <c r="A866" s="159"/>
      <c r="B866" s="116" t="s">
        <v>385</v>
      </c>
      <c r="C866" s="163">
        <v>6848.35</v>
      </c>
      <c r="D866" s="116" t="s">
        <v>104</v>
      </c>
      <c r="E866" s="56"/>
      <c r="F866" s="101">
        <f>E866*C866</f>
        <v>0</v>
      </c>
      <c r="G866" s="56"/>
      <c r="H866" s="56">
        <f>G866*C866</f>
        <v>0</v>
      </c>
      <c r="I866" s="56"/>
      <c r="J866" s="56">
        <f>I866*2</f>
        <v>0</v>
      </c>
      <c r="K866" s="56">
        <f>J866*C866</f>
        <v>0</v>
      </c>
      <c r="L866" s="56"/>
      <c r="M866" s="56">
        <f>L866*C866</f>
        <v>0</v>
      </c>
      <c r="N866" s="56"/>
      <c r="O866" s="56">
        <f>N866*C866</f>
        <v>0</v>
      </c>
      <c r="P866" s="98">
        <f>G866+J866+L866+N866</f>
        <v>0</v>
      </c>
      <c r="Q866" s="56">
        <f>P866*C866</f>
        <v>0</v>
      </c>
      <c r="R866" s="98">
        <f>P866+E866</f>
        <v>0</v>
      </c>
      <c r="S866" s="56">
        <f>R866*C866</f>
        <v>0</v>
      </c>
      <c r="T866" s="42"/>
      <c r="U866" s="42"/>
    </row>
    <row r="867" spans="1:21" s="160" customFormat="1" ht="71.25" customHeight="1">
      <c r="A867" s="157"/>
      <c r="B867" s="152" t="s">
        <v>384</v>
      </c>
      <c r="C867" s="168">
        <v>7238.35</v>
      </c>
      <c r="D867" s="152" t="s">
        <v>104</v>
      </c>
      <c r="E867" s="56"/>
      <c r="F867" s="101">
        <f>E867*C867</f>
        <v>0</v>
      </c>
      <c r="G867" s="125"/>
      <c r="H867" s="56">
        <f>G867*C867</f>
        <v>0</v>
      </c>
      <c r="I867" s="125"/>
      <c r="J867" s="56">
        <f>I867*2</f>
        <v>0</v>
      </c>
      <c r="K867" s="56">
        <f>J867*C867</f>
        <v>0</v>
      </c>
      <c r="L867" s="56"/>
      <c r="M867" s="56">
        <f>L867*C867</f>
        <v>0</v>
      </c>
      <c r="N867" s="125"/>
      <c r="O867" s="56">
        <f>N867*C867</f>
        <v>0</v>
      </c>
      <c r="P867" s="98">
        <f>G867+J867+L867+N867</f>
        <v>0</v>
      </c>
      <c r="Q867" s="56">
        <f>P867*C867</f>
        <v>0</v>
      </c>
      <c r="R867" s="98">
        <f>P867+E867</f>
        <v>0</v>
      </c>
      <c r="S867" s="56">
        <f>R867*C867</f>
        <v>0</v>
      </c>
      <c r="T867" s="47"/>
      <c r="U867" s="47"/>
    </row>
    <row r="868" spans="1:21" s="46" customFormat="1" ht="38.25" customHeight="1">
      <c r="A868" s="159"/>
      <c r="B868" s="176" t="s">
        <v>383</v>
      </c>
      <c r="C868" s="163"/>
      <c r="D868" s="116"/>
      <c r="E868" s="56"/>
      <c r="F868" s="101">
        <f>E868*C868</f>
        <v>0</v>
      </c>
      <c r="G868" s="125"/>
      <c r="H868" s="56">
        <f>G868*C868</f>
        <v>0</v>
      </c>
      <c r="I868" s="125"/>
      <c r="J868" s="56">
        <f>I868*2</f>
        <v>0</v>
      </c>
      <c r="K868" s="56">
        <f>J868*C868</f>
        <v>0</v>
      </c>
      <c r="L868" s="56"/>
      <c r="M868" s="56">
        <f>L868*C868</f>
        <v>0</v>
      </c>
      <c r="N868" s="125"/>
      <c r="O868" s="56">
        <f>N868*C868</f>
        <v>0</v>
      </c>
      <c r="P868" s="98">
        <f>G868+J868+L868+N868</f>
        <v>0</v>
      </c>
      <c r="Q868" s="56">
        <f>P868*C868</f>
        <v>0</v>
      </c>
      <c r="R868" s="98">
        <f>P868+E868</f>
        <v>0</v>
      </c>
      <c r="S868" s="56">
        <f>R868*C868</f>
        <v>0</v>
      </c>
      <c r="T868" s="48"/>
      <c r="U868" s="47"/>
    </row>
    <row r="869" spans="1:21" s="46" customFormat="1" ht="45.75" customHeight="1">
      <c r="A869" s="159"/>
      <c r="B869" s="174" t="s">
        <v>382</v>
      </c>
      <c r="C869" s="175">
        <v>3411.78</v>
      </c>
      <c r="D869" s="85" t="s">
        <v>96</v>
      </c>
      <c r="E869" s="56"/>
      <c r="F869" s="101">
        <f>E869*C869</f>
        <v>0</v>
      </c>
      <c r="G869" s="125"/>
      <c r="H869" s="56">
        <f>G869*C869</f>
        <v>0</v>
      </c>
      <c r="I869" s="125"/>
      <c r="J869" s="56">
        <f>I869*2</f>
        <v>0</v>
      </c>
      <c r="K869" s="56">
        <f>J869*C869</f>
        <v>0</v>
      </c>
      <c r="L869" s="56"/>
      <c r="M869" s="56">
        <f>L869*C869</f>
        <v>0</v>
      </c>
      <c r="N869" s="125"/>
      <c r="O869" s="56">
        <f>N869*C869</f>
        <v>0</v>
      </c>
      <c r="P869" s="98">
        <f>G869+J869+L869+N869</f>
        <v>0</v>
      </c>
      <c r="Q869" s="56">
        <f>P869*C869</f>
        <v>0</v>
      </c>
      <c r="R869" s="98">
        <f>P869+E869</f>
        <v>0</v>
      </c>
      <c r="S869" s="56">
        <f>R869*C869</f>
        <v>0</v>
      </c>
      <c r="T869" s="48"/>
      <c r="U869" s="47"/>
    </row>
    <row r="870" spans="1:21" s="46" customFormat="1" ht="45.75" customHeight="1">
      <c r="A870" s="159"/>
      <c r="B870" s="174" t="s">
        <v>381</v>
      </c>
      <c r="C870" s="163">
        <v>3713</v>
      </c>
      <c r="D870" s="85" t="s">
        <v>96</v>
      </c>
      <c r="E870" s="56"/>
      <c r="F870" s="101">
        <f>E870*C870</f>
        <v>0</v>
      </c>
      <c r="G870" s="125"/>
      <c r="H870" s="56">
        <f>G870*C870</f>
        <v>0</v>
      </c>
      <c r="I870" s="125"/>
      <c r="J870" s="56">
        <f>I870*2</f>
        <v>0</v>
      </c>
      <c r="K870" s="56">
        <f>J870*C870</f>
        <v>0</v>
      </c>
      <c r="L870" s="56"/>
      <c r="M870" s="56">
        <f>L870*C870</f>
        <v>0</v>
      </c>
      <c r="N870" s="125"/>
      <c r="O870" s="56">
        <f>N870*C870</f>
        <v>0</v>
      </c>
      <c r="P870" s="98">
        <f>G870+J870+L870+N870</f>
        <v>0</v>
      </c>
      <c r="Q870" s="56">
        <f>P870*C870</f>
        <v>0</v>
      </c>
      <c r="R870" s="98">
        <f>P870+E870</f>
        <v>0</v>
      </c>
      <c r="S870" s="56">
        <f>R870*C870</f>
        <v>0</v>
      </c>
      <c r="T870" s="48"/>
      <c r="U870" s="47"/>
    </row>
    <row r="871" spans="1:21" s="46" customFormat="1" ht="45.75" customHeight="1">
      <c r="A871" s="159"/>
      <c r="B871" s="174" t="s">
        <v>380</v>
      </c>
      <c r="C871" s="163">
        <v>3713.01</v>
      </c>
      <c r="D871" s="85" t="s">
        <v>96</v>
      </c>
      <c r="E871" s="56"/>
      <c r="F871" s="101">
        <f>E871*C871</f>
        <v>0</v>
      </c>
      <c r="G871" s="125"/>
      <c r="H871" s="56">
        <f>G871*C871</f>
        <v>0</v>
      </c>
      <c r="I871" s="125"/>
      <c r="J871" s="56">
        <f>I871*2</f>
        <v>0</v>
      </c>
      <c r="K871" s="56">
        <f>J871*C871</f>
        <v>0</v>
      </c>
      <c r="L871" s="56"/>
      <c r="M871" s="56">
        <f>L871*C871</f>
        <v>0</v>
      </c>
      <c r="N871" s="125"/>
      <c r="O871" s="56">
        <f>N871*C871</f>
        <v>0</v>
      </c>
      <c r="P871" s="98">
        <f>G871+J871+L871+N871</f>
        <v>0</v>
      </c>
      <c r="Q871" s="56">
        <f>P871*C871</f>
        <v>0</v>
      </c>
      <c r="R871" s="98">
        <f>P871+E871</f>
        <v>0</v>
      </c>
      <c r="S871" s="56">
        <f>R871*C871</f>
        <v>0</v>
      </c>
      <c r="T871" s="48"/>
      <c r="U871" s="47"/>
    </row>
    <row r="872" spans="1:21" s="46" customFormat="1" ht="45.75" customHeight="1">
      <c r="A872" s="159"/>
      <c r="B872" s="174" t="s">
        <v>379</v>
      </c>
      <c r="C872" s="163">
        <v>4161.1499999999996</v>
      </c>
      <c r="D872" s="85" t="s">
        <v>96</v>
      </c>
      <c r="E872" s="56"/>
      <c r="F872" s="101">
        <f>E872*C872</f>
        <v>0</v>
      </c>
      <c r="G872" s="125"/>
      <c r="H872" s="56">
        <f>G872*C872</f>
        <v>0</v>
      </c>
      <c r="I872" s="125"/>
      <c r="J872" s="56">
        <f>I872*2</f>
        <v>0</v>
      </c>
      <c r="K872" s="56">
        <f>J872*C872</f>
        <v>0</v>
      </c>
      <c r="L872" s="56"/>
      <c r="M872" s="56">
        <f>L872*C872</f>
        <v>0</v>
      </c>
      <c r="N872" s="125"/>
      <c r="O872" s="56">
        <f>N872*C872</f>
        <v>0</v>
      </c>
      <c r="P872" s="98">
        <f>G872+J872+L872+N872</f>
        <v>0</v>
      </c>
      <c r="Q872" s="56">
        <f>P872*C872</f>
        <v>0</v>
      </c>
      <c r="R872" s="98">
        <f>P872+E872</f>
        <v>0</v>
      </c>
      <c r="S872" s="56">
        <f>R872*C872</f>
        <v>0</v>
      </c>
      <c r="T872" s="48"/>
      <c r="U872" s="47"/>
    </row>
    <row r="873" spans="1:21" s="46" customFormat="1" ht="45.75" customHeight="1">
      <c r="A873" s="159"/>
      <c r="B873" s="174" t="s">
        <v>378</v>
      </c>
      <c r="C873" s="163">
        <v>5016.05</v>
      </c>
      <c r="D873" s="85" t="s">
        <v>96</v>
      </c>
      <c r="E873" s="56"/>
      <c r="F873" s="101">
        <f>E873*C873</f>
        <v>0</v>
      </c>
      <c r="G873" s="125"/>
      <c r="H873" s="56">
        <f>G873*C873</f>
        <v>0</v>
      </c>
      <c r="I873" s="125"/>
      <c r="J873" s="56">
        <f>I873*2</f>
        <v>0</v>
      </c>
      <c r="K873" s="56">
        <f>J873*C873</f>
        <v>0</v>
      </c>
      <c r="L873" s="56"/>
      <c r="M873" s="56">
        <f>L873*C873</f>
        <v>0</v>
      </c>
      <c r="N873" s="125"/>
      <c r="O873" s="56">
        <f>N873*C873</f>
        <v>0</v>
      </c>
      <c r="P873" s="98">
        <f>G873+J873+L873+N873</f>
        <v>0</v>
      </c>
      <c r="Q873" s="56">
        <f>P873*C873</f>
        <v>0</v>
      </c>
      <c r="R873" s="98">
        <f>P873+E873</f>
        <v>0</v>
      </c>
      <c r="S873" s="56">
        <f>R873*C873</f>
        <v>0</v>
      </c>
      <c r="T873" s="48"/>
      <c r="U873" s="47"/>
    </row>
    <row r="874" spans="1:21" s="46" customFormat="1" ht="45.75" customHeight="1">
      <c r="A874" s="159"/>
      <c r="B874" s="173" t="s">
        <v>377</v>
      </c>
      <c r="C874" s="166">
        <v>3405.09</v>
      </c>
      <c r="D874" s="119" t="s">
        <v>96</v>
      </c>
      <c r="E874" s="56"/>
      <c r="F874" s="101">
        <f>E874*C874</f>
        <v>0</v>
      </c>
      <c r="G874" s="125"/>
      <c r="H874" s="56">
        <f>G874*C874</f>
        <v>0</v>
      </c>
      <c r="I874" s="125"/>
      <c r="J874" s="56">
        <f>I874*2</f>
        <v>0</v>
      </c>
      <c r="K874" s="56">
        <f>J874*C874</f>
        <v>0</v>
      </c>
      <c r="L874" s="56"/>
      <c r="M874" s="56">
        <f>L874*C874</f>
        <v>0</v>
      </c>
      <c r="N874" s="125"/>
      <c r="O874" s="56">
        <f>N874*C874</f>
        <v>0</v>
      </c>
      <c r="P874" s="98">
        <f>G874+J874+L874+N874</f>
        <v>0</v>
      </c>
      <c r="Q874" s="56">
        <f>P874*C874</f>
        <v>0</v>
      </c>
      <c r="R874" s="98">
        <f>P874+E874</f>
        <v>0</v>
      </c>
      <c r="S874" s="56">
        <f>R874*C874</f>
        <v>0</v>
      </c>
      <c r="T874" s="48"/>
      <c r="U874" s="47"/>
    </row>
    <row r="875" spans="1:21" s="46" customFormat="1" ht="113.25" customHeight="1">
      <c r="A875" s="159"/>
      <c r="B875" s="84" t="s">
        <v>376</v>
      </c>
      <c r="C875" s="170"/>
      <c r="D875" s="172"/>
      <c r="E875" s="62"/>
      <c r="F875" s="81">
        <f>E875*C875</f>
        <v>0</v>
      </c>
      <c r="G875" s="62"/>
      <c r="H875" s="62">
        <f>G875*C875</f>
        <v>0</v>
      </c>
      <c r="I875" s="62"/>
      <c r="J875" s="62">
        <f>I875*2</f>
        <v>0</v>
      </c>
      <c r="K875" s="62">
        <f>J875*C875</f>
        <v>0</v>
      </c>
      <c r="L875" s="62"/>
      <c r="M875" s="62">
        <f>L875*C875</f>
        <v>0</v>
      </c>
      <c r="N875" s="62"/>
      <c r="O875" s="62">
        <f>N875*C875</f>
        <v>0</v>
      </c>
      <c r="P875" s="88">
        <f>G875+J875+L875+N875</f>
        <v>0</v>
      </c>
      <c r="Q875" s="62">
        <f>P875*C875</f>
        <v>0</v>
      </c>
      <c r="R875" s="80" t="s">
        <v>136</v>
      </c>
      <c r="S875" s="62"/>
      <c r="T875" s="48"/>
      <c r="U875" s="42"/>
    </row>
    <row r="876" spans="1:21" s="46" customFormat="1" ht="51.75" customHeight="1">
      <c r="A876" s="159"/>
      <c r="B876" s="116" t="s">
        <v>344</v>
      </c>
      <c r="C876" s="170">
        <v>1494</v>
      </c>
      <c r="D876" s="171" t="s">
        <v>104</v>
      </c>
      <c r="E876" s="62">
        <v>1007</v>
      </c>
      <c r="F876" s="81">
        <f>E876*C876</f>
        <v>1504458</v>
      </c>
      <c r="G876" s="62"/>
      <c r="H876" s="62">
        <f>G876*C876</f>
        <v>0</v>
      </c>
      <c r="I876" s="62"/>
      <c r="J876" s="62">
        <f>I876*2</f>
        <v>0</v>
      </c>
      <c r="K876" s="62">
        <f>J876*C876</f>
        <v>0</v>
      </c>
      <c r="L876" s="62"/>
      <c r="M876" s="62">
        <f>L876*C876</f>
        <v>0</v>
      </c>
      <c r="N876" s="62"/>
      <c r="O876" s="62">
        <f>N876*C876</f>
        <v>0</v>
      </c>
      <c r="P876" s="88">
        <f>G876+J876+L876+N876</f>
        <v>0</v>
      </c>
      <c r="Q876" s="62">
        <f>P876*C876</f>
        <v>0</v>
      </c>
      <c r="R876" s="88">
        <f>P876+E876</f>
        <v>1007</v>
      </c>
      <c r="S876" s="62">
        <f>R876*C876</f>
        <v>1504458</v>
      </c>
      <c r="T876" s="48"/>
      <c r="U876" s="42"/>
    </row>
    <row r="877" spans="1:21" s="46" customFormat="1" ht="51.75" customHeight="1">
      <c r="A877" s="159"/>
      <c r="B877" s="116" t="s">
        <v>343</v>
      </c>
      <c r="C877" s="170">
        <v>1497</v>
      </c>
      <c r="D877" s="171" t="s">
        <v>104</v>
      </c>
      <c r="E877" s="62">
        <v>514</v>
      </c>
      <c r="F877" s="81">
        <f>E877*C877</f>
        <v>769458</v>
      </c>
      <c r="G877" s="62"/>
      <c r="H877" s="62">
        <f>G877*C877</f>
        <v>0</v>
      </c>
      <c r="I877" s="62"/>
      <c r="J877" s="62">
        <f>I877*2</f>
        <v>0</v>
      </c>
      <c r="K877" s="62">
        <f>J877*C877</f>
        <v>0</v>
      </c>
      <c r="L877" s="62"/>
      <c r="M877" s="62">
        <f>L877*C877</f>
        <v>0</v>
      </c>
      <c r="N877" s="62"/>
      <c r="O877" s="62">
        <f>N877*C877</f>
        <v>0</v>
      </c>
      <c r="P877" s="88">
        <f>G877+J877+L877+N877</f>
        <v>0</v>
      </c>
      <c r="Q877" s="62">
        <f>P877*C877</f>
        <v>0</v>
      </c>
      <c r="R877" s="88">
        <f>P877+E877</f>
        <v>514</v>
      </c>
      <c r="S877" s="62">
        <f>R877*C877</f>
        <v>769458</v>
      </c>
      <c r="T877" s="48"/>
      <c r="U877" s="42"/>
    </row>
    <row r="878" spans="1:21" s="46" customFormat="1" ht="51.75" customHeight="1">
      <c r="A878" s="85"/>
      <c r="B878" s="116" t="s">
        <v>375</v>
      </c>
      <c r="C878" s="170">
        <v>1526</v>
      </c>
      <c r="D878" s="171" t="s">
        <v>104</v>
      </c>
      <c r="E878" s="62">
        <v>20</v>
      </c>
      <c r="F878" s="81">
        <f>E878*C878</f>
        <v>30520</v>
      </c>
      <c r="G878" s="62"/>
      <c r="H878" s="62">
        <f>G878*C878</f>
        <v>0</v>
      </c>
      <c r="I878" s="62"/>
      <c r="J878" s="62">
        <f>I878*2</f>
        <v>0</v>
      </c>
      <c r="K878" s="62">
        <f>J878*C878</f>
        <v>0</v>
      </c>
      <c r="L878" s="62"/>
      <c r="M878" s="62">
        <f>L878*C878</f>
        <v>0</v>
      </c>
      <c r="N878" s="62"/>
      <c r="O878" s="62">
        <f>N878*C878</f>
        <v>0</v>
      </c>
      <c r="P878" s="88">
        <f>G878+J878+L878+N878</f>
        <v>0</v>
      </c>
      <c r="Q878" s="62">
        <f>P878*C878</f>
        <v>0</v>
      </c>
      <c r="R878" s="88">
        <f>P878+E878</f>
        <v>20</v>
      </c>
      <c r="S878" s="62">
        <f>R878*C878</f>
        <v>30520</v>
      </c>
      <c r="T878" s="48"/>
      <c r="U878" s="42"/>
    </row>
    <row r="879" spans="1:21" s="46" customFormat="1" ht="112.5" customHeight="1">
      <c r="A879" s="159"/>
      <c r="B879" s="116" t="s">
        <v>374</v>
      </c>
      <c r="C879" s="170">
        <v>1547</v>
      </c>
      <c r="D879" s="171" t="s">
        <v>104</v>
      </c>
      <c r="E879" s="62">
        <v>632</v>
      </c>
      <c r="F879" s="81">
        <f>E879*C879</f>
        <v>977704</v>
      </c>
      <c r="G879" s="62"/>
      <c r="H879" s="62">
        <f>G879*C879</f>
        <v>0</v>
      </c>
      <c r="I879" s="62"/>
      <c r="J879" s="62">
        <f>I879*2</f>
        <v>0</v>
      </c>
      <c r="K879" s="62">
        <f>J879*C879</f>
        <v>0</v>
      </c>
      <c r="L879" s="62"/>
      <c r="M879" s="62">
        <f>L879*C879</f>
        <v>0</v>
      </c>
      <c r="N879" s="62"/>
      <c r="O879" s="62">
        <f>N879*C879</f>
        <v>0</v>
      </c>
      <c r="P879" s="88">
        <f>G879+J879+L879+N879</f>
        <v>0</v>
      </c>
      <c r="Q879" s="62">
        <f>P879*C879</f>
        <v>0</v>
      </c>
      <c r="R879" s="88">
        <f>P879+E879</f>
        <v>632</v>
      </c>
      <c r="S879" s="62">
        <f>R879*C879</f>
        <v>977704</v>
      </c>
      <c r="T879" s="48"/>
      <c r="U879" s="42"/>
    </row>
    <row r="880" spans="1:21" s="46" customFormat="1" ht="117" customHeight="1">
      <c r="A880" s="159"/>
      <c r="B880" s="116" t="s">
        <v>373</v>
      </c>
      <c r="C880" s="170">
        <v>2796</v>
      </c>
      <c r="D880" s="171" t="s">
        <v>104</v>
      </c>
      <c r="E880" s="62">
        <v>30</v>
      </c>
      <c r="F880" s="81">
        <f>E880*C880</f>
        <v>83880</v>
      </c>
      <c r="G880" s="62"/>
      <c r="H880" s="62">
        <f>G880*C880</f>
        <v>0</v>
      </c>
      <c r="I880" s="62"/>
      <c r="J880" s="62">
        <f>I880*2</f>
        <v>0</v>
      </c>
      <c r="K880" s="62">
        <f>J880*C880</f>
        <v>0</v>
      </c>
      <c r="L880" s="62"/>
      <c r="M880" s="62">
        <f>L880*C880</f>
        <v>0</v>
      </c>
      <c r="N880" s="62"/>
      <c r="O880" s="62">
        <f>N880*C880</f>
        <v>0</v>
      </c>
      <c r="P880" s="88">
        <f>G880+J880+L880+N880</f>
        <v>0</v>
      </c>
      <c r="Q880" s="62">
        <f>P880*C880</f>
        <v>0</v>
      </c>
      <c r="R880" s="88">
        <f>P880+E880</f>
        <v>30</v>
      </c>
      <c r="S880" s="62">
        <f>R880*C880</f>
        <v>83880</v>
      </c>
      <c r="T880" s="48"/>
      <c r="U880" s="42"/>
    </row>
    <row r="881" spans="1:21" s="46" customFormat="1" ht="112.5" customHeight="1">
      <c r="A881" s="159">
        <v>67.099999999999994</v>
      </c>
      <c r="B881" s="116" t="s">
        <v>372</v>
      </c>
      <c r="C881" s="170">
        <v>765</v>
      </c>
      <c r="D881" s="171" t="s">
        <v>104</v>
      </c>
      <c r="E881" s="62">
        <v>404</v>
      </c>
      <c r="F881" s="81">
        <f>E881*C881</f>
        <v>309060</v>
      </c>
      <c r="G881" s="62"/>
      <c r="H881" s="62">
        <f>G881*C881</f>
        <v>0</v>
      </c>
      <c r="I881" s="62"/>
      <c r="J881" s="62">
        <f>I881*2</f>
        <v>0</v>
      </c>
      <c r="K881" s="62">
        <f>J881*C881</f>
        <v>0</v>
      </c>
      <c r="L881" s="62"/>
      <c r="M881" s="62">
        <f>L881*C881</f>
        <v>0</v>
      </c>
      <c r="N881" s="62"/>
      <c r="O881" s="62">
        <f>N881*C881</f>
        <v>0</v>
      </c>
      <c r="P881" s="88">
        <f>G881+J881+L881+N881</f>
        <v>0</v>
      </c>
      <c r="Q881" s="62">
        <f>P881*C881</f>
        <v>0</v>
      </c>
      <c r="R881" s="88">
        <f>P881+E881</f>
        <v>404</v>
      </c>
      <c r="S881" s="62">
        <f>R881*C881</f>
        <v>309060</v>
      </c>
      <c r="T881" s="48"/>
      <c r="U881" s="42"/>
    </row>
    <row r="882" spans="1:21" s="46" customFormat="1" ht="138.75" customHeight="1">
      <c r="A882" s="159"/>
      <c r="B882" s="116" t="s">
        <v>371</v>
      </c>
      <c r="C882" s="170">
        <v>1038</v>
      </c>
      <c r="D882" s="171" t="s">
        <v>104</v>
      </c>
      <c r="E882" s="62">
        <v>386</v>
      </c>
      <c r="F882" s="81">
        <f>E882*C882</f>
        <v>400668</v>
      </c>
      <c r="G882" s="62"/>
      <c r="H882" s="62">
        <f>G882*C882</f>
        <v>0</v>
      </c>
      <c r="I882" s="62"/>
      <c r="J882" s="62">
        <f>I882*2</f>
        <v>0</v>
      </c>
      <c r="K882" s="62">
        <f>J882*C882</f>
        <v>0</v>
      </c>
      <c r="L882" s="62"/>
      <c r="M882" s="62">
        <f>L882*C882</f>
        <v>0</v>
      </c>
      <c r="N882" s="62"/>
      <c r="O882" s="62">
        <f>N882*C882</f>
        <v>0</v>
      </c>
      <c r="P882" s="88">
        <f>G882+J882+L882+N882</f>
        <v>0</v>
      </c>
      <c r="Q882" s="62">
        <f>P882*C882</f>
        <v>0</v>
      </c>
      <c r="R882" s="88">
        <f>P882+E882</f>
        <v>386</v>
      </c>
      <c r="S882" s="62">
        <f>R882*C882</f>
        <v>400668</v>
      </c>
      <c r="T882" s="48"/>
      <c r="U882" s="42"/>
    </row>
    <row r="883" spans="1:21" s="46" customFormat="1" ht="59.25" customHeight="1">
      <c r="A883" s="159"/>
      <c r="B883" s="116" t="s">
        <v>370</v>
      </c>
      <c r="C883" s="170">
        <v>133.5</v>
      </c>
      <c r="D883" s="171" t="s">
        <v>104</v>
      </c>
      <c r="E883" s="62">
        <v>154</v>
      </c>
      <c r="F883" s="81">
        <f>E883*C883</f>
        <v>20559</v>
      </c>
      <c r="G883" s="62"/>
      <c r="H883" s="62">
        <f>G883*C883</f>
        <v>0</v>
      </c>
      <c r="I883" s="62"/>
      <c r="J883" s="62">
        <f>I883*2</f>
        <v>0</v>
      </c>
      <c r="K883" s="62">
        <f>J883*C883</f>
        <v>0</v>
      </c>
      <c r="L883" s="62"/>
      <c r="M883" s="62">
        <f>L883*C883</f>
        <v>0</v>
      </c>
      <c r="N883" s="62"/>
      <c r="O883" s="62">
        <f>N883*C883</f>
        <v>0</v>
      </c>
      <c r="P883" s="88">
        <f>G883+J883+L883+N883</f>
        <v>0</v>
      </c>
      <c r="Q883" s="62">
        <f>P883*C883</f>
        <v>0</v>
      </c>
      <c r="R883" s="88">
        <f>P883+E883</f>
        <v>154</v>
      </c>
      <c r="S883" s="62">
        <f>R883*C883</f>
        <v>20559</v>
      </c>
      <c r="T883" s="48"/>
      <c r="U883" s="42"/>
    </row>
    <row r="884" spans="1:21" s="46" customFormat="1" ht="94.5" customHeight="1">
      <c r="A884" s="159"/>
      <c r="B884" s="116" t="s">
        <v>369</v>
      </c>
      <c r="C884" s="170">
        <v>81223.8</v>
      </c>
      <c r="D884" s="82" t="s">
        <v>368</v>
      </c>
      <c r="E884" s="88">
        <v>233.53</v>
      </c>
      <c r="F884" s="81">
        <f>E884*C884</f>
        <v>18968194.014000002</v>
      </c>
      <c r="G884" s="88"/>
      <c r="H884" s="62">
        <f>G884*C884</f>
        <v>0</v>
      </c>
      <c r="I884" s="88">
        <v>1.6</v>
      </c>
      <c r="J884" s="62">
        <f>I884*2</f>
        <v>3.2</v>
      </c>
      <c r="K884" s="62">
        <f>J884*C884</f>
        <v>259916.16000000003</v>
      </c>
      <c r="L884" s="62"/>
      <c r="M884" s="62">
        <f>L884*C884</f>
        <v>0</v>
      </c>
      <c r="N884" s="62"/>
      <c r="O884" s="62">
        <f>N884*C884</f>
        <v>0</v>
      </c>
      <c r="P884" s="88">
        <f>G884+J884+L884+N884</f>
        <v>3.2</v>
      </c>
      <c r="Q884" s="62">
        <f>P884*C884</f>
        <v>259916.16000000003</v>
      </c>
      <c r="R884" s="88">
        <f>P884+E884</f>
        <v>236.73</v>
      </c>
      <c r="S884" s="62">
        <f>R884*C884</f>
        <v>19228110.173999999</v>
      </c>
      <c r="T884" s="48"/>
      <c r="U884" s="42"/>
    </row>
    <row r="885" spans="1:21" s="46" customFormat="1" ht="75" customHeight="1">
      <c r="A885" s="159"/>
      <c r="B885" s="116" t="s">
        <v>367</v>
      </c>
      <c r="C885" s="170">
        <v>338.74</v>
      </c>
      <c r="D885" s="82" t="s">
        <v>106</v>
      </c>
      <c r="E885" s="62">
        <v>684</v>
      </c>
      <c r="F885" s="81">
        <f>E885*C885</f>
        <v>231698.16</v>
      </c>
      <c r="G885" s="62"/>
      <c r="H885" s="62">
        <f>G885*C885</f>
        <v>0</v>
      </c>
      <c r="I885" s="62"/>
      <c r="J885" s="62">
        <f>I885*2</f>
        <v>0</v>
      </c>
      <c r="K885" s="62">
        <f>J885*C885</f>
        <v>0</v>
      </c>
      <c r="L885" s="62"/>
      <c r="M885" s="62">
        <f>L885*C885</f>
        <v>0</v>
      </c>
      <c r="N885" s="62"/>
      <c r="O885" s="62">
        <f>N885*C885</f>
        <v>0</v>
      </c>
      <c r="P885" s="88">
        <f>G885+J885+L885+N885</f>
        <v>0</v>
      </c>
      <c r="Q885" s="62">
        <f>P885*C885</f>
        <v>0</v>
      </c>
      <c r="R885" s="88">
        <f>P885+E885</f>
        <v>684</v>
      </c>
      <c r="S885" s="62">
        <f>R885*C885</f>
        <v>231698.16</v>
      </c>
      <c r="T885" s="48"/>
      <c r="U885" s="42"/>
    </row>
    <row r="886" spans="1:21" s="46" customFormat="1" ht="54" customHeight="1">
      <c r="A886" s="159"/>
      <c r="B886" s="84" t="s">
        <v>366</v>
      </c>
      <c r="C886" s="163">
        <v>35.229999999999997</v>
      </c>
      <c r="D886" s="116"/>
      <c r="E886" s="56"/>
      <c r="F886" s="101">
        <f>E886*C886</f>
        <v>0</v>
      </c>
      <c r="G886" s="125"/>
      <c r="H886" s="56">
        <f>G886*C886</f>
        <v>0</v>
      </c>
      <c r="I886" s="125"/>
      <c r="J886" s="56">
        <f>I886*2</f>
        <v>0</v>
      </c>
      <c r="K886" s="56">
        <f>J886*C886</f>
        <v>0</v>
      </c>
      <c r="L886" s="56"/>
      <c r="M886" s="56">
        <f>L886*C886</f>
        <v>0</v>
      </c>
      <c r="N886" s="125"/>
      <c r="O886" s="56">
        <f>N886*C886</f>
        <v>0</v>
      </c>
      <c r="P886" s="98">
        <f>G886+J886+L886+N886</f>
        <v>0</v>
      </c>
      <c r="Q886" s="56">
        <f>P886*C886</f>
        <v>0</v>
      </c>
      <c r="R886" s="98">
        <f>P886+E886</f>
        <v>0</v>
      </c>
      <c r="S886" s="56">
        <f>R886*C886</f>
        <v>0</v>
      </c>
      <c r="T886" s="48"/>
      <c r="U886" s="47"/>
    </row>
    <row r="887" spans="1:21" s="46" customFormat="1" ht="96" customHeight="1">
      <c r="A887" s="159"/>
      <c r="B887" s="123" t="s">
        <v>365</v>
      </c>
      <c r="C887" s="163"/>
      <c r="D887" s="116"/>
      <c r="E887" s="56"/>
      <c r="F887" s="101">
        <f>E887*C887</f>
        <v>0</v>
      </c>
      <c r="G887" s="56"/>
      <c r="H887" s="56">
        <f>G887*C887</f>
        <v>0</v>
      </c>
      <c r="I887" s="56"/>
      <c r="J887" s="56">
        <f>I887*2</f>
        <v>0</v>
      </c>
      <c r="K887" s="56">
        <f>J887*C887</f>
        <v>0</v>
      </c>
      <c r="L887" s="56"/>
      <c r="M887" s="56">
        <f>L887*C887</f>
        <v>0</v>
      </c>
      <c r="N887" s="56"/>
      <c r="O887" s="56">
        <f>N887*C887</f>
        <v>0</v>
      </c>
      <c r="P887" s="98">
        <f>G887+J887+L887+N887</f>
        <v>0</v>
      </c>
      <c r="Q887" s="56">
        <f>P887*C887</f>
        <v>0</v>
      </c>
      <c r="R887" s="98">
        <f>P887+E887</f>
        <v>0</v>
      </c>
      <c r="S887" s="56">
        <f>R887*C887</f>
        <v>0</v>
      </c>
      <c r="T887" s="48"/>
      <c r="U887" s="42"/>
    </row>
    <row r="888" spans="1:21" s="46" customFormat="1" ht="45" customHeight="1">
      <c r="A888" s="159"/>
      <c r="B888" s="116" t="s">
        <v>364</v>
      </c>
      <c r="C888" s="163">
        <v>240.49</v>
      </c>
      <c r="D888" s="116" t="s">
        <v>106</v>
      </c>
      <c r="E888" s="56"/>
      <c r="F888" s="101">
        <f>E888*C888</f>
        <v>0</v>
      </c>
      <c r="G888" s="56"/>
      <c r="H888" s="56">
        <f>G888*C888</f>
        <v>0</v>
      </c>
      <c r="I888" s="56"/>
      <c r="J888" s="56">
        <f>I888*2</f>
        <v>0</v>
      </c>
      <c r="K888" s="56">
        <f>J888*C888</f>
        <v>0</v>
      </c>
      <c r="L888" s="56"/>
      <c r="M888" s="56">
        <f>L888*C888</f>
        <v>0</v>
      </c>
      <c r="N888" s="56"/>
      <c r="O888" s="56">
        <f>N888*C888</f>
        <v>0</v>
      </c>
      <c r="P888" s="98">
        <f>G888+J888+L888+N888</f>
        <v>0</v>
      </c>
      <c r="Q888" s="56">
        <f>P888*C888</f>
        <v>0</v>
      </c>
      <c r="R888" s="98">
        <f>P888+E888</f>
        <v>0</v>
      </c>
      <c r="S888" s="56">
        <f>R888*C888</f>
        <v>0</v>
      </c>
      <c r="T888" s="48"/>
      <c r="U888" s="42"/>
    </row>
    <row r="889" spans="1:21" s="46" customFormat="1" ht="45" customHeight="1">
      <c r="A889" s="159"/>
      <c r="B889" s="116" t="s">
        <v>363</v>
      </c>
      <c r="C889" s="163">
        <v>223.26</v>
      </c>
      <c r="D889" s="116" t="s">
        <v>106</v>
      </c>
      <c r="E889" s="56"/>
      <c r="F889" s="101">
        <f>E889*C889</f>
        <v>0</v>
      </c>
      <c r="G889" s="56"/>
      <c r="H889" s="56">
        <f>G889*C889</f>
        <v>0</v>
      </c>
      <c r="I889" s="56"/>
      <c r="J889" s="56">
        <f>I889*2</f>
        <v>0</v>
      </c>
      <c r="K889" s="56">
        <f>J889*C889</f>
        <v>0</v>
      </c>
      <c r="L889" s="56"/>
      <c r="M889" s="56">
        <f>L889*C889</f>
        <v>0</v>
      </c>
      <c r="N889" s="56"/>
      <c r="O889" s="56">
        <f>N889*C889</f>
        <v>0</v>
      </c>
      <c r="P889" s="98">
        <f>G889+J889+L889+N889</f>
        <v>0</v>
      </c>
      <c r="Q889" s="56">
        <f>P889*C889</f>
        <v>0</v>
      </c>
      <c r="R889" s="98">
        <f>P889+E889</f>
        <v>0</v>
      </c>
      <c r="S889" s="56">
        <f>R889*C889</f>
        <v>0</v>
      </c>
      <c r="T889" s="48"/>
      <c r="U889" s="42"/>
    </row>
    <row r="890" spans="1:21" s="46" customFormat="1" ht="70.5" customHeight="1">
      <c r="A890" s="159"/>
      <c r="B890" s="116" t="s">
        <v>362</v>
      </c>
      <c r="C890" s="163">
        <v>220.47</v>
      </c>
      <c r="D890" s="116" t="s">
        <v>106</v>
      </c>
      <c r="E890" s="56"/>
      <c r="F890" s="101">
        <f>E890*C890</f>
        <v>0</v>
      </c>
      <c r="G890" s="125"/>
      <c r="H890" s="56">
        <f>G890*C890</f>
        <v>0</v>
      </c>
      <c r="I890" s="125"/>
      <c r="J890" s="56">
        <f>I890*2</f>
        <v>0</v>
      </c>
      <c r="K890" s="56">
        <f>J890*C890</f>
        <v>0</v>
      </c>
      <c r="L890" s="56"/>
      <c r="M890" s="56">
        <f>L890*C890</f>
        <v>0</v>
      </c>
      <c r="N890" s="125"/>
      <c r="O890" s="56">
        <f>N890*C890</f>
        <v>0</v>
      </c>
      <c r="P890" s="98">
        <f>G890+J890+L890+N890</f>
        <v>0</v>
      </c>
      <c r="Q890" s="56">
        <f>P890*C890</f>
        <v>0</v>
      </c>
      <c r="R890" s="98">
        <f>P890+E890</f>
        <v>0</v>
      </c>
      <c r="S890" s="56">
        <f>R890*C890</f>
        <v>0</v>
      </c>
      <c r="T890" s="48"/>
      <c r="U890" s="47"/>
    </row>
    <row r="891" spans="1:21" s="46" customFormat="1" ht="115.5" customHeight="1">
      <c r="A891" s="159"/>
      <c r="B891" s="123" t="s">
        <v>361</v>
      </c>
      <c r="C891" s="163">
        <v>355.87</v>
      </c>
      <c r="D891" s="158" t="s">
        <v>96</v>
      </c>
      <c r="E891" s="56"/>
      <c r="F891" s="101">
        <f>E891*C891</f>
        <v>0</v>
      </c>
      <c r="G891" s="125"/>
      <c r="H891" s="56">
        <f>G891*C891</f>
        <v>0</v>
      </c>
      <c r="I891" s="125"/>
      <c r="J891" s="56">
        <f>I891*2</f>
        <v>0</v>
      </c>
      <c r="K891" s="56">
        <f>J891*C891</f>
        <v>0</v>
      </c>
      <c r="L891" s="56"/>
      <c r="M891" s="56">
        <f>L891*C891</f>
        <v>0</v>
      </c>
      <c r="N891" s="125"/>
      <c r="O891" s="56">
        <f>N891*C891</f>
        <v>0</v>
      </c>
      <c r="P891" s="98">
        <f>G891+J891+L891+N891</f>
        <v>0</v>
      </c>
      <c r="Q891" s="56">
        <f>P891*C891</f>
        <v>0</v>
      </c>
      <c r="R891" s="98">
        <f>P891+E891</f>
        <v>0</v>
      </c>
      <c r="S891" s="56">
        <f>R891*C891</f>
        <v>0</v>
      </c>
      <c r="T891" s="48"/>
      <c r="U891" s="47"/>
    </row>
    <row r="892" spans="1:21" s="160" customFormat="1" ht="48.75" customHeight="1">
      <c r="A892" s="157"/>
      <c r="B892" s="169" t="s">
        <v>360</v>
      </c>
      <c r="C892" s="168">
        <v>480</v>
      </c>
      <c r="D892" s="167" t="s">
        <v>104</v>
      </c>
      <c r="E892" s="56"/>
      <c r="F892" s="101">
        <f>E892*C892</f>
        <v>0</v>
      </c>
      <c r="G892" s="125"/>
      <c r="H892" s="56">
        <f>G892*C892</f>
        <v>0</v>
      </c>
      <c r="I892" s="125"/>
      <c r="J892" s="56">
        <f>I892*2</f>
        <v>0</v>
      </c>
      <c r="K892" s="56">
        <f>J892*C892</f>
        <v>0</v>
      </c>
      <c r="L892" s="56"/>
      <c r="M892" s="56">
        <f>L892*C892</f>
        <v>0</v>
      </c>
      <c r="N892" s="125"/>
      <c r="O892" s="56">
        <f>N892*C892</f>
        <v>0</v>
      </c>
      <c r="P892" s="98">
        <f>G892+J892+L892+N892</f>
        <v>0</v>
      </c>
      <c r="Q892" s="56">
        <f>P892*C892</f>
        <v>0</v>
      </c>
      <c r="R892" s="98">
        <f>P892+E892</f>
        <v>0</v>
      </c>
      <c r="S892" s="56">
        <f>R892*C892</f>
        <v>0</v>
      </c>
      <c r="T892" s="47"/>
      <c r="U892" s="47"/>
    </row>
    <row r="893" spans="1:21" s="160" customFormat="1" ht="48.75" customHeight="1">
      <c r="A893" s="157"/>
      <c r="B893" s="169" t="s">
        <v>359</v>
      </c>
      <c r="C893" s="168">
        <v>432</v>
      </c>
      <c r="D893" s="167" t="s">
        <v>104</v>
      </c>
      <c r="E893" s="56"/>
      <c r="F893" s="101">
        <f>E893*C893</f>
        <v>0</v>
      </c>
      <c r="G893" s="125"/>
      <c r="H893" s="56">
        <f>G893*C893</f>
        <v>0</v>
      </c>
      <c r="I893" s="125"/>
      <c r="J893" s="56">
        <f>I893*2</f>
        <v>0</v>
      </c>
      <c r="K893" s="56">
        <f>J893*C893</f>
        <v>0</v>
      </c>
      <c r="L893" s="56"/>
      <c r="M893" s="56">
        <f>L893*C893</f>
        <v>0</v>
      </c>
      <c r="N893" s="125"/>
      <c r="O893" s="56">
        <f>N893*C893</f>
        <v>0</v>
      </c>
      <c r="P893" s="98">
        <f>G893+J893+L893+N893</f>
        <v>0</v>
      </c>
      <c r="Q893" s="56">
        <f>P893*C893</f>
        <v>0</v>
      </c>
      <c r="R893" s="98">
        <f>P893+E893</f>
        <v>0</v>
      </c>
      <c r="S893" s="56">
        <f>R893*C893</f>
        <v>0</v>
      </c>
      <c r="T893" s="47"/>
      <c r="U893" s="47"/>
    </row>
    <row r="894" spans="1:21" s="46" customFormat="1" ht="40.5" customHeight="1">
      <c r="A894" s="159"/>
      <c r="B894" s="116" t="s">
        <v>358</v>
      </c>
      <c r="C894" s="163">
        <v>51.4</v>
      </c>
      <c r="D894" s="85" t="s">
        <v>254</v>
      </c>
      <c r="E894" s="56"/>
      <c r="F894" s="101">
        <f>E894*C894</f>
        <v>0</v>
      </c>
      <c r="G894" s="125"/>
      <c r="H894" s="56">
        <f>G894*C894</f>
        <v>0</v>
      </c>
      <c r="I894" s="125"/>
      <c r="J894" s="56">
        <f>I894*2</f>
        <v>0</v>
      </c>
      <c r="K894" s="56">
        <f>J894*C894</f>
        <v>0</v>
      </c>
      <c r="L894" s="56"/>
      <c r="M894" s="56">
        <f>L894*C894</f>
        <v>0</v>
      </c>
      <c r="N894" s="125"/>
      <c r="O894" s="56">
        <f>N894*C894</f>
        <v>0</v>
      </c>
      <c r="P894" s="98">
        <f>G894+J894+L894+N894</f>
        <v>0</v>
      </c>
      <c r="Q894" s="56">
        <f>P894*C894</f>
        <v>0</v>
      </c>
      <c r="R894" s="98">
        <f>P894+E894</f>
        <v>0</v>
      </c>
      <c r="S894" s="56">
        <f>R894*C894</f>
        <v>0</v>
      </c>
      <c r="T894" s="48"/>
      <c r="U894" s="47"/>
    </row>
    <row r="895" spans="1:21" s="46" customFormat="1" ht="65.25" customHeight="1">
      <c r="A895" s="159"/>
      <c r="B895" s="116" t="s">
        <v>357</v>
      </c>
      <c r="C895" s="163">
        <v>2224.08</v>
      </c>
      <c r="D895" s="158" t="s">
        <v>96</v>
      </c>
      <c r="E895" s="56"/>
      <c r="F895" s="101">
        <f>E895*C895</f>
        <v>0</v>
      </c>
      <c r="G895" s="125"/>
      <c r="H895" s="56">
        <f>G895*C895</f>
        <v>0</v>
      </c>
      <c r="I895" s="125"/>
      <c r="J895" s="56">
        <f>I895*2</f>
        <v>0</v>
      </c>
      <c r="K895" s="56">
        <f>J895*C895</f>
        <v>0</v>
      </c>
      <c r="L895" s="56"/>
      <c r="M895" s="56">
        <f>L895*C895</f>
        <v>0</v>
      </c>
      <c r="N895" s="125"/>
      <c r="O895" s="56">
        <f>N895*C895</f>
        <v>0</v>
      </c>
      <c r="P895" s="98">
        <f>G895+J895+L895+N895</f>
        <v>0</v>
      </c>
      <c r="Q895" s="56">
        <f>P895*C895</f>
        <v>0</v>
      </c>
      <c r="R895" s="98">
        <f>P895+E895</f>
        <v>0</v>
      </c>
      <c r="S895" s="56">
        <f>R895*C895</f>
        <v>0</v>
      </c>
      <c r="T895" s="48"/>
      <c r="U895" s="47"/>
    </row>
    <row r="896" spans="1:21" s="46" customFormat="1" ht="104.25" customHeight="1">
      <c r="A896" s="159" t="s">
        <v>356</v>
      </c>
      <c r="B896" s="84" t="s">
        <v>355</v>
      </c>
      <c r="C896" s="166"/>
      <c r="D896" s="85"/>
      <c r="E896" s="56"/>
      <c r="F896" s="101">
        <f>E896*C896</f>
        <v>0</v>
      </c>
      <c r="G896" s="125"/>
      <c r="H896" s="56">
        <f>G896*C896</f>
        <v>0</v>
      </c>
      <c r="I896" s="125"/>
      <c r="J896" s="56">
        <f>I896*2</f>
        <v>0</v>
      </c>
      <c r="K896" s="56">
        <f>J896*C896</f>
        <v>0</v>
      </c>
      <c r="L896" s="56"/>
      <c r="M896" s="56">
        <f>L896*C896</f>
        <v>0</v>
      </c>
      <c r="N896" s="125"/>
      <c r="O896" s="56">
        <f>N896*C896</f>
        <v>0</v>
      </c>
      <c r="P896" s="98">
        <f>G896+J896+L896+N896</f>
        <v>0</v>
      </c>
      <c r="Q896" s="56">
        <f>P896*C896</f>
        <v>0</v>
      </c>
      <c r="R896" s="98">
        <f>P896+E896</f>
        <v>0</v>
      </c>
      <c r="S896" s="56">
        <f>R896*C896</f>
        <v>0</v>
      </c>
      <c r="T896" s="165"/>
      <c r="U896" s="47"/>
    </row>
    <row r="897" spans="1:21" s="46" customFormat="1" ht="25.5" customHeight="1">
      <c r="A897" s="159"/>
      <c r="B897" s="84" t="s">
        <v>352</v>
      </c>
      <c r="C897" s="142">
        <v>3037.52</v>
      </c>
      <c r="D897" s="116" t="s">
        <v>106</v>
      </c>
      <c r="E897" s="56"/>
      <c r="F897" s="101">
        <f>E897*C897</f>
        <v>0</v>
      </c>
      <c r="G897" s="125"/>
      <c r="H897" s="56">
        <f>G897*C897</f>
        <v>0</v>
      </c>
      <c r="I897" s="125"/>
      <c r="J897" s="56">
        <f>I897*2</f>
        <v>0</v>
      </c>
      <c r="K897" s="56">
        <f>J897*C897</f>
        <v>0</v>
      </c>
      <c r="L897" s="56"/>
      <c r="M897" s="56">
        <f>L897*C897</f>
        <v>0</v>
      </c>
      <c r="N897" s="125"/>
      <c r="O897" s="56">
        <f>N897*C897</f>
        <v>0</v>
      </c>
      <c r="P897" s="98">
        <f>G897+J897+L897+N897</f>
        <v>0</v>
      </c>
      <c r="Q897" s="56">
        <f>P897*C897</f>
        <v>0</v>
      </c>
      <c r="R897" s="98">
        <f>P897+E897</f>
        <v>0</v>
      </c>
      <c r="S897" s="56">
        <f>R897*C897</f>
        <v>0</v>
      </c>
      <c r="T897" s="48"/>
      <c r="U897" s="47"/>
    </row>
    <row r="898" spans="1:21" s="46" customFormat="1" ht="25.5" customHeight="1">
      <c r="A898" s="159"/>
      <c r="B898" s="84" t="s">
        <v>351</v>
      </c>
      <c r="C898" s="142">
        <v>2692.95</v>
      </c>
      <c r="D898" s="116" t="s">
        <v>106</v>
      </c>
      <c r="E898" s="56"/>
      <c r="F898" s="101">
        <f>E898*C898</f>
        <v>0</v>
      </c>
      <c r="G898" s="125"/>
      <c r="H898" s="56">
        <f>G898*C898</f>
        <v>0</v>
      </c>
      <c r="I898" s="125"/>
      <c r="J898" s="56">
        <f>I898*2</f>
        <v>0</v>
      </c>
      <c r="K898" s="56">
        <f>J898*C898</f>
        <v>0</v>
      </c>
      <c r="L898" s="56"/>
      <c r="M898" s="56">
        <f>L898*C898</f>
        <v>0</v>
      </c>
      <c r="N898" s="125"/>
      <c r="O898" s="56">
        <f>N898*C898</f>
        <v>0</v>
      </c>
      <c r="P898" s="98">
        <f>G898+J898+L898+N898</f>
        <v>0</v>
      </c>
      <c r="Q898" s="56">
        <f>P898*C898</f>
        <v>0</v>
      </c>
      <c r="R898" s="98">
        <f>P898+E898</f>
        <v>0</v>
      </c>
      <c r="S898" s="56">
        <f>R898*C898</f>
        <v>0</v>
      </c>
      <c r="T898" s="48"/>
      <c r="U898" s="47"/>
    </row>
    <row r="899" spans="1:21" s="46" customFormat="1" ht="25.5" customHeight="1">
      <c r="A899" s="159"/>
      <c r="B899" s="84" t="s">
        <v>350</v>
      </c>
      <c r="C899" s="142">
        <v>2384.2199999999998</v>
      </c>
      <c r="D899" s="116" t="s">
        <v>106</v>
      </c>
      <c r="E899" s="56"/>
      <c r="F899" s="101">
        <f>E899*C899</f>
        <v>0</v>
      </c>
      <c r="G899" s="125"/>
      <c r="H899" s="56">
        <f>G899*C899</f>
        <v>0</v>
      </c>
      <c r="I899" s="125"/>
      <c r="J899" s="56">
        <f>I899*2</f>
        <v>0</v>
      </c>
      <c r="K899" s="56">
        <f>J899*C899</f>
        <v>0</v>
      </c>
      <c r="L899" s="56"/>
      <c r="M899" s="56">
        <f>L899*C899</f>
        <v>0</v>
      </c>
      <c r="N899" s="125"/>
      <c r="O899" s="56">
        <f>N899*C899</f>
        <v>0</v>
      </c>
      <c r="P899" s="98">
        <f>G899+J899+L899+N899</f>
        <v>0</v>
      </c>
      <c r="Q899" s="56">
        <f>P899*C899</f>
        <v>0</v>
      </c>
      <c r="R899" s="98">
        <f>P899+E899</f>
        <v>0</v>
      </c>
      <c r="S899" s="56">
        <f>R899*C899</f>
        <v>0</v>
      </c>
      <c r="T899" s="48"/>
      <c r="U899" s="47"/>
    </row>
    <row r="900" spans="1:21" s="46" customFormat="1" ht="69.75" customHeight="1">
      <c r="A900" s="159"/>
      <c r="B900" s="84" t="s">
        <v>354</v>
      </c>
      <c r="C900" s="142"/>
      <c r="D900" s="116"/>
      <c r="E900" s="56"/>
      <c r="F900" s="101">
        <f>E900*C900</f>
        <v>0</v>
      </c>
      <c r="G900" s="125"/>
      <c r="H900" s="56">
        <f>G900*C900</f>
        <v>0</v>
      </c>
      <c r="I900" s="125"/>
      <c r="J900" s="56">
        <f>I900*2</f>
        <v>0</v>
      </c>
      <c r="K900" s="56">
        <f>J900*C900</f>
        <v>0</v>
      </c>
      <c r="L900" s="56"/>
      <c r="M900" s="56">
        <f>L900*C900</f>
        <v>0</v>
      </c>
      <c r="N900" s="125"/>
      <c r="O900" s="56">
        <f>N900*C900</f>
        <v>0</v>
      </c>
      <c r="P900" s="98">
        <f>G900+J900+L900+N900</f>
        <v>0</v>
      </c>
      <c r="Q900" s="56">
        <f>P900*C900</f>
        <v>0</v>
      </c>
      <c r="R900" s="98">
        <f>P900+E900</f>
        <v>0</v>
      </c>
      <c r="S900" s="56">
        <f>R900*C900</f>
        <v>0</v>
      </c>
      <c r="T900" s="48"/>
      <c r="U900" s="47"/>
    </row>
    <row r="901" spans="1:21" s="46" customFormat="1" ht="93" customHeight="1">
      <c r="A901" s="159"/>
      <c r="B901" s="84" t="s">
        <v>353</v>
      </c>
      <c r="C901" s="166"/>
      <c r="D901" s="85"/>
      <c r="E901" s="56"/>
      <c r="F901" s="101">
        <f>E901*C901</f>
        <v>0</v>
      </c>
      <c r="G901" s="125"/>
      <c r="H901" s="56">
        <f>G901*C901</f>
        <v>0</v>
      </c>
      <c r="I901" s="125"/>
      <c r="J901" s="56">
        <f>I901*2</f>
        <v>0</v>
      </c>
      <c r="K901" s="56">
        <f>J901*C901</f>
        <v>0</v>
      </c>
      <c r="L901" s="56"/>
      <c r="M901" s="56">
        <f>L901*C901</f>
        <v>0</v>
      </c>
      <c r="N901" s="125"/>
      <c r="O901" s="56">
        <f>N901*C901</f>
        <v>0</v>
      </c>
      <c r="P901" s="98">
        <f>G901+J901+L901+N901</f>
        <v>0</v>
      </c>
      <c r="Q901" s="56">
        <f>P901*C901</f>
        <v>0</v>
      </c>
      <c r="R901" s="98">
        <f>P901+E901</f>
        <v>0</v>
      </c>
      <c r="S901" s="56">
        <f>R901*C901</f>
        <v>0</v>
      </c>
      <c r="T901" s="165"/>
      <c r="U901" s="47"/>
    </row>
    <row r="902" spans="1:21" s="46" customFormat="1" ht="25.5" customHeight="1">
      <c r="A902" s="159"/>
      <c r="B902" s="84" t="s">
        <v>352</v>
      </c>
      <c r="C902" s="142">
        <v>764.05</v>
      </c>
      <c r="D902" s="116" t="s">
        <v>106</v>
      </c>
      <c r="E902" s="56"/>
      <c r="F902" s="101">
        <f>E902*C902</f>
        <v>0</v>
      </c>
      <c r="G902" s="125"/>
      <c r="H902" s="56">
        <f>G902*C902</f>
        <v>0</v>
      </c>
      <c r="I902" s="125"/>
      <c r="J902" s="56">
        <f>I902*2</f>
        <v>0</v>
      </c>
      <c r="K902" s="56">
        <f>J902*C902</f>
        <v>0</v>
      </c>
      <c r="L902" s="56"/>
      <c r="M902" s="56">
        <f>L902*C902</f>
        <v>0</v>
      </c>
      <c r="N902" s="125"/>
      <c r="O902" s="56">
        <f>N902*C902</f>
        <v>0</v>
      </c>
      <c r="P902" s="98">
        <f>G902+J902+L902+N902</f>
        <v>0</v>
      </c>
      <c r="Q902" s="56">
        <f>P902*C902</f>
        <v>0</v>
      </c>
      <c r="R902" s="98">
        <f>P902+E902</f>
        <v>0</v>
      </c>
      <c r="S902" s="56">
        <f>R902*C902</f>
        <v>0</v>
      </c>
      <c r="T902" s="48"/>
      <c r="U902" s="47"/>
    </row>
    <row r="903" spans="1:21" s="46" customFormat="1" ht="25.5" customHeight="1">
      <c r="A903" s="159"/>
      <c r="B903" s="84" t="s">
        <v>351</v>
      </c>
      <c r="C903" s="142">
        <v>619.82000000000005</v>
      </c>
      <c r="D903" s="116" t="s">
        <v>106</v>
      </c>
      <c r="E903" s="56"/>
      <c r="F903" s="101">
        <f>E903*C903</f>
        <v>0</v>
      </c>
      <c r="G903" s="125"/>
      <c r="H903" s="56">
        <f>G903*C903</f>
        <v>0</v>
      </c>
      <c r="I903" s="125"/>
      <c r="J903" s="56">
        <f>I903*2</f>
        <v>0</v>
      </c>
      <c r="K903" s="56">
        <f>J903*C903</f>
        <v>0</v>
      </c>
      <c r="L903" s="56"/>
      <c r="M903" s="56">
        <f>L903*C903</f>
        <v>0</v>
      </c>
      <c r="N903" s="125"/>
      <c r="O903" s="56">
        <f>N903*C903</f>
        <v>0</v>
      </c>
      <c r="P903" s="98">
        <f>G903+J903+L903+N903</f>
        <v>0</v>
      </c>
      <c r="Q903" s="56">
        <f>P903*C903</f>
        <v>0</v>
      </c>
      <c r="R903" s="98">
        <f>P903+E903</f>
        <v>0</v>
      </c>
      <c r="S903" s="56">
        <f>R903*C903</f>
        <v>0</v>
      </c>
      <c r="T903" s="48"/>
      <c r="U903" s="47"/>
    </row>
    <row r="904" spans="1:21" s="46" customFormat="1" ht="25.5" customHeight="1">
      <c r="A904" s="159"/>
      <c r="B904" s="84" t="s">
        <v>350</v>
      </c>
      <c r="C904" s="142">
        <v>491.17</v>
      </c>
      <c r="D904" s="116" t="s">
        <v>106</v>
      </c>
      <c r="E904" s="56"/>
      <c r="F904" s="101">
        <f>E904*C904</f>
        <v>0</v>
      </c>
      <c r="G904" s="125"/>
      <c r="H904" s="56">
        <f>G904*C904</f>
        <v>0</v>
      </c>
      <c r="I904" s="125"/>
      <c r="J904" s="56">
        <f>I904*2</f>
        <v>0</v>
      </c>
      <c r="K904" s="56">
        <f>J904*C904</f>
        <v>0</v>
      </c>
      <c r="L904" s="56"/>
      <c r="M904" s="56">
        <f>L904*C904</f>
        <v>0</v>
      </c>
      <c r="N904" s="125"/>
      <c r="O904" s="56">
        <f>N904*C904</f>
        <v>0</v>
      </c>
      <c r="P904" s="98">
        <f>G904+J904+L904+N904</f>
        <v>0</v>
      </c>
      <c r="Q904" s="56">
        <f>P904*C904</f>
        <v>0</v>
      </c>
      <c r="R904" s="98">
        <f>P904+E904</f>
        <v>0</v>
      </c>
      <c r="S904" s="56">
        <f>R904*C904</f>
        <v>0</v>
      </c>
      <c r="T904" s="48"/>
      <c r="U904" s="47"/>
    </row>
    <row r="905" spans="1:21" s="46" customFormat="1" ht="93" customHeight="1">
      <c r="A905" s="159"/>
      <c r="B905" s="84" t="s">
        <v>349</v>
      </c>
      <c r="C905" s="142">
        <v>40000</v>
      </c>
      <c r="D905" s="116" t="s">
        <v>347</v>
      </c>
      <c r="E905" s="56"/>
      <c r="F905" s="101">
        <f>E905*C905</f>
        <v>0</v>
      </c>
      <c r="G905" s="125"/>
      <c r="H905" s="56">
        <f>G905*C905</f>
        <v>0</v>
      </c>
      <c r="I905" s="125"/>
      <c r="J905" s="56">
        <f>I905*2</f>
        <v>0</v>
      </c>
      <c r="K905" s="56">
        <f>J905*C905</f>
        <v>0</v>
      </c>
      <c r="L905" s="56"/>
      <c r="M905" s="56">
        <f>L905*C905</f>
        <v>0</v>
      </c>
      <c r="N905" s="125"/>
      <c r="O905" s="56">
        <f>N905*C905</f>
        <v>0</v>
      </c>
      <c r="P905" s="98">
        <f>G905+J905+L905+N905</f>
        <v>0</v>
      </c>
      <c r="Q905" s="56">
        <f>P905*C905</f>
        <v>0</v>
      </c>
      <c r="R905" s="98">
        <f>P905+E905</f>
        <v>0</v>
      </c>
      <c r="S905" s="56">
        <f>R905*C905</f>
        <v>0</v>
      </c>
      <c r="T905" s="48"/>
      <c r="U905" s="47"/>
    </row>
    <row r="906" spans="1:21" s="46" customFormat="1" ht="162.75" customHeight="1">
      <c r="A906" s="159"/>
      <c r="B906" s="84" t="s">
        <v>348</v>
      </c>
      <c r="C906" s="142">
        <v>70000</v>
      </c>
      <c r="D906" s="116" t="s">
        <v>347</v>
      </c>
      <c r="E906" s="56"/>
      <c r="F906" s="101">
        <f>E906*C906</f>
        <v>0</v>
      </c>
      <c r="G906" s="125"/>
      <c r="H906" s="56">
        <f>G906*C906</f>
        <v>0</v>
      </c>
      <c r="I906" s="125"/>
      <c r="J906" s="56">
        <f>I906*2</f>
        <v>0</v>
      </c>
      <c r="K906" s="56">
        <f>J906*C906</f>
        <v>0</v>
      </c>
      <c r="L906" s="56"/>
      <c r="M906" s="56">
        <f>L906*C906</f>
        <v>0</v>
      </c>
      <c r="N906" s="125"/>
      <c r="O906" s="56">
        <f>N906*C906</f>
        <v>0</v>
      </c>
      <c r="P906" s="98">
        <f>G906+J906+L906+N906</f>
        <v>0</v>
      </c>
      <c r="Q906" s="56">
        <f>P906*C906</f>
        <v>0</v>
      </c>
      <c r="R906" s="98">
        <f>P906+E906</f>
        <v>0</v>
      </c>
      <c r="S906" s="56">
        <f>R906*C906</f>
        <v>0</v>
      </c>
      <c r="T906" s="48"/>
      <c r="U906" s="47"/>
    </row>
    <row r="907" spans="1:21" s="46" customFormat="1" ht="39.75" customHeight="1">
      <c r="A907" s="159"/>
      <c r="B907" s="116" t="s">
        <v>346</v>
      </c>
      <c r="C907" s="163">
        <v>713.54</v>
      </c>
      <c r="D907" s="116" t="s">
        <v>96</v>
      </c>
      <c r="E907" s="56"/>
      <c r="F907" s="101">
        <f>E907*C907</f>
        <v>0</v>
      </c>
      <c r="G907" s="125"/>
      <c r="H907" s="56">
        <f>G907*C907</f>
        <v>0</v>
      </c>
      <c r="I907" s="125"/>
      <c r="J907" s="56">
        <f>I907*2</f>
        <v>0</v>
      </c>
      <c r="K907" s="56">
        <f>J907*C907</f>
        <v>0</v>
      </c>
      <c r="L907" s="56"/>
      <c r="M907" s="56">
        <f>L907*C907</f>
        <v>0</v>
      </c>
      <c r="N907" s="125"/>
      <c r="O907" s="56">
        <f>N907*C907</f>
        <v>0</v>
      </c>
      <c r="P907" s="98">
        <f>G907+J907+L907+N907</f>
        <v>0</v>
      </c>
      <c r="Q907" s="56">
        <f>P907*C907</f>
        <v>0</v>
      </c>
      <c r="R907" s="98">
        <f>P907+E907</f>
        <v>0</v>
      </c>
      <c r="S907" s="56">
        <f>R907*C907</f>
        <v>0</v>
      </c>
      <c r="T907" s="48"/>
      <c r="U907" s="47"/>
    </row>
    <row r="908" spans="1:21" s="46" customFormat="1" ht="93" customHeight="1">
      <c r="A908" s="159"/>
      <c r="B908" s="84" t="s">
        <v>345</v>
      </c>
      <c r="C908" s="163"/>
      <c r="D908" s="116"/>
      <c r="E908" s="56"/>
      <c r="F908" s="101">
        <f>E908*C908</f>
        <v>0</v>
      </c>
      <c r="G908" s="125"/>
      <c r="H908" s="56">
        <f>G908*C908</f>
        <v>0</v>
      </c>
      <c r="I908" s="125"/>
      <c r="J908" s="56">
        <f>I908*2</f>
        <v>0</v>
      </c>
      <c r="K908" s="56">
        <f>J908*C908</f>
        <v>0</v>
      </c>
      <c r="L908" s="56"/>
      <c r="M908" s="56">
        <f>L908*C908</f>
        <v>0</v>
      </c>
      <c r="N908" s="125"/>
      <c r="O908" s="56">
        <f>N908*C908</f>
        <v>0</v>
      </c>
      <c r="P908" s="98">
        <f>G908+J908+L908+N908</f>
        <v>0</v>
      </c>
      <c r="Q908" s="56">
        <f>P908*C908</f>
        <v>0</v>
      </c>
      <c r="R908" s="98">
        <f>P908+E908</f>
        <v>0</v>
      </c>
      <c r="S908" s="56">
        <f>R908*C908</f>
        <v>0</v>
      </c>
      <c r="T908" s="48"/>
      <c r="U908" s="47"/>
    </row>
    <row r="909" spans="1:21" s="46" customFormat="1" ht="25.5" customHeight="1">
      <c r="A909" s="159"/>
      <c r="B909" s="116" t="s">
        <v>344</v>
      </c>
      <c r="C909" s="163">
        <v>830.1</v>
      </c>
      <c r="D909" s="116" t="s">
        <v>104</v>
      </c>
      <c r="E909" s="56"/>
      <c r="F909" s="101">
        <f>E909*C909</f>
        <v>0</v>
      </c>
      <c r="G909" s="125"/>
      <c r="H909" s="56">
        <f>G909*C909</f>
        <v>0</v>
      </c>
      <c r="I909" s="125"/>
      <c r="J909" s="56">
        <f>I909*2</f>
        <v>0</v>
      </c>
      <c r="K909" s="56">
        <f>J909*C909</f>
        <v>0</v>
      </c>
      <c r="L909" s="56"/>
      <c r="M909" s="56">
        <f>L909*C909</f>
        <v>0</v>
      </c>
      <c r="N909" s="125"/>
      <c r="O909" s="56">
        <f>N909*C909</f>
        <v>0</v>
      </c>
      <c r="P909" s="98">
        <f>G909+J909+L909+N909</f>
        <v>0</v>
      </c>
      <c r="Q909" s="56">
        <f>P909*C909</f>
        <v>0</v>
      </c>
      <c r="R909" s="98">
        <f>P909+E909</f>
        <v>0</v>
      </c>
      <c r="S909" s="56">
        <f>R909*C909</f>
        <v>0</v>
      </c>
      <c r="T909" s="48"/>
      <c r="U909" s="47"/>
    </row>
    <row r="910" spans="1:21" s="46" customFormat="1" ht="25.5" customHeight="1">
      <c r="A910" s="159"/>
      <c r="B910" s="116" t="s">
        <v>343</v>
      </c>
      <c r="C910" s="163">
        <v>833.2</v>
      </c>
      <c r="D910" s="116" t="s">
        <v>104</v>
      </c>
      <c r="E910" s="56"/>
      <c r="F910" s="101">
        <f>E910*C910</f>
        <v>0</v>
      </c>
      <c r="G910" s="125"/>
      <c r="H910" s="56">
        <f>G910*C910</f>
        <v>0</v>
      </c>
      <c r="I910" s="125"/>
      <c r="J910" s="56">
        <f>I910*2</f>
        <v>0</v>
      </c>
      <c r="K910" s="56">
        <f>J910*C910</f>
        <v>0</v>
      </c>
      <c r="L910" s="56"/>
      <c r="M910" s="56">
        <f>L910*C910</f>
        <v>0</v>
      </c>
      <c r="N910" s="125"/>
      <c r="O910" s="56">
        <f>N910*C910</f>
        <v>0</v>
      </c>
      <c r="P910" s="98">
        <f>G910+J910+L910+N910</f>
        <v>0</v>
      </c>
      <c r="Q910" s="56">
        <f>P910*C910</f>
        <v>0</v>
      </c>
      <c r="R910" s="98">
        <f>P910+E910</f>
        <v>0</v>
      </c>
      <c r="S910" s="56">
        <f>R910*C910</f>
        <v>0</v>
      </c>
      <c r="T910" s="48"/>
      <c r="U910" s="47"/>
    </row>
    <row r="911" spans="1:21" s="46" customFormat="1" ht="25.5" customHeight="1">
      <c r="A911" s="159"/>
      <c r="B911" s="116" t="s">
        <v>342</v>
      </c>
      <c r="C911" s="163">
        <v>871.3</v>
      </c>
      <c r="D911" s="116" t="s">
        <v>104</v>
      </c>
      <c r="E911" s="56"/>
      <c r="F911" s="101">
        <f>E911*C911</f>
        <v>0</v>
      </c>
      <c r="G911" s="125"/>
      <c r="H911" s="56">
        <f>G911*C911</f>
        <v>0</v>
      </c>
      <c r="I911" s="125"/>
      <c r="J911" s="56">
        <f>I911*2</f>
        <v>0</v>
      </c>
      <c r="K911" s="56">
        <f>J911*C911</f>
        <v>0</v>
      </c>
      <c r="L911" s="56"/>
      <c r="M911" s="56">
        <f>L911*C911</f>
        <v>0</v>
      </c>
      <c r="N911" s="125"/>
      <c r="O911" s="56">
        <f>N911*C911</f>
        <v>0</v>
      </c>
      <c r="P911" s="98">
        <f>G911+J911+L911+N911</f>
        <v>0</v>
      </c>
      <c r="Q911" s="56">
        <f>P911*C911</f>
        <v>0</v>
      </c>
      <c r="R911" s="98">
        <f>P911+E911</f>
        <v>0</v>
      </c>
      <c r="S911" s="56">
        <f>R911*C911</f>
        <v>0</v>
      </c>
      <c r="T911" s="48"/>
      <c r="U911" s="47"/>
    </row>
    <row r="912" spans="1:21" s="46" customFormat="1" ht="87" customHeight="1">
      <c r="A912" s="159"/>
      <c r="B912" s="116" t="s">
        <v>341</v>
      </c>
      <c r="C912" s="163">
        <v>638.5</v>
      </c>
      <c r="D912" s="116" t="s">
        <v>104</v>
      </c>
      <c r="E912" s="56"/>
      <c r="F912" s="101">
        <f>E912*C912</f>
        <v>0</v>
      </c>
      <c r="G912" s="125"/>
      <c r="H912" s="56">
        <f>G912*C912</f>
        <v>0</v>
      </c>
      <c r="I912" s="125"/>
      <c r="J912" s="56">
        <f>I912*2</f>
        <v>0</v>
      </c>
      <c r="K912" s="56">
        <f>J912*C912</f>
        <v>0</v>
      </c>
      <c r="L912" s="56"/>
      <c r="M912" s="56">
        <f>L912*C912</f>
        <v>0</v>
      </c>
      <c r="N912" s="125"/>
      <c r="O912" s="56">
        <f>N912*C912</f>
        <v>0</v>
      </c>
      <c r="P912" s="98">
        <f>G912+J912+L912+N912</f>
        <v>0</v>
      </c>
      <c r="Q912" s="56">
        <f>P912*C912</f>
        <v>0</v>
      </c>
      <c r="R912" s="98">
        <f>P912+E912</f>
        <v>0</v>
      </c>
      <c r="S912" s="56">
        <f>R912*C912</f>
        <v>0</v>
      </c>
      <c r="T912" s="48"/>
      <c r="U912" s="47"/>
    </row>
    <row r="913" spans="1:21" s="46" customFormat="1" ht="87" customHeight="1">
      <c r="A913" s="159"/>
      <c r="B913" s="116" t="s">
        <v>340</v>
      </c>
      <c r="C913" s="163">
        <v>765</v>
      </c>
      <c r="D913" s="116" t="s">
        <v>104</v>
      </c>
      <c r="E913" s="56"/>
      <c r="F913" s="101">
        <f>E913*C913</f>
        <v>0</v>
      </c>
      <c r="G913" s="125"/>
      <c r="H913" s="56">
        <f>G913*C913</f>
        <v>0</v>
      </c>
      <c r="I913" s="125"/>
      <c r="J913" s="56">
        <f>I913*2</f>
        <v>0</v>
      </c>
      <c r="K913" s="56">
        <f>J913*C913</f>
        <v>0</v>
      </c>
      <c r="L913" s="56"/>
      <c r="M913" s="56">
        <f>L913*C913</f>
        <v>0</v>
      </c>
      <c r="N913" s="125"/>
      <c r="O913" s="56">
        <f>N913*C913</f>
        <v>0</v>
      </c>
      <c r="P913" s="98">
        <f>G913+J913+L913+N913</f>
        <v>0</v>
      </c>
      <c r="Q913" s="56">
        <f>P913*C913</f>
        <v>0</v>
      </c>
      <c r="R913" s="98">
        <f>P913+E913</f>
        <v>0</v>
      </c>
      <c r="S913" s="56">
        <f>R913*C913</f>
        <v>0</v>
      </c>
      <c r="T913" s="48"/>
      <c r="U913" s="47"/>
    </row>
    <row r="914" spans="1:21" s="46" customFormat="1" ht="77.25" customHeight="1">
      <c r="A914" s="159"/>
      <c r="B914" s="116" t="s">
        <v>339</v>
      </c>
      <c r="C914" s="163">
        <v>917.4</v>
      </c>
      <c r="D914" s="164" t="s">
        <v>290</v>
      </c>
      <c r="E914" s="56"/>
      <c r="F914" s="101">
        <f>E914*C914</f>
        <v>0</v>
      </c>
      <c r="G914" s="125"/>
      <c r="H914" s="56">
        <f>G914*C914</f>
        <v>0</v>
      </c>
      <c r="I914" s="125"/>
      <c r="J914" s="56">
        <f>I914*2</f>
        <v>0</v>
      </c>
      <c r="K914" s="56">
        <f>J914*C914</f>
        <v>0</v>
      </c>
      <c r="L914" s="56"/>
      <c r="M914" s="56">
        <f>L914*C914</f>
        <v>0</v>
      </c>
      <c r="N914" s="125"/>
      <c r="O914" s="56">
        <f>N914*C914</f>
        <v>0</v>
      </c>
      <c r="P914" s="98">
        <f>G914+J914+L914+N914</f>
        <v>0</v>
      </c>
      <c r="Q914" s="56">
        <f>P914*C914</f>
        <v>0</v>
      </c>
      <c r="R914" s="98">
        <f>P914+E914</f>
        <v>0</v>
      </c>
      <c r="S914" s="56">
        <f>R914*C914</f>
        <v>0</v>
      </c>
      <c r="T914" s="48"/>
      <c r="U914" s="47"/>
    </row>
    <row r="915" spans="1:21" s="46" customFormat="1" ht="54" customHeight="1">
      <c r="A915" s="159"/>
      <c r="B915" s="84" t="s">
        <v>338</v>
      </c>
      <c r="C915" s="163">
        <v>3734.46</v>
      </c>
      <c r="D915" s="116" t="s">
        <v>96</v>
      </c>
      <c r="E915" s="56"/>
      <c r="F915" s="101">
        <f>E915*C915</f>
        <v>0</v>
      </c>
      <c r="G915" s="125"/>
      <c r="H915" s="56">
        <f>G915*C915</f>
        <v>0</v>
      </c>
      <c r="I915" s="125"/>
      <c r="J915" s="56">
        <f>I915*2</f>
        <v>0</v>
      </c>
      <c r="K915" s="56">
        <f>J915*C915</f>
        <v>0</v>
      </c>
      <c r="L915" s="56"/>
      <c r="M915" s="56">
        <f>L915*C915</f>
        <v>0</v>
      </c>
      <c r="N915" s="125"/>
      <c r="O915" s="56">
        <f>N915*C915</f>
        <v>0</v>
      </c>
      <c r="P915" s="98">
        <f>G915+J915+L915+N915</f>
        <v>0</v>
      </c>
      <c r="Q915" s="56">
        <f>P915*C915</f>
        <v>0</v>
      </c>
      <c r="R915" s="98">
        <f>P915+E915</f>
        <v>0</v>
      </c>
      <c r="S915" s="56">
        <f>R915*C915</f>
        <v>0</v>
      </c>
      <c r="T915" s="48"/>
      <c r="U915" s="47"/>
    </row>
    <row r="916" spans="1:21" s="46" customFormat="1" ht="72" customHeight="1">
      <c r="A916" s="159"/>
      <c r="B916" s="84" t="s">
        <v>337</v>
      </c>
      <c r="C916" s="163">
        <v>5753.67</v>
      </c>
      <c r="D916" s="116" t="s">
        <v>96</v>
      </c>
      <c r="E916" s="56"/>
      <c r="F916" s="101">
        <f>E916*C916</f>
        <v>0</v>
      </c>
      <c r="G916" s="125"/>
      <c r="H916" s="56">
        <f>G916*C916</f>
        <v>0</v>
      </c>
      <c r="I916" s="125"/>
      <c r="J916" s="56">
        <f>I916*2</f>
        <v>0</v>
      </c>
      <c r="K916" s="56">
        <f>J916*C916</f>
        <v>0</v>
      </c>
      <c r="L916" s="56"/>
      <c r="M916" s="56">
        <f>L916*C916</f>
        <v>0</v>
      </c>
      <c r="N916" s="125"/>
      <c r="O916" s="56">
        <f>N916*C916</f>
        <v>0</v>
      </c>
      <c r="P916" s="98">
        <f>G916+J916+L916+N916</f>
        <v>0</v>
      </c>
      <c r="Q916" s="56">
        <f>P916*C916</f>
        <v>0</v>
      </c>
      <c r="R916" s="98">
        <f>P916+E916</f>
        <v>0</v>
      </c>
      <c r="S916" s="56">
        <f>R916*C916</f>
        <v>0</v>
      </c>
      <c r="T916" s="48"/>
      <c r="U916" s="47"/>
    </row>
    <row r="917" spans="1:21" s="46" customFormat="1" ht="69" customHeight="1">
      <c r="A917" s="159"/>
      <c r="B917" s="84" t="s">
        <v>336</v>
      </c>
      <c r="C917" s="163">
        <v>7396.05</v>
      </c>
      <c r="D917" s="116" t="s">
        <v>96</v>
      </c>
      <c r="E917" s="56"/>
      <c r="F917" s="101">
        <f>E917*C917</f>
        <v>0</v>
      </c>
      <c r="G917" s="125"/>
      <c r="H917" s="56">
        <f>G917*C917</f>
        <v>0</v>
      </c>
      <c r="I917" s="125"/>
      <c r="J917" s="56">
        <f>I917*2</f>
        <v>0</v>
      </c>
      <c r="K917" s="56">
        <f>J917*C917</f>
        <v>0</v>
      </c>
      <c r="L917" s="56"/>
      <c r="M917" s="56">
        <f>L917*C917</f>
        <v>0</v>
      </c>
      <c r="N917" s="125"/>
      <c r="O917" s="56">
        <f>N917*C917</f>
        <v>0</v>
      </c>
      <c r="P917" s="98">
        <f>G917+J917+L917+N917</f>
        <v>0</v>
      </c>
      <c r="Q917" s="56">
        <f>P917*C917</f>
        <v>0</v>
      </c>
      <c r="R917" s="98">
        <f>P917+E917</f>
        <v>0</v>
      </c>
      <c r="S917" s="56">
        <f>R917*C917</f>
        <v>0</v>
      </c>
      <c r="T917" s="48"/>
      <c r="U917" s="47"/>
    </row>
    <row r="918" spans="1:21" s="46" customFormat="1" ht="66" customHeight="1">
      <c r="A918" s="159"/>
      <c r="B918" s="84" t="s">
        <v>335</v>
      </c>
      <c r="C918" s="163">
        <v>1314.29</v>
      </c>
      <c r="D918" s="164" t="s">
        <v>96</v>
      </c>
      <c r="E918" s="56"/>
      <c r="F918" s="101">
        <f>E918*C918</f>
        <v>0</v>
      </c>
      <c r="G918" s="125"/>
      <c r="H918" s="56">
        <f>G918*C918</f>
        <v>0</v>
      </c>
      <c r="I918" s="125"/>
      <c r="J918" s="56">
        <f>I918*2</f>
        <v>0</v>
      </c>
      <c r="K918" s="56">
        <f>J918*C918</f>
        <v>0</v>
      </c>
      <c r="L918" s="56"/>
      <c r="M918" s="56">
        <f>L918*C918</f>
        <v>0</v>
      </c>
      <c r="N918" s="125"/>
      <c r="O918" s="56">
        <f>N918*C918</f>
        <v>0</v>
      </c>
      <c r="P918" s="98">
        <f>G918+J918+L918+N918</f>
        <v>0</v>
      </c>
      <c r="Q918" s="56">
        <f>P918*C918</f>
        <v>0</v>
      </c>
      <c r="R918" s="98">
        <f>P918+E918</f>
        <v>0</v>
      </c>
      <c r="S918" s="56">
        <f>R918*C918</f>
        <v>0</v>
      </c>
      <c r="T918" s="48"/>
      <c r="U918" s="47"/>
    </row>
    <row r="919" spans="1:21" s="46" customFormat="1" ht="76.5" customHeight="1">
      <c r="A919" s="159"/>
      <c r="B919" s="119" t="s">
        <v>334</v>
      </c>
      <c r="C919" s="163">
        <v>1604.92</v>
      </c>
      <c r="D919" s="164" t="s">
        <v>96</v>
      </c>
      <c r="E919" s="56"/>
      <c r="F919" s="101">
        <f>E919*C919</f>
        <v>0</v>
      </c>
      <c r="G919" s="125"/>
      <c r="H919" s="56">
        <f>G919*C919</f>
        <v>0</v>
      </c>
      <c r="I919" s="125"/>
      <c r="J919" s="56">
        <f>I919*2</f>
        <v>0</v>
      </c>
      <c r="K919" s="56">
        <f>J919*C919</f>
        <v>0</v>
      </c>
      <c r="L919" s="56"/>
      <c r="M919" s="56">
        <f>L919*C919</f>
        <v>0</v>
      </c>
      <c r="N919" s="125"/>
      <c r="O919" s="56">
        <f>N919*C919</f>
        <v>0</v>
      </c>
      <c r="P919" s="98">
        <f>G919+J919+L919+N919</f>
        <v>0</v>
      </c>
      <c r="Q919" s="56">
        <f>P919*C919</f>
        <v>0</v>
      </c>
      <c r="R919" s="98">
        <f>P919+E919</f>
        <v>0</v>
      </c>
      <c r="S919" s="56">
        <f>R919*C919</f>
        <v>0</v>
      </c>
      <c r="T919" s="48"/>
      <c r="U919" s="47"/>
    </row>
    <row r="920" spans="1:21" s="46" customFormat="1" ht="147.75" customHeight="1">
      <c r="A920" s="159"/>
      <c r="B920" s="116" t="s">
        <v>333</v>
      </c>
      <c r="C920" s="163">
        <v>1830</v>
      </c>
      <c r="D920" s="119" t="s">
        <v>104</v>
      </c>
      <c r="E920" s="56"/>
      <c r="F920" s="101">
        <f>E920*C920</f>
        <v>0</v>
      </c>
      <c r="G920" s="56"/>
      <c r="H920" s="56">
        <f>G920*C920</f>
        <v>0</v>
      </c>
      <c r="I920" s="56"/>
      <c r="J920" s="56">
        <f>I920*2</f>
        <v>0</v>
      </c>
      <c r="K920" s="56">
        <f>J920*C920</f>
        <v>0</v>
      </c>
      <c r="L920" s="56"/>
      <c r="M920" s="56">
        <f>L920*C920</f>
        <v>0</v>
      </c>
      <c r="N920" s="56"/>
      <c r="O920" s="56">
        <f>N920*C920</f>
        <v>0</v>
      </c>
      <c r="P920" s="98">
        <f>G920+J920+L920+N920</f>
        <v>0</v>
      </c>
      <c r="Q920" s="56">
        <f>P920*C920</f>
        <v>0</v>
      </c>
      <c r="R920" s="98">
        <f>P920+E920</f>
        <v>0</v>
      </c>
      <c r="S920" s="56">
        <f>R920*C920</f>
        <v>0</v>
      </c>
      <c r="T920" s="48"/>
      <c r="U920" s="42"/>
    </row>
    <row r="921" spans="1:21" s="46" customFormat="1" ht="123" customHeight="1">
      <c r="A921" s="159"/>
      <c r="B921" s="152" t="s">
        <v>332</v>
      </c>
      <c r="C921" s="83">
        <v>46399</v>
      </c>
      <c r="D921" s="82" t="s">
        <v>104</v>
      </c>
      <c r="E921" s="62">
        <v>1</v>
      </c>
      <c r="F921" s="81">
        <f>E921*C921</f>
        <v>46399</v>
      </c>
      <c r="G921" s="131"/>
      <c r="H921" s="62">
        <f>G921*C921</f>
        <v>0</v>
      </c>
      <c r="I921" s="131"/>
      <c r="J921" s="62">
        <f>I921*2</f>
        <v>0</v>
      </c>
      <c r="K921" s="62">
        <f>J921*C921</f>
        <v>0</v>
      </c>
      <c r="L921" s="62"/>
      <c r="M921" s="62">
        <f>L921*C921</f>
        <v>0</v>
      </c>
      <c r="N921" s="131"/>
      <c r="O921" s="62">
        <f>N921*C921</f>
        <v>0</v>
      </c>
      <c r="P921" s="88">
        <f>G921+J921+L921+N921</f>
        <v>0</v>
      </c>
      <c r="Q921" s="62">
        <f>P921*C921</f>
        <v>0</v>
      </c>
      <c r="R921" s="88">
        <f>P921+E921</f>
        <v>1</v>
      </c>
      <c r="S921" s="62">
        <f>R921*C921</f>
        <v>46399</v>
      </c>
      <c r="T921" s="48"/>
      <c r="U921" s="47"/>
    </row>
    <row r="922" spans="1:21" s="46" customFormat="1" ht="89.25" customHeight="1">
      <c r="A922" s="159"/>
      <c r="B922" s="152" t="s">
        <v>331</v>
      </c>
      <c r="C922" s="126">
        <v>8100</v>
      </c>
      <c r="D922" s="116" t="s">
        <v>104</v>
      </c>
      <c r="E922" s="56"/>
      <c r="F922" s="101">
        <f>E922*C922</f>
        <v>0</v>
      </c>
      <c r="G922" s="125"/>
      <c r="H922" s="56">
        <f>G922*C922</f>
        <v>0</v>
      </c>
      <c r="I922" s="125"/>
      <c r="J922" s="56">
        <f>I922*2</f>
        <v>0</v>
      </c>
      <c r="K922" s="56">
        <f>J922*C922</f>
        <v>0</v>
      </c>
      <c r="L922" s="56"/>
      <c r="M922" s="56">
        <f>L922*C922</f>
        <v>0</v>
      </c>
      <c r="N922" s="125"/>
      <c r="O922" s="56">
        <f>N922*C922</f>
        <v>0</v>
      </c>
      <c r="P922" s="98">
        <f>G922+J922+L922+N922</f>
        <v>0</v>
      </c>
      <c r="Q922" s="56">
        <f>P922*C922</f>
        <v>0</v>
      </c>
      <c r="R922" s="98">
        <f>P922+E922</f>
        <v>0</v>
      </c>
      <c r="S922" s="56">
        <f>R922*C922</f>
        <v>0</v>
      </c>
      <c r="T922" s="48"/>
      <c r="U922" s="47"/>
    </row>
    <row r="923" spans="1:21" s="160" customFormat="1" ht="117.75" customHeight="1">
      <c r="A923" s="157"/>
      <c r="B923" s="152" t="s">
        <v>330</v>
      </c>
      <c r="C923" s="162">
        <v>703.53</v>
      </c>
      <c r="D923" s="161" t="s">
        <v>104</v>
      </c>
      <c r="E923" s="62">
        <v>175.02</v>
      </c>
      <c r="F923" s="81">
        <f>E923*C923</f>
        <v>123131.82060000001</v>
      </c>
      <c r="G923" s="131"/>
      <c r="H923" s="62">
        <f>G923*C923</f>
        <v>0</v>
      </c>
      <c r="I923" s="131"/>
      <c r="J923" s="62">
        <f>I923*2</f>
        <v>0</v>
      </c>
      <c r="K923" s="62">
        <f>J923*C923</f>
        <v>0</v>
      </c>
      <c r="L923" s="62"/>
      <c r="M923" s="62">
        <f>L923*C923</f>
        <v>0</v>
      </c>
      <c r="N923" s="131"/>
      <c r="O923" s="62">
        <f>N923*C923</f>
        <v>0</v>
      </c>
      <c r="P923" s="88">
        <f>G923+J923+L923+N923</f>
        <v>0</v>
      </c>
      <c r="Q923" s="62">
        <f>P923*C923</f>
        <v>0</v>
      </c>
      <c r="R923" s="88">
        <f>P923+E923</f>
        <v>175.02</v>
      </c>
      <c r="S923" s="62">
        <f>R923*C923</f>
        <v>123131.82060000001</v>
      </c>
      <c r="T923" s="47"/>
      <c r="U923" s="47"/>
    </row>
    <row r="924" spans="1:21" s="46" customFormat="1" ht="65.25" customHeight="1">
      <c r="A924" s="159"/>
      <c r="B924" s="158" t="s">
        <v>329</v>
      </c>
      <c r="C924" s="151">
        <v>8624</v>
      </c>
      <c r="D924" s="82" t="s">
        <v>104</v>
      </c>
      <c r="E924" s="62">
        <v>1</v>
      </c>
      <c r="F924" s="81">
        <f>E924*C924</f>
        <v>8624</v>
      </c>
      <c r="G924" s="131"/>
      <c r="H924" s="62">
        <f>G924*C924</f>
        <v>0</v>
      </c>
      <c r="I924" s="131"/>
      <c r="J924" s="62">
        <f>I924*2</f>
        <v>0</v>
      </c>
      <c r="K924" s="62">
        <f>J924*C924</f>
        <v>0</v>
      </c>
      <c r="L924" s="62"/>
      <c r="M924" s="62">
        <f>L924*C924</f>
        <v>0</v>
      </c>
      <c r="N924" s="131"/>
      <c r="O924" s="62">
        <f>N924*C924</f>
        <v>0</v>
      </c>
      <c r="P924" s="88">
        <f>G924+J924+L924+N924</f>
        <v>0</v>
      </c>
      <c r="Q924" s="62">
        <f>P924*C924</f>
        <v>0</v>
      </c>
      <c r="R924" s="88">
        <f>P924+E924</f>
        <v>1</v>
      </c>
      <c r="S924" s="62">
        <f>R924*C924</f>
        <v>8624</v>
      </c>
      <c r="T924" s="48"/>
      <c r="U924" s="47"/>
    </row>
    <row r="925" spans="1:21" s="46" customFormat="1" ht="111" customHeight="1">
      <c r="A925" s="157">
        <v>21.6</v>
      </c>
      <c r="B925" s="154" t="s">
        <v>328</v>
      </c>
      <c r="C925" s="155"/>
      <c r="D925" s="152"/>
      <c r="E925" s="56"/>
      <c r="F925" s="101">
        <f>E925*C925</f>
        <v>0</v>
      </c>
      <c r="G925" s="125"/>
      <c r="H925" s="56">
        <f>G925*C925</f>
        <v>0</v>
      </c>
      <c r="I925" s="125"/>
      <c r="J925" s="56">
        <f>I925*2</f>
        <v>0</v>
      </c>
      <c r="K925" s="56">
        <f>J925*C925</f>
        <v>0</v>
      </c>
      <c r="L925" s="56"/>
      <c r="M925" s="56">
        <f>L925*C925</f>
        <v>0</v>
      </c>
      <c r="N925" s="125"/>
      <c r="O925" s="56">
        <f>N925*C925</f>
        <v>0</v>
      </c>
      <c r="P925" s="98">
        <f>G925+J925+L925+N925</f>
        <v>0</v>
      </c>
      <c r="Q925" s="56">
        <f>P925*C925</f>
        <v>0</v>
      </c>
      <c r="R925" s="98">
        <f>P925+E925</f>
        <v>0</v>
      </c>
      <c r="S925" s="56">
        <f>R925*C925</f>
        <v>0</v>
      </c>
      <c r="T925" s="48"/>
      <c r="U925" s="47"/>
    </row>
    <row r="926" spans="1:21" s="46" customFormat="1" ht="45" customHeight="1">
      <c r="A926" s="156"/>
      <c r="B926" s="152" t="s">
        <v>327</v>
      </c>
      <c r="C926" s="155">
        <v>2637.55</v>
      </c>
      <c r="D926" s="152" t="s">
        <v>104</v>
      </c>
      <c r="E926" s="56"/>
      <c r="F926" s="101">
        <f>E926*C926</f>
        <v>0</v>
      </c>
      <c r="G926" s="125"/>
      <c r="H926" s="56">
        <f>G926*C926</f>
        <v>0</v>
      </c>
      <c r="I926" s="125"/>
      <c r="J926" s="56">
        <f>I926*2</f>
        <v>0</v>
      </c>
      <c r="K926" s="56">
        <f>J926*C926</f>
        <v>0</v>
      </c>
      <c r="L926" s="56"/>
      <c r="M926" s="56">
        <f>L926*C926</f>
        <v>0</v>
      </c>
      <c r="N926" s="125"/>
      <c r="O926" s="56">
        <f>N926*C926</f>
        <v>0</v>
      </c>
      <c r="P926" s="98">
        <f>G926+J926+L926+N926</f>
        <v>0</v>
      </c>
      <c r="Q926" s="56">
        <f>P926*C926</f>
        <v>0</v>
      </c>
      <c r="R926" s="98">
        <f>P926+E926</f>
        <v>0</v>
      </c>
      <c r="S926" s="56">
        <f>R926*C926</f>
        <v>0</v>
      </c>
      <c r="T926" s="48"/>
      <c r="U926" s="47"/>
    </row>
    <row r="927" spans="1:21" s="46" customFormat="1" ht="45" customHeight="1">
      <c r="A927" s="115"/>
      <c r="B927" s="116" t="s">
        <v>326</v>
      </c>
      <c r="C927" s="126">
        <v>3151.68</v>
      </c>
      <c r="D927" s="116" t="s">
        <v>104</v>
      </c>
      <c r="E927" s="56"/>
      <c r="F927" s="101">
        <f>E927*C927</f>
        <v>0</v>
      </c>
      <c r="G927" s="125"/>
      <c r="H927" s="56">
        <f>G927*C927</f>
        <v>0</v>
      </c>
      <c r="I927" s="125"/>
      <c r="J927" s="56">
        <f>I927*2</f>
        <v>0</v>
      </c>
      <c r="K927" s="56">
        <f>J927*C927</f>
        <v>0</v>
      </c>
      <c r="L927" s="56"/>
      <c r="M927" s="56">
        <f>L927*C927</f>
        <v>0</v>
      </c>
      <c r="N927" s="125"/>
      <c r="O927" s="56">
        <f>N927*C927</f>
        <v>0</v>
      </c>
      <c r="P927" s="98">
        <f>G927+J927+L927+N927</f>
        <v>0</v>
      </c>
      <c r="Q927" s="56">
        <f>P927*C927</f>
        <v>0</v>
      </c>
      <c r="R927" s="98">
        <f>P927+E927</f>
        <v>0</v>
      </c>
      <c r="S927" s="56">
        <f>R927*C927</f>
        <v>0</v>
      </c>
      <c r="T927" s="48"/>
      <c r="U927" s="47"/>
    </row>
    <row r="928" spans="1:21" s="46" customFormat="1" ht="45" customHeight="1">
      <c r="A928" s="115"/>
      <c r="B928" s="116" t="s">
        <v>325</v>
      </c>
      <c r="C928" s="126">
        <v>2602.37</v>
      </c>
      <c r="D928" s="116" t="s">
        <v>104</v>
      </c>
      <c r="E928" s="56"/>
      <c r="F928" s="101">
        <f>E928*C928</f>
        <v>0</v>
      </c>
      <c r="G928" s="125"/>
      <c r="H928" s="56">
        <f>G928*C928</f>
        <v>0</v>
      </c>
      <c r="I928" s="125"/>
      <c r="J928" s="56">
        <f>I928*2</f>
        <v>0</v>
      </c>
      <c r="K928" s="56">
        <f>J928*C928</f>
        <v>0</v>
      </c>
      <c r="L928" s="56"/>
      <c r="M928" s="56">
        <f>L928*C928</f>
        <v>0</v>
      </c>
      <c r="N928" s="125"/>
      <c r="O928" s="56">
        <f>N928*C928</f>
        <v>0</v>
      </c>
      <c r="P928" s="98">
        <f>G928+J928+L928+N928</f>
        <v>0</v>
      </c>
      <c r="Q928" s="56">
        <f>P928*C928</f>
        <v>0</v>
      </c>
      <c r="R928" s="98">
        <f>P928+E928</f>
        <v>0</v>
      </c>
      <c r="S928" s="56">
        <f>R928*C928</f>
        <v>0</v>
      </c>
      <c r="T928" s="48"/>
      <c r="U928" s="47"/>
    </row>
    <row r="929" spans="1:21" s="46" customFormat="1" ht="54.75" customHeight="1">
      <c r="A929" s="115"/>
      <c r="B929" s="116" t="s">
        <v>324</v>
      </c>
      <c r="C929" s="126">
        <v>2658.37</v>
      </c>
      <c r="D929" s="116" t="s">
        <v>104</v>
      </c>
      <c r="E929" s="56"/>
      <c r="F929" s="101">
        <f>E929*C929</f>
        <v>0</v>
      </c>
      <c r="G929" s="125"/>
      <c r="H929" s="56">
        <f>G929*C929</f>
        <v>0</v>
      </c>
      <c r="I929" s="125"/>
      <c r="J929" s="56">
        <f>I929*2</f>
        <v>0</v>
      </c>
      <c r="K929" s="56">
        <f>J929*C929</f>
        <v>0</v>
      </c>
      <c r="L929" s="56"/>
      <c r="M929" s="56">
        <f>L929*C929</f>
        <v>0</v>
      </c>
      <c r="N929" s="125"/>
      <c r="O929" s="56">
        <f>N929*C929</f>
        <v>0</v>
      </c>
      <c r="P929" s="98">
        <f>G929+J929+L929+N929</f>
        <v>0</v>
      </c>
      <c r="Q929" s="56">
        <f>P929*C929</f>
        <v>0</v>
      </c>
      <c r="R929" s="98">
        <f>P929+E929</f>
        <v>0</v>
      </c>
      <c r="S929" s="56">
        <f>R929*C929</f>
        <v>0</v>
      </c>
      <c r="T929" s="48"/>
      <c r="U929" s="47"/>
    </row>
    <row r="930" spans="1:21" s="46" customFormat="1" ht="65.25" customHeight="1">
      <c r="A930" s="115"/>
      <c r="B930" s="116" t="s">
        <v>323</v>
      </c>
      <c r="C930" s="151">
        <v>134</v>
      </c>
      <c r="D930" s="82" t="s">
        <v>104</v>
      </c>
      <c r="E930" s="62">
        <v>514</v>
      </c>
      <c r="F930" s="81">
        <f>E930*C930</f>
        <v>68876</v>
      </c>
      <c r="G930" s="62"/>
      <c r="H930" s="62">
        <f>G930*C930</f>
        <v>0</v>
      </c>
      <c r="I930" s="62"/>
      <c r="J930" s="62">
        <f>I930*2</f>
        <v>0</v>
      </c>
      <c r="K930" s="62">
        <f>J930*C930</f>
        <v>0</v>
      </c>
      <c r="L930" s="62"/>
      <c r="M930" s="62">
        <f>L930*C930</f>
        <v>0</v>
      </c>
      <c r="N930" s="62"/>
      <c r="O930" s="62">
        <f>N930*C930</f>
        <v>0</v>
      </c>
      <c r="P930" s="88">
        <f>G930+J930+L930+N930</f>
        <v>0</v>
      </c>
      <c r="Q930" s="62">
        <f>P930*C930</f>
        <v>0</v>
      </c>
      <c r="R930" s="88">
        <f>P930+E930</f>
        <v>514</v>
      </c>
      <c r="S930" s="62">
        <f>R930*C930</f>
        <v>68876</v>
      </c>
      <c r="T930" s="48"/>
      <c r="U930" s="42"/>
    </row>
    <row r="931" spans="1:21" s="46" customFormat="1" ht="65.25" customHeight="1">
      <c r="A931" s="115"/>
      <c r="B931" s="116" t="s">
        <v>322</v>
      </c>
      <c r="C931" s="151">
        <v>666</v>
      </c>
      <c r="D931" s="82" t="s">
        <v>104</v>
      </c>
      <c r="E931" s="62">
        <v>1007</v>
      </c>
      <c r="F931" s="81">
        <f>E931*C931</f>
        <v>670662</v>
      </c>
      <c r="G931" s="62"/>
      <c r="H931" s="62">
        <f>G931*C931</f>
        <v>0</v>
      </c>
      <c r="I931" s="62"/>
      <c r="J931" s="62">
        <f>I931*2</f>
        <v>0</v>
      </c>
      <c r="K931" s="62">
        <f>J931*C931</f>
        <v>0</v>
      </c>
      <c r="L931" s="62"/>
      <c r="M931" s="62">
        <f>L931*C931</f>
        <v>0</v>
      </c>
      <c r="N931" s="62"/>
      <c r="O931" s="62">
        <f>N931*C931</f>
        <v>0</v>
      </c>
      <c r="P931" s="88">
        <f>G931+J931+L931+N931</f>
        <v>0</v>
      </c>
      <c r="Q931" s="62">
        <f>P931*C931</f>
        <v>0</v>
      </c>
      <c r="R931" s="88">
        <f>P931+E931</f>
        <v>1007</v>
      </c>
      <c r="S931" s="62">
        <f>R931*C931</f>
        <v>670662</v>
      </c>
      <c r="T931" s="48"/>
      <c r="U931" s="42"/>
    </row>
    <row r="932" spans="1:21" s="46" customFormat="1" ht="65.099999999999994" customHeight="1">
      <c r="A932" s="115"/>
      <c r="B932" s="116" t="s">
        <v>321</v>
      </c>
      <c r="C932" s="142">
        <v>462</v>
      </c>
      <c r="D932" s="116" t="s">
        <v>104</v>
      </c>
      <c r="E932" s="56"/>
      <c r="F932" s="101">
        <f>E932*C932</f>
        <v>0</v>
      </c>
      <c r="G932" s="56"/>
      <c r="H932" s="56">
        <f>G932*C932</f>
        <v>0</v>
      </c>
      <c r="I932" s="56"/>
      <c r="J932" s="56">
        <f>I932*2</f>
        <v>0</v>
      </c>
      <c r="K932" s="56">
        <f>J932*C932</f>
        <v>0</v>
      </c>
      <c r="L932" s="56"/>
      <c r="M932" s="56">
        <f>L932*C932</f>
        <v>0</v>
      </c>
      <c r="N932" s="56"/>
      <c r="O932" s="56">
        <f>N932*C932</f>
        <v>0</v>
      </c>
      <c r="P932" s="98">
        <f>G932+J932+L932+N932</f>
        <v>0</v>
      </c>
      <c r="Q932" s="56">
        <f>P932*C932</f>
        <v>0</v>
      </c>
      <c r="R932" s="98">
        <f>P932+E932</f>
        <v>0</v>
      </c>
      <c r="S932" s="56">
        <f>R932*C932</f>
        <v>0</v>
      </c>
      <c r="T932" s="48"/>
      <c r="U932" s="42"/>
    </row>
    <row r="933" spans="1:21" s="46" customFormat="1" ht="54.95" customHeight="1">
      <c r="A933" s="115"/>
      <c r="B933" s="116" t="s">
        <v>320</v>
      </c>
      <c r="C933" s="151">
        <v>3190</v>
      </c>
      <c r="D933" s="82" t="s">
        <v>104</v>
      </c>
      <c r="E933" s="62">
        <v>14</v>
      </c>
      <c r="F933" s="81">
        <f>E933*C933</f>
        <v>44660</v>
      </c>
      <c r="G933" s="62"/>
      <c r="H933" s="62">
        <f>G933*C933</f>
        <v>0</v>
      </c>
      <c r="I933" s="62"/>
      <c r="J933" s="62">
        <f>I933*2</f>
        <v>0</v>
      </c>
      <c r="K933" s="62">
        <f>J933*C933</f>
        <v>0</v>
      </c>
      <c r="L933" s="62"/>
      <c r="M933" s="62">
        <f>L933*C933</f>
        <v>0</v>
      </c>
      <c r="N933" s="62"/>
      <c r="O933" s="62">
        <f>N933*C933</f>
        <v>0</v>
      </c>
      <c r="P933" s="88">
        <f>G933+J933+L933+N933</f>
        <v>0</v>
      </c>
      <c r="Q933" s="62">
        <f>P933*C933</f>
        <v>0</v>
      </c>
      <c r="R933" s="88">
        <f>P933+E933</f>
        <v>14</v>
      </c>
      <c r="S933" s="62">
        <f>R933*C933</f>
        <v>44660</v>
      </c>
      <c r="T933" s="48"/>
      <c r="U933" s="42"/>
    </row>
    <row r="934" spans="1:21" s="46" customFormat="1" ht="54.95" customHeight="1">
      <c r="A934" s="115"/>
      <c r="B934" s="116" t="s">
        <v>319</v>
      </c>
      <c r="C934" s="151">
        <v>170</v>
      </c>
      <c r="D934" s="82" t="s">
        <v>104</v>
      </c>
      <c r="E934" s="62">
        <v>20</v>
      </c>
      <c r="F934" s="81">
        <f>E934*C934</f>
        <v>3400</v>
      </c>
      <c r="G934" s="62"/>
      <c r="H934" s="62">
        <f>G934*C934</f>
        <v>0</v>
      </c>
      <c r="I934" s="62"/>
      <c r="J934" s="62">
        <f>I934*2</f>
        <v>0</v>
      </c>
      <c r="K934" s="62">
        <f>J934*C934</f>
        <v>0</v>
      </c>
      <c r="L934" s="62"/>
      <c r="M934" s="62">
        <f>L934*C934</f>
        <v>0</v>
      </c>
      <c r="N934" s="62"/>
      <c r="O934" s="62">
        <f>N934*C934</f>
        <v>0</v>
      </c>
      <c r="P934" s="88">
        <f>G934+J934+L934+N934</f>
        <v>0</v>
      </c>
      <c r="Q934" s="62">
        <f>P934*C934</f>
        <v>0</v>
      </c>
      <c r="R934" s="88">
        <f>P934+E934</f>
        <v>20</v>
      </c>
      <c r="S934" s="62">
        <f>R934*C934</f>
        <v>3400</v>
      </c>
      <c r="T934" s="48"/>
      <c r="U934" s="42"/>
    </row>
    <row r="935" spans="1:21" s="46" customFormat="1" ht="62.25" customHeight="1">
      <c r="A935" s="115"/>
      <c r="B935" s="154" t="s">
        <v>318</v>
      </c>
      <c r="C935" s="153">
        <v>5350</v>
      </c>
      <c r="D935" s="152" t="s">
        <v>96</v>
      </c>
      <c r="E935" s="56"/>
      <c r="F935" s="101">
        <f>E935*C935</f>
        <v>0</v>
      </c>
      <c r="G935" s="125"/>
      <c r="H935" s="56">
        <f>G935*C935</f>
        <v>0</v>
      </c>
      <c r="I935" s="125"/>
      <c r="J935" s="56">
        <f>I935*2</f>
        <v>0</v>
      </c>
      <c r="K935" s="56">
        <f>J935*C935</f>
        <v>0</v>
      </c>
      <c r="L935" s="56"/>
      <c r="M935" s="56">
        <f>L935*C935</f>
        <v>0</v>
      </c>
      <c r="N935" s="125"/>
      <c r="O935" s="56">
        <f>N935*C935</f>
        <v>0</v>
      </c>
      <c r="P935" s="98">
        <f>G935+J935+L935+N935</f>
        <v>0</v>
      </c>
      <c r="Q935" s="56">
        <f>P935*C935</f>
        <v>0</v>
      </c>
      <c r="R935" s="98">
        <f>P935+E935</f>
        <v>0</v>
      </c>
      <c r="S935" s="56">
        <f>R935*C935</f>
        <v>0</v>
      </c>
      <c r="T935" s="48"/>
      <c r="U935" s="47"/>
    </row>
    <row r="936" spans="1:21" s="46" customFormat="1" ht="62.25" customHeight="1">
      <c r="A936" s="115"/>
      <c r="B936" s="84" t="s">
        <v>317</v>
      </c>
      <c r="C936" s="151">
        <v>91.05</v>
      </c>
      <c r="D936" s="82" t="s">
        <v>96</v>
      </c>
      <c r="E936" s="62">
        <v>11609</v>
      </c>
      <c r="F936" s="81">
        <f>E936*C936</f>
        <v>1056999.45</v>
      </c>
      <c r="G936" s="131"/>
      <c r="H936" s="62">
        <f>G936*C936</f>
        <v>0</v>
      </c>
      <c r="I936" s="131"/>
      <c r="J936" s="62">
        <f>I936*2</f>
        <v>0</v>
      </c>
      <c r="K936" s="62">
        <f>J936*C936</f>
        <v>0</v>
      </c>
      <c r="L936" s="62"/>
      <c r="M936" s="62">
        <f>L936*C936</f>
        <v>0</v>
      </c>
      <c r="N936" s="131"/>
      <c r="O936" s="62">
        <f>N936*C936</f>
        <v>0</v>
      </c>
      <c r="P936" s="88">
        <f>G936+J936+L936+N936</f>
        <v>0</v>
      </c>
      <c r="Q936" s="62">
        <f>P936*C936</f>
        <v>0</v>
      </c>
      <c r="R936" s="88">
        <f>P936+E936</f>
        <v>11609</v>
      </c>
      <c r="S936" s="62">
        <f>R936*C936</f>
        <v>1056999.45</v>
      </c>
      <c r="T936" s="48"/>
      <c r="U936" s="47"/>
    </row>
    <row r="937" spans="1:21" s="46" customFormat="1" ht="40.9" customHeight="1">
      <c r="A937" s="115"/>
      <c r="B937" s="143" t="s">
        <v>316</v>
      </c>
      <c r="C937" s="142"/>
      <c r="D937" s="116"/>
      <c r="E937" s="56"/>
      <c r="F937" s="101">
        <f>E937*C937</f>
        <v>0</v>
      </c>
      <c r="G937" s="56"/>
      <c r="H937" s="56">
        <f>G937*C937</f>
        <v>0</v>
      </c>
      <c r="I937" s="56"/>
      <c r="J937" s="56">
        <f>I937*2</f>
        <v>0</v>
      </c>
      <c r="K937" s="56">
        <f>J937*C937</f>
        <v>0</v>
      </c>
      <c r="L937" s="56"/>
      <c r="M937" s="56">
        <f>L937*C937</f>
        <v>0</v>
      </c>
      <c r="N937" s="56"/>
      <c r="O937" s="56">
        <f>N937*C937</f>
        <v>0</v>
      </c>
      <c r="P937" s="98">
        <f>G937+J937+L937+N937</f>
        <v>0</v>
      </c>
      <c r="Q937" s="56">
        <f>P937*C937</f>
        <v>0</v>
      </c>
      <c r="R937" s="98">
        <f>P937+E937</f>
        <v>0</v>
      </c>
      <c r="S937" s="56">
        <f>R937*C937</f>
        <v>0</v>
      </c>
      <c r="T937" s="48"/>
      <c r="U937" s="42"/>
    </row>
    <row r="938" spans="1:21" s="46" customFormat="1" ht="76.5" customHeight="1">
      <c r="A938" s="115"/>
      <c r="B938" s="150" t="s">
        <v>315</v>
      </c>
      <c r="C938" s="139">
        <v>34607</v>
      </c>
      <c r="D938" s="146" t="s">
        <v>104</v>
      </c>
      <c r="E938" s="56"/>
      <c r="F938" s="101">
        <f>E938*C938</f>
        <v>0</v>
      </c>
      <c r="G938" s="56"/>
      <c r="H938" s="56">
        <f>G938*C938</f>
        <v>0</v>
      </c>
      <c r="I938" s="56"/>
      <c r="J938" s="56">
        <f>I938*2</f>
        <v>0</v>
      </c>
      <c r="K938" s="56">
        <f>J938*C938</f>
        <v>0</v>
      </c>
      <c r="L938" s="56"/>
      <c r="M938" s="56">
        <f>L938*C938</f>
        <v>0</v>
      </c>
      <c r="N938" s="56"/>
      <c r="O938" s="56">
        <f>N938*C938</f>
        <v>0</v>
      </c>
      <c r="P938" s="98">
        <f>G938+J938+L938+N938</f>
        <v>0</v>
      </c>
      <c r="Q938" s="56">
        <f>P938*C938</f>
        <v>0</v>
      </c>
      <c r="R938" s="98">
        <f>P938+E938</f>
        <v>0</v>
      </c>
      <c r="S938" s="56">
        <f>R938*C938</f>
        <v>0</v>
      </c>
      <c r="T938" s="48"/>
      <c r="U938" s="42"/>
    </row>
    <row r="939" spans="1:21" s="46" customFormat="1" ht="75" customHeight="1">
      <c r="A939" s="115"/>
      <c r="B939" s="150" t="s">
        <v>314</v>
      </c>
      <c r="C939" s="139">
        <v>410</v>
      </c>
      <c r="D939" s="146" t="s">
        <v>106</v>
      </c>
      <c r="E939" s="56"/>
      <c r="F939" s="101">
        <f>E939*C939</f>
        <v>0</v>
      </c>
      <c r="G939" s="56"/>
      <c r="H939" s="56">
        <f>G939*C939</f>
        <v>0</v>
      </c>
      <c r="I939" s="56"/>
      <c r="J939" s="56">
        <f>I939*2</f>
        <v>0</v>
      </c>
      <c r="K939" s="56">
        <f>J939*C939</f>
        <v>0</v>
      </c>
      <c r="L939" s="56"/>
      <c r="M939" s="56">
        <f>L939*C939</f>
        <v>0</v>
      </c>
      <c r="N939" s="56"/>
      <c r="O939" s="56">
        <f>N939*C939</f>
        <v>0</v>
      </c>
      <c r="P939" s="98">
        <f>G939+J939+L939+N939</f>
        <v>0</v>
      </c>
      <c r="Q939" s="56">
        <f>P939*C939</f>
        <v>0</v>
      </c>
      <c r="R939" s="98">
        <f>P939+E939</f>
        <v>0</v>
      </c>
      <c r="S939" s="56">
        <f>R939*C939</f>
        <v>0</v>
      </c>
      <c r="T939" s="48"/>
      <c r="U939" s="42"/>
    </row>
    <row r="940" spans="1:21" s="46" customFormat="1" ht="99.75" customHeight="1">
      <c r="A940" s="115"/>
      <c r="B940" s="149" t="s">
        <v>313</v>
      </c>
      <c r="C940" s="139">
        <v>301</v>
      </c>
      <c r="D940" s="146" t="s">
        <v>104</v>
      </c>
      <c r="E940" s="56"/>
      <c r="F940" s="101">
        <f>E940*C940</f>
        <v>0</v>
      </c>
      <c r="G940" s="56"/>
      <c r="H940" s="56">
        <f>G940*C940</f>
        <v>0</v>
      </c>
      <c r="I940" s="56"/>
      <c r="J940" s="56">
        <f>I940*2</f>
        <v>0</v>
      </c>
      <c r="K940" s="56">
        <f>J940*C940</f>
        <v>0</v>
      </c>
      <c r="L940" s="56"/>
      <c r="M940" s="56">
        <f>L940*C940</f>
        <v>0</v>
      </c>
      <c r="N940" s="56"/>
      <c r="O940" s="56">
        <f>N940*C940</f>
        <v>0</v>
      </c>
      <c r="P940" s="98">
        <f>G940+J940+L940+N940</f>
        <v>0</v>
      </c>
      <c r="Q940" s="56">
        <f>P940*C940</f>
        <v>0</v>
      </c>
      <c r="R940" s="98">
        <f>P940+E940</f>
        <v>0</v>
      </c>
      <c r="S940" s="56">
        <f>R940*C940</f>
        <v>0</v>
      </c>
      <c r="T940" s="48"/>
      <c r="U940" s="42"/>
    </row>
    <row r="941" spans="1:21" s="46" customFormat="1" ht="87" customHeight="1">
      <c r="A941" s="115"/>
      <c r="B941" s="148" t="s">
        <v>312</v>
      </c>
      <c r="C941" s="139"/>
      <c r="D941" s="146"/>
      <c r="E941" s="56"/>
      <c r="F941" s="101">
        <f>E941*C941</f>
        <v>0</v>
      </c>
      <c r="G941" s="56"/>
      <c r="H941" s="56">
        <f>G941*C941</f>
        <v>0</v>
      </c>
      <c r="I941" s="56"/>
      <c r="J941" s="56">
        <f>I941*2</f>
        <v>0</v>
      </c>
      <c r="K941" s="56">
        <f>J941*C941</f>
        <v>0</v>
      </c>
      <c r="L941" s="56"/>
      <c r="M941" s="56">
        <f>L941*C941</f>
        <v>0</v>
      </c>
      <c r="N941" s="56"/>
      <c r="O941" s="56">
        <f>N941*C941</f>
        <v>0</v>
      </c>
      <c r="P941" s="98">
        <f>G941+J941+L941+N941</f>
        <v>0</v>
      </c>
      <c r="Q941" s="56">
        <f>P941*C941</f>
        <v>0</v>
      </c>
      <c r="R941" s="98">
        <f>P941+E941</f>
        <v>0</v>
      </c>
      <c r="S941" s="56">
        <f>R941*C941</f>
        <v>0</v>
      </c>
      <c r="T941" s="48"/>
      <c r="U941" s="42"/>
    </row>
    <row r="942" spans="1:21" s="46" customFormat="1" ht="87.6" customHeight="1">
      <c r="A942" s="115"/>
      <c r="B942" s="148" t="s">
        <v>311</v>
      </c>
      <c r="C942" s="139">
        <v>403</v>
      </c>
      <c r="D942" s="146" t="s">
        <v>106</v>
      </c>
      <c r="E942" s="56"/>
      <c r="F942" s="101">
        <f>E942*C942</f>
        <v>0</v>
      </c>
      <c r="G942" s="56"/>
      <c r="H942" s="56">
        <f>G942*C942</f>
        <v>0</v>
      </c>
      <c r="I942" s="56"/>
      <c r="J942" s="56">
        <f>I942*2</f>
        <v>0</v>
      </c>
      <c r="K942" s="56">
        <f>J942*C942</f>
        <v>0</v>
      </c>
      <c r="L942" s="56"/>
      <c r="M942" s="56">
        <f>L942*C942</f>
        <v>0</v>
      </c>
      <c r="N942" s="56"/>
      <c r="O942" s="56">
        <f>N942*C942</f>
        <v>0</v>
      </c>
      <c r="P942" s="98">
        <f>G942+J942+L942+N942</f>
        <v>0</v>
      </c>
      <c r="Q942" s="56">
        <f>P942*C942</f>
        <v>0</v>
      </c>
      <c r="R942" s="98">
        <f>P942+E942</f>
        <v>0</v>
      </c>
      <c r="S942" s="56">
        <f>R942*C942</f>
        <v>0</v>
      </c>
      <c r="T942" s="48"/>
      <c r="U942" s="42"/>
    </row>
    <row r="943" spans="1:21" s="46" customFormat="1" ht="81" customHeight="1">
      <c r="A943" s="115"/>
      <c r="B943" s="147" t="s">
        <v>310</v>
      </c>
      <c r="C943" s="139">
        <v>2780</v>
      </c>
      <c r="D943" s="146" t="s">
        <v>104</v>
      </c>
      <c r="E943" s="56"/>
      <c r="F943" s="101">
        <f>E943*C943</f>
        <v>0</v>
      </c>
      <c r="G943" s="56"/>
      <c r="H943" s="56">
        <f>G943*C943</f>
        <v>0</v>
      </c>
      <c r="I943" s="56"/>
      <c r="J943" s="56">
        <f>I943*2</f>
        <v>0</v>
      </c>
      <c r="K943" s="56">
        <f>J943*C943</f>
        <v>0</v>
      </c>
      <c r="L943" s="56"/>
      <c r="M943" s="56">
        <f>L943*C943</f>
        <v>0</v>
      </c>
      <c r="N943" s="56"/>
      <c r="O943" s="56">
        <f>N943*C943</f>
        <v>0</v>
      </c>
      <c r="P943" s="98">
        <f>G943+J943+L943+N943</f>
        <v>0</v>
      </c>
      <c r="Q943" s="56">
        <f>P943*C943</f>
        <v>0</v>
      </c>
      <c r="R943" s="98">
        <f>P943+E943</f>
        <v>0</v>
      </c>
      <c r="S943" s="56">
        <f>R943*C943</f>
        <v>0</v>
      </c>
      <c r="T943" s="48"/>
      <c r="U943" s="42"/>
    </row>
    <row r="944" spans="1:21" s="46" customFormat="1" ht="87" customHeight="1">
      <c r="A944" s="115"/>
      <c r="B944" s="145" t="s">
        <v>309</v>
      </c>
      <c r="C944" s="114">
        <v>725</v>
      </c>
      <c r="D944" s="144" t="s">
        <v>308</v>
      </c>
      <c r="E944" s="56">
        <v>290</v>
      </c>
      <c r="F944" s="101">
        <f>E944*C944</f>
        <v>210250</v>
      </c>
      <c r="G944" s="56"/>
      <c r="H944" s="56">
        <f>G944*C944</f>
        <v>0</v>
      </c>
      <c r="I944" s="56"/>
      <c r="J944" s="56">
        <f>I944*2</f>
        <v>0</v>
      </c>
      <c r="K944" s="56">
        <f>J944*C944</f>
        <v>0</v>
      </c>
      <c r="L944" s="56"/>
      <c r="M944" s="56">
        <f>L944*C944</f>
        <v>0</v>
      </c>
      <c r="N944" s="56"/>
      <c r="O944" s="56">
        <f>N944*C944</f>
        <v>0</v>
      </c>
      <c r="P944" s="98">
        <f>G944+J944+L944+N944</f>
        <v>0</v>
      </c>
      <c r="Q944" s="56">
        <f>P944*C944</f>
        <v>0</v>
      </c>
      <c r="R944" s="88">
        <f>P944+E944</f>
        <v>290</v>
      </c>
      <c r="S944" s="62">
        <f>R944*C944</f>
        <v>210250</v>
      </c>
      <c r="T944" s="48"/>
      <c r="U944" s="42"/>
    </row>
    <row r="945" spans="1:21" s="46" customFormat="1" ht="45.6" customHeight="1">
      <c r="A945" s="115"/>
      <c r="B945" s="143" t="s">
        <v>307</v>
      </c>
      <c r="C945" s="142"/>
      <c r="D945" s="116"/>
      <c r="E945" s="56"/>
      <c r="F945" s="101">
        <f>E945*C945</f>
        <v>0</v>
      </c>
      <c r="G945" s="56"/>
      <c r="H945" s="56">
        <f>G945*C945</f>
        <v>0</v>
      </c>
      <c r="I945" s="56"/>
      <c r="J945" s="56">
        <f>I945*2</f>
        <v>0</v>
      </c>
      <c r="K945" s="56">
        <f>J945*C945</f>
        <v>0</v>
      </c>
      <c r="L945" s="56"/>
      <c r="M945" s="56">
        <f>L945*C945</f>
        <v>0</v>
      </c>
      <c r="N945" s="56"/>
      <c r="O945" s="56">
        <f>N945*C945</f>
        <v>0</v>
      </c>
      <c r="P945" s="98">
        <f>G945+J945+L945+N945</f>
        <v>0</v>
      </c>
      <c r="Q945" s="56">
        <f>P945*C945</f>
        <v>0</v>
      </c>
      <c r="R945" s="98">
        <f>P945+E945</f>
        <v>0</v>
      </c>
      <c r="S945" s="56">
        <f>R945*C945</f>
        <v>0</v>
      </c>
      <c r="T945" s="48"/>
      <c r="U945" s="42"/>
    </row>
    <row r="946" spans="1:21" s="46" customFormat="1" ht="263.45" customHeight="1">
      <c r="A946" s="115"/>
      <c r="B946" s="102" t="s">
        <v>306</v>
      </c>
      <c r="C946" s="139">
        <v>295</v>
      </c>
      <c r="D946" s="116" t="s">
        <v>106</v>
      </c>
      <c r="E946" s="56"/>
      <c r="F946" s="101">
        <f>E946*C946</f>
        <v>0</v>
      </c>
      <c r="G946" s="56"/>
      <c r="H946" s="56">
        <f>G946*C946</f>
        <v>0</v>
      </c>
      <c r="I946" s="56"/>
      <c r="J946" s="56">
        <f>I946*2</f>
        <v>0</v>
      </c>
      <c r="K946" s="56">
        <f>J946*C946</f>
        <v>0</v>
      </c>
      <c r="L946" s="56"/>
      <c r="M946" s="56">
        <f>L946*C946</f>
        <v>0</v>
      </c>
      <c r="N946" s="56"/>
      <c r="O946" s="56">
        <f>N946*C946</f>
        <v>0</v>
      </c>
      <c r="P946" s="98">
        <f>G946+J946+L946+N946</f>
        <v>0</v>
      </c>
      <c r="Q946" s="56">
        <f>P946*C946</f>
        <v>0</v>
      </c>
      <c r="R946" s="98">
        <f>P946+E946</f>
        <v>0</v>
      </c>
      <c r="S946" s="56">
        <f>R946*C946</f>
        <v>0</v>
      </c>
      <c r="T946" s="48"/>
      <c r="U946" s="42"/>
    </row>
    <row r="947" spans="1:21" s="46" customFormat="1" ht="222" customHeight="1">
      <c r="A947" s="115"/>
      <c r="B947" s="102" t="s">
        <v>305</v>
      </c>
      <c r="C947" s="139">
        <v>549</v>
      </c>
      <c r="D947" s="116" t="s">
        <v>106</v>
      </c>
      <c r="E947" s="56"/>
      <c r="F947" s="101">
        <f>E947*C947</f>
        <v>0</v>
      </c>
      <c r="G947" s="56"/>
      <c r="H947" s="56">
        <f>G947*C947</f>
        <v>0</v>
      </c>
      <c r="I947" s="56"/>
      <c r="J947" s="56">
        <f>I947*2</f>
        <v>0</v>
      </c>
      <c r="K947" s="56">
        <f>J947*C947</f>
        <v>0</v>
      </c>
      <c r="L947" s="56"/>
      <c r="M947" s="56">
        <f>L947*C947</f>
        <v>0</v>
      </c>
      <c r="N947" s="56"/>
      <c r="O947" s="56">
        <f>N947*C947</f>
        <v>0</v>
      </c>
      <c r="P947" s="98">
        <f>G947+J947+L947+N947</f>
        <v>0</v>
      </c>
      <c r="Q947" s="56">
        <f>P947*C947</f>
        <v>0</v>
      </c>
      <c r="R947" s="98">
        <f>P947+E947</f>
        <v>0</v>
      </c>
      <c r="S947" s="56">
        <f>R947*C947</f>
        <v>0</v>
      </c>
      <c r="T947" s="48"/>
      <c r="U947" s="42"/>
    </row>
    <row r="948" spans="1:21" s="46" customFormat="1" ht="151.9" customHeight="1">
      <c r="A948" s="115"/>
      <c r="B948" s="102" t="s">
        <v>304</v>
      </c>
      <c r="C948" s="139">
        <v>91</v>
      </c>
      <c r="D948" s="116" t="s">
        <v>104</v>
      </c>
      <c r="E948" s="56"/>
      <c r="F948" s="101">
        <f>E948*C948</f>
        <v>0</v>
      </c>
      <c r="G948" s="56"/>
      <c r="H948" s="56">
        <f>G948*C948</f>
        <v>0</v>
      </c>
      <c r="I948" s="56"/>
      <c r="J948" s="56">
        <f>I948*2</f>
        <v>0</v>
      </c>
      <c r="K948" s="56">
        <f>J948*C948</f>
        <v>0</v>
      </c>
      <c r="L948" s="56"/>
      <c r="M948" s="56">
        <f>L948*C948</f>
        <v>0</v>
      </c>
      <c r="N948" s="56"/>
      <c r="O948" s="56">
        <f>N948*C948</f>
        <v>0</v>
      </c>
      <c r="P948" s="98">
        <f>G948+J948+L948+N948</f>
        <v>0</v>
      </c>
      <c r="Q948" s="56">
        <f>P948*C948</f>
        <v>0</v>
      </c>
      <c r="R948" s="98">
        <f>P948+E948</f>
        <v>0</v>
      </c>
      <c r="S948" s="56">
        <f>R948*C948</f>
        <v>0</v>
      </c>
      <c r="T948" s="48"/>
      <c r="U948" s="42"/>
    </row>
    <row r="949" spans="1:21" s="46" customFormat="1" ht="409.5" customHeight="1">
      <c r="A949" s="115"/>
      <c r="B949" s="130" t="s">
        <v>303</v>
      </c>
      <c r="C949" s="139">
        <v>52204</v>
      </c>
      <c r="D949" s="116" t="s">
        <v>104</v>
      </c>
      <c r="E949" s="101"/>
      <c r="F949" s="101">
        <f>E949*C949</f>
        <v>0</v>
      </c>
      <c r="G949" s="125"/>
      <c r="H949" s="56">
        <f>G949*C949</f>
        <v>0</v>
      </c>
      <c r="I949" s="125"/>
      <c r="J949" s="56">
        <f>I949*2</f>
        <v>0</v>
      </c>
      <c r="K949" s="56">
        <f>J949*C949</f>
        <v>0</v>
      </c>
      <c r="L949" s="56"/>
      <c r="M949" s="56">
        <f>L949*C949</f>
        <v>0</v>
      </c>
      <c r="N949" s="125"/>
      <c r="O949" s="56">
        <f>N949*C949</f>
        <v>0</v>
      </c>
      <c r="P949" s="98">
        <f>G949+J949+L949+N949</f>
        <v>0</v>
      </c>
      <c r="Q949" s="56">
        <f>P949*C949</f>
        <v>0</v>
      </c>
      <c r="R949" s="98">
        <f>P949+E949</f>
        <v>0</v>
      </c>
      <c r="S949" s="56">
        <f>R949*C949</f>
        <v>0</v>
      </c>
      <c r="T949" s="48"/>
      <c r="U949" s="47"/>
    </row>
    <row r="950" spans="1:21" s="46" customFormat="1" ht="193.9" customHeight="1">
      <c r="A950" s="115"/>
      <c r="B950" s="102" t="s">
        <v>302</v>
      </c>
      <c r="C950" s="141">
        <v>13260</v>
      </c>
      <c r="D950" s="119" t="s">
        <v>104</v>
      </c>
      <c r="E950" s="134"/>
      <c r="F950" s="101">
        <f>E950*C950</f>
        <v>0</v>
      </c>
      <c r="G950" s="56"/>
      <c r="H950" s="56">
        <f>G950*C950</f>
        <v>0</v>
      </c>
      <c r="I950" s="56"/>
      <c r="J950" s="56">
        <f>I950*2</f>
        <v>0</v>
      </c>
      <c r="K950" s="56">
        <f>J950*C950</f>
        <v>0</v>
      </c>
      <c r="L950" s="56"/>
      <c r="M950" s="56">
        <f>L950*C950</f>
        <v>0</v>
      </c>
      <c r="N950" s="56"/>
      <c r="O950" s="56">
        <f>N950*C950</f>
        <v>0</v>
      </c>
      <c r="P950" s="98">
        <f>G950+J950+L950+N950</f>
        <v>0</v>
      </c>
      <c r="Q950" s="56">
        <f>P950*C950</f>
        <v>0</v>
      </c>
      <c r="R950" s="98">
        <f>P950+E950</f>
        <v>0</v>
      </c>
      <c r="S950" s="56">
        <f>R950*C950</f>
        <v>0</v>
      </c>
      <c r="T950" s="48"/>
      <c r="U950" s="42"/>
    </row>
    <row r="951" spans="1:21" s="46" customFormat="1" ht="333" customHeight="1">
      <c r="A951" s="115"/>
      <c r="B951" s="102" t="s">
        <v>301</v>
      </c>
      <c r="C951" s="136">
        <v>10051.1</v>
      </c>
      <c r="D951" s="121" t="s">
        <v>104</v>
      </c>
      <c r="E951" s="133"/>
      <c r="F951" s="81">
        <f>E951*C951</f>
        <v>0</v>
      </c>
      <c r="G951" s="62">
        <v>4</v>
      </c>
      <c r="H951" s="62">
        <f>G951*C951</f>
        <v>40204.400000000001</v>
      </c>
      <c r="I951" s="62"/>
      <c r="J951" s="62">
        <f>I951*2</f>
        <v>0</v>
      </c>
      <c r="K951" s="62">
        <f>J951*C951</f>
        <v>0</v>
      </c>
      <c r="L951" s="62"/>
      <c r="M951" s="62">
        <f>L951*C951</f>
        <v>0</v>
      </c>
      <c r="N951" s="62"/>
      <c r="O951" s="62">
        <f>N951*C951</f>
        <v>0</v>
      </c>
      <c r="P951" s="88">
        <f>G951+J951+L951+N951</f>
        <v>4</v>
      </c>
      <c r="Q951" s="62">
        <f>P951*C951</f>
        <v>40204.400000000001</v>
      </c>
      <c r="R951" s="88">
        <f>P951+E951</f>
        <v>4</v>
      </c>
      <c r="S951" s="62">
        <f>R951*C951</f>
        <v>40204.400000000001</v>
      </c>
      <c r="T951" s="48"/>
      <c r="U951" s="42"/>
    </row>
    <row r="952" spans="1:21" s="46" customFormat="1" ht="357">
      <c r="A952" s="115"/>
      <c r="B952" s="140" t="s">
        <v>300</v>
      </c>
      <c r="C952" s="136">
        <v>49684</v>
      </c>
      <c r="D952" s="82" t="s">
        <v>104</v>
      </c>
      <c r="E952" s="81"/>
      <c r="F952" s="81">
        <f>E952*C952</f>
        <v>0</v>
      </c>
      <c r="G952" s="131">
        <v>2</v>
      </c>
      <c r="H952" s="62">
        <f>G952*C952</f>
        <v>99368</v>
      </c>
      <c r="I952" s="131"/>
      <c r="J952" s="62">
        <f>I952*2</f>
        <v>0</v>
      </c>
      <c r="K952" s="62">
        <f>J952*C952</f>
        <v>0</v>
      </c>
      <c r="L952" s="62"/>
      <c r="M952" s="62">
        <f>L952*C952</f>
        <v>0</v>
      </c>
      <c r="N952" s="131"/>
      <c r="O952" s="62">
        <f>N952*C952</f>
        <v>0</v>
      </c>
      <c r="P952" s="88">
        <f>G952+J952+L952+N952</f>
        <v>2</v>
      </c>
      <c r="Q952" s="62">
        <f>P952*C952</f>
        <v>99368</v>
      </c>
      <c r="R952" s="88">
        <f>P952+E952</f>
        <v>2</v>
      </c>
      <c r="S952" s="62">
        <f>R952*C952</f>
        <v>99368</v>
      </c>
      <c r="T952" s="48"/>
      <c r="U952" s="47"/>
    </row>
    <row r="953" spans="1:21" s="46" customFormat="1" ht="105.75" customHeight="1">
      <c r="A953" s="115"/>
      <c r="B953" s="102" t="s">
        <v>299</v>
      </c>
      <c r="C953" s="136">
        <v>14095</v>
      </c>
      <c r="D953" s="82" t="s">
        <v>104</v>
      </c>
      <c r="E953" s="81"/>
      <c r="F953" s="81">
        <f>E953*C953</f>
        <v>0</v>
      </c>
      <c r="G953" s="131">
        <v>2</v>
      </c>
      <c r="H953" s="62">
        <f>G953*C953</f>
        <v>28190</v>
      </c>
      <c r="I953" s="131"/>
      <c r="J953" s="62">
        <f>I953*2</f>
        <v>0</v>
      </c>
      <c r="K953" s="62">
        <f>J953*C953</f>
        <v>0</v>
      </c>
      <c r="L953" s="62"/>
      <c r="M953" s="62">
        <f>L953*C953</f>
        <v>0</v>
      </c>
      <c r="N953" s="131"/>
      <c r="O953" s="62">
        <f>N953*C953</f>
        <v>0</v>
      </c>
      <c r="P953" s="88">
        <f>G953+J953+L953+N953</f>
        <v>2</v>
      </c>
      <c r="Q953" s="62">
        <f>P953*C953</f>
        <v>28190</v>
      </c>
      <c r="R953" s="88">
        <f>P953+E953</f>
        <v>2</v>
      </c>
      <c r="S953" s="62">
        <f>R953*C953</f>
        <v>28190</v>
      </c>
      <c r="T953" s="48"/>
      <c r="U953" s="47"/>
    </row>
    <row r="954" spans="1:21" s="46" customFormat="1" ht="120.75" customHeight="1">
      <c r="A954" s="115"/>
      <c r="B954" s="102" t="s">
        <v>298</v>
      </c>
      <c r="C954" s="139">
        <v>166</v>
      </c>
      <c r="D954" s="119" t="s">
        <v>106</v>
      </c>
      <c r="E954" s="134"/>
      <c r="F954" s="101">
        <f>E954*C954</f>
        <v>0</v>
      </c>
      <c r="G954" s="56"/>
      <c r="H954" s="56">
        <f>G954*C954</f>
        <v>0</v>
      </c>
      <c r="I954" s="56"/>
      <c r="J954" s="56">
        <f>I954*2</f>
        <v>0</v>
      </c>
      <c r="K954" s="56">
        <f>J954*C954</f>
        <v>0</v>
      </c>
      <c r="L954" s="56"/>
      <c r="M954" s="56">
        <f>L954*C954</f>
        <v>0</v>
      </c>
      <c r="N954" s="56"/>
      <c r="O954" s="56">
        <f>N954*C954</f>
        <v>0</v>
      </c>
      <c r="P954" s="98">
        <f>G954+J954+L954+N954</f>
        <v>0</v>
      </c>
      <c r="Q954" s="56">
        <f>P954*C954</f>
        <v>0</v>
      </c>
      <c r="R954" s="98">
        <f>P954+E954</f>
        <v>0</v>
      </c>
      <c r="S954" s="56">
        <f>R954*C954</f>
        <v>0</v>
      </c>
      <c r="T954" s="48"/>
      <c r="U954" s="42"/>
    </row>
    <row r="955" spans="1:21" s="46" customFormat="1" ht="96.6" customHeight="1">
      <c r="A955" s="115"/>
      <c r="B955" s="130" t="s">
        <v>297</v>
      </c>
      <c r="C955" s="117">
        <v>70</v>
      </c>
      <c r="D955" s="119" t="s">
        <v>104</v>
      </c>
      <c r="E955" s="134"/>
      <c r="F955" s="101">
        <f>E955*C955</f>
        <v>0</v>
      </c>
      <c r="G955" s="56"/>
      <c r="H955" s="56">
        <f>G955*C955</f>
        <v>0</v>
      </c>
      <c r="I955" s="56"/>
      <c r="J955" s="56">
        <f>I955*2</f>
        <v>0</v>
      </c>
      <c r="K955" s="56">
        <f>J955*C955</f>
        <v>0</v>
      </c>
      <c r="L955" s="56"/>
      <c r="M955" s="56">
        <f>L955*C955</f>
        <v>0</v>
      </c>
      <c r="N955" s="56"/>
      <c r="O955" s="56">
        <f>N955*C955</f>
        <v>0</v>
      </c>
      <c r="P955" s="98">
        <f>G955+J955+L955+N955</f>
        <v>0</v>
      </c>
      <c r="Q955" s="56">
        <f>P955*C955</f>
        <v>0</v>
      </c>
      <c r="R955" s="98">
        <f>P955+E955</f>
        <v>0</v>
      </c>
      <c r="S955" s="56">
        <f>R955*C955</f>
        <v>0</v>
      </c>
      <c r="T955" s="48"/>
      <c r="U955" s="42"/>
    </row>
    <row r="956" spans="1:21" s="46" customFormat="1" ht="196.15" customHeight="1">
      <c r="A956" s="115"/>
      <c r="B956" s="138" t="s">
        <v>296</v>
      </c>
      <c r="C956" s="117">
        <v>126</v>
      </c>
      <c r="D956" s="119" t="s">
        <v>290</v>
      </c>
      <c r="E956" s="134"/>
      <c r="F956" s="101">
        <f>E956*C956</f>
        <v>0</v>
      </c>
      <c r="G956" s="56"/>
      <c r="H956" s="56">
        <f>G956*C956</f>
        <v>0</v>
      </c>
      <c r="I956" s="56"/>
      <c r="J956" s="56">
        <f>I956*2</f>
        <v>0</v>
      </c>
      <c r="K956" s="56">
        <f>J956*C956</f>
        <v>0</v>
      </c>
      <c r="L956" s="56"/>
      <c r="M956" s="56">
        <f>L956*C956</f>
        <v>0</v>
      </c>
      <c r="N956" s="56"/>
      <c r="O956" s="56">
        <f>N956*C956</f>
        <v>0</v>
      </c>
      <c r="P956" s="98">
        <f>G956+J956+L956+N956</f>
        <v>0</v>
      </c>
      <c r="Q956" s="56">
        <f>P956*C956</f>
        <v>0</v>
      </c>
      <c r="R956" s="98">
        <f>P956+E956</f>
        <v>0</v>
      </c>
      <c r="S956" s="56">
        <f>R956*C956</f>
        <v>0</v>
      </c>
      <c r="T956" s="48"/>
      <c r="U956" s="42"/>
    </row>
    <row r="957" spans="1:21" s="46" customFormat="1" ht="133.5" customHeight="1">
      <c r="A957" s="115"/>
      <c r="B957" s="138" t="s">
        <v>295</v>
      </c>
      <c r="C957" s="117">
        <v>60.6</v>
      </c>
      <c r="D957" s="119" t="s">
        <v>290</v>
      </c>
      <c r="E957" s="134"/>
      <c r="F957" s="101">
        <f>E957*C957</f>
        <v>0</v>
      </c>
      <c r="G957" s="56"/>
      <c r="H957" s="56">
        <f>G957*C957</f>
        <v>0</v>
      </c>
      <c r="I957" s="56"/>
      <c r="J957" s="56">
        <f>I957*2</f>
        <v>0</v>
      </c>
      <c r="K957" s="56">
        <f>J957*C957</f>
        <v>0</v>
      </c>
      <c r="L957" s="56"/>
      <c r="M957" s="56">
        <f>L957*C957</f>
        <v>0</v>
      </c>
      <c r="N957" s="56"/>
      <c r="O957" s="56">
        <f>N957*C957</f>
        <v>0</v>
      </c>
      <c r="P957" s="98">
        <f>G957+J957+L957+N957</f>
        <v>0</v>
      </c>
      <c r="Q957" s="56">
        <f>P957*C957</f>
        <v>0</v>
      </c>
      <c r="R957" s="98">
        <f>P957+E957</f>
        <v>0</v>
      </c>
      <c r="S957" s="56">
        <f>R957*C957</f>
        <v>0</v>
      </c>
      <c r="T957" s="48"/>
      <c r="U957" s="42"/>
    </row>
    <row r="958" spans="1:21" s="46" customFormat="1" ht="82.5" customHeight="1">
      <c r="A958" s="115"/>
      <c r="B958" s="138" t="s">
        <v>294</v>
      </c>
      <c r="C958" s="139"/>
      <c r="D958" s="119"/>
      <c r="E958" s="134"/>
      <c r="F958" s="101">
        <f>E958*C958</f>
        <v>0</v>
      </c>
      <c r="G958" s="56"/>
      <c r="H958" s="56">
        <f>G958*C958</f>
        <v>0</v>
      </c>
      <c r="I958" s="56"/>
      <c r="J958" s="56">
        <f>I958*2</f>
        <v>0</v>
      </c>
      <c r="K958" s="56">
        <f>J958*C958</f>
        <v>0</v>
      </c>
      <c r="L958" s="56"/>
      <c r="M958" s="56">
        <f>L958*C958</f>
        <v>0</v>
      </c>
      <c r="N958" s="56"/>
      <c r="O958" s="56">
        <f>N958*C958</f>
        <v>0</v>
      </c>
      <c r="P958" s="98">
        <f>G958+J958+L958+N958</f>
        <v>0</v>
      </c>
      <c r="Q958" s="56">
        <f>P958*C958</f>
        <v>0</v>
      </c>
      <c r="R958" s="98">
        <f>P958+E958</f>
        <v>0</v>
      </c>
      <c r="S958" s="56">
        <f>R958*C958</f>
        <v>0</v>
      </c>
      <c r="T958" s="48"/>
      <c r="U958" s="42"/>
    </row>
    <row r="959" spans="1:21" s="46" customFormat="1" ht="63" customHeight="1">
      <c r="A959" s="115"/>
      <c r="B959" s="138" t="s">
        <v>293</v>
      </c>
      <c r="C959" s="117">
        <v>215</v>
      </c>
      <c r="D959" s="119" t="s">
        <v>290</v>
      </c>
      <c r="E959" s="134"/>
      <c r="F959" s="101">
        <f>E959*C959</f>
        <v>0</v>
      </c>
      <c r="G959" s="56"/>
      <c r="H959" s="56">
        <f>G959*C959</f>
        <v>0</v>
      </c>
      <c r="I959" s="56"/>
      <c r="J959" s="56">
        <f>I959*2</f>
        <v>0</v>
      </c>
      <c r="K959" s="56">
        <f>J959*C959</f>
        <v>0</v>
      </c>
      <c r="L959" s="56"/>
      <c r="M959" s="56">
        <f>L959*C959</f>
        <v>0</v>
      </c>
      <c r="N959" s="56"/>
      <c r="O959" s="56">
        <f>N959*C959</f>
        <v>0</v>
      </c>
      <c r="P959" s="98">
        <f>G959+J959+L959+N959</f>
        <v>0</v>
      </c>
      <c r="Q959" s="56">
        <f>P959*C959</f>
        <v>0</v>
      </c>
      <c r="R959" s="98">
        <f>P959+E959</f>
        <v>0</v>
      </c>
      <c r="S959" s="56">
        <f>R959*C959</f>
        <v>0</v>
      </c>
      <c r="T959" s="48"/>
      <c r="U959" s="42"/>
    </row>
    <row r="960" spans="1:21" s="46" customFormat="1" ht="63" customHeight="1">
      <c r="A960" s="115"/>
      <c r="B960" s="138" t="s">
        <v>292</v>
      </c>
      <c r="C960" s="117">
        <v>380</v>
      </c>
      <c r="D960" s="119" t="s">
        <v>290</v>
      </c>
      <c r="E960" s="134"/>
      <c r="F960" s="101">
        <f>E960*C960</f>
        <v>0</v>
      </c>
      <c r="G960" s="56"/>
      <c r="H960" s="56">
        <f>G960*C960</f>
        <v>0</v>
      </c>
      <c r="I960" s="56"/>
      <c r="J960" s="56">
        <f>I960*2</f>
        <v>0</v>
      </c>
      <c r="K960" s="56">
        <f>J960*C960</f>
        <v>0</v>
      </c>
      <c r="L960" s="56"/>
      <c r="M960" s="56">
        <f>L960*C960</f>
        <v>0</v>
      </c>
      <c r="N960" s="56"/>
      <c r="O960" s="56">
        <f>N960*C960</f>
        <v>0</v>
      </c>
      <c r="P960" s="98">
        <f>G960+J960+L960+N960</f>
        <v>0</v>
      </c>
      <c r="Q960" s="56">
        <f>P960*C960</f>
        <v>0</v>
      </c>
      <c r="R960" s="98">
        <f>P960+E960</f>
        <v>0</v>
      </c>
      <c r="S960" s="56">
        <f>R960*C960</f>
        <v>0</v>
      </c>
      <c r="T960" s="48"/>
      <c r="U960" s="42"/>
    </row>
    <row r="961" spans="1:21" s="46" customFormat="1" ht="63" customHeight="1">
      <c r="A961" s="115"/>
      <c r="B961" s="102" t="s">
        <v>291</v>
      </c>
      <c r="C961" s="117">
        <v>450</v>
      </c>
      <c r="D961" s="116" t="s">
        <v>290</v>
      </c>
      <c r="E961" s="101"/>
      <c r="F961" s="101">
        <f>E961*C961</f>
        <v>0</v>
      </c>
      <c r="G961" s="56"/>
      <c r="H961" s="56">
        <f>G961*C961</f>
        <v>0</v>
      </c>
      <c r="I961" s="56"/>
      <c r="J961" s="56">
        <f>I961*2</f>
        <v>0</v>
      </c>
      <c r="K961" s="56">
        <f>J961*C961</f>
        <v>0</v>
      </c>
      <c r="L961" s="56"/>
      <c r="M961" s="56">
        <f>L961*C961</f>
        <v>0</v>
      </c>
      <c r="N961" s="56"/>
      <c r="O961" s="56">
        <f>N961*C961</f>
        <v>0</v>
      </c>
      <c r="P961" s="98">
        <f>G961+J961+L961+N961</f>
        <v>0</v>
      </c>
      <c r="Q961" s="56">
        <f>P961*C961</f>
        <v>0</v>
      </c>
      <c r="R961" s="98">
        <f>P961+E961</f>
        <v>0</v>
      </c>
      <c r="S961" s="56">
        <f>R961*C961</f>
        <v>0</v>
      </c>
      <c r="T961" s="48"/>
      <c r="U961" s="42"/>
    </row>
    <row r="962" spans="1:21" s="46" customFormat="1" ht="126" customHeight="1">
      <c r="A962" s="115"/>
      <c r="B962" s="137" t="s">
        <v>289</v>
      </c>
      <c r="C962" s="136"/>
      <c r="D962" s="82"/>
      <c r="E962" s="81"/>
      <c r="F962" s="81">
        <f>E962*C962</f>
        <v>0</v>
      </c>
      <c r="G962" s="62"/>
      <c r="H962" s="62">
        <f>G962*C962</f>
        <v>0</v>
      </c>
      <c r="I962" s="62"/>
      <c r="J962" s="62">
        <f>I962*2</f>
        <v>0</v>
      </c>
      <c r="K962" s="62">
        <f>J962*C962</f>
        <v>0</v>
      </c>
      <c r="L962" s="62"/>
      <c r="M962" s="62">
        <f>L962*C962</f>
        <v>0</v>
      </c>
      <c r="N962" s="62"/>
      <c r="O962" s="62">
        <f>N962*C962</f>
        <v>0</v>
      </c>
      <c r="P962" s="88">
        <f>G962+J962+L962+N962</f>
        <v>0</v>
      </c>
      <c r="Q962" s="62">
        <f>P962*C962</f>
        <v>0</v>
      </c>
      <c r="R962" s="80" t="s">
        <v>136</v>
      </c>
      <c r="S962" s="62"/>
      <c r="T962" s="48"/>
      <c r="U962" s="42"/>
    </row>
    <row r="963" spans="1:21" s="46" customFormat="1" ht="57" customHeight="1">
      <c r="A963" s="115"/>
      <c r="B963" s="135" t="s">
        <v>288</v>
      </c>
      <c r="C963" s="129">
        <v>73</v>
      </c>
      <c r="D963" s="119" t="s">
        <v>104</v>
      </c>
      <c r="E963" s="134"/>
      <c r="F963" s="101">
        <f>E963*C963</f>
        <v>0</v>
      </c>
      <c r="G963" s="56"/>
      <c r="H963" s="56">
        <f>G963*C963</f>
        <v>0</v>
      </c>
      <c r="I963" s="56"/>
      <c r="J963" s="56">
        <f>I963*2</f>
        <v>0</v>
      </c>
      <c r="K963" s="56">
        <f>J963*C963</f>
        <v>0</v>
      </c>
      <c r="L963" s="56"/>
      <c r="M963" s="56">
        <f>L963*C963</f>
        <v>0</v>
      </c>
      <c r="N963" s="56"/>
      <c r="O963" s="56">
        <f>N963*C963</f>
        <v>0</v>
      </c>
      <c r="P963" s="98">
        <f>G963+J963+L963+N963</f>
        <v>0</v>
      </c>
      <c r="Q963" s="56">
        <f>P963*C963</f>
        <v>0</v>
      </c>
      <c r="R963" s="98">
        <f>P963+E963</f>
        <v>0</v>
      </c>
      <c r="S963" s="56">
        <f>R963*C963</f>
        <v>0</v>
      </c>
      <c r="T963" s="48"/>
      <c r="U963" s="42"/>
    </row>
    <row r="964" spans="1:21" s="46" customFormat="1" ht="57" customHeight="1">
      <c r="A964" s="115"/>
      <c r="B964" s="130" t="s">
        <v>287</v>
      </c>
      <c r="C964" s="132">
        <v>653</v>
      </c>
      <c r="D964" s="121" t="s">
        <v>104</v>
      </c>
      <c r="E964" s="133">
        <v>60</v>
      </c>
      <c r="F964" s="81">
        <f>E964*C964</f>
        <v>39180</v>
      </c>
      <c r="G964" s="62"/>
      <c r="H964" s="62">
        <f>G964*C964</f>
        <v>0</v>
      </c>
      <c r="I964" s="62"/>
      <c r="J964" s="62">
        <f>I964*2</f>
        <v>0</v>
      </c>
      <c r="K964" s="62">
        <f>J964*C964</f>
        <v>0</v>
      </c>
      <c r="L964" s="62"/>
      <c r="M964" s="62">
        <f>L964*C964</f>
        <v>0</v>
      </c>
      <c r="N964" s="62"/>
      <c r="O964" s="62">
        <f>N964*C964</f>
        <v>0</v>
      </c>
      <c r="P964" s="88">
        <f>G964+J964+L964+N964</f>
        <v>0</v>
      </c>
      <c r="Q964" s="62">
        <f>P964*C964</f>
        <v>0</v>
      </c>
      <c r="R964" s="88">
        <f>P964+E964</f>
        <v>60</v>
      </c>
      <c r="S964" s="62">
        <f>R964*C964</f>
        <v>39180</v>
      </c>
      <c r="T964" s="48"/>
      <c r="U964" s="42"/>
    </row>
    <row r="965" spans="1:21" s="46" customFormat="1" ht="57" customHeight="1">
      <c r="A965" s="115"/>
      <c r="B965" s="130" t="s">
        <v>286</v>
      </c>
      <c r="C965" s="129">
        <v>87</v>
      </c>
      <c r="D965" s="119" t="s">
        <v>104</v>
      </c>
      <c r="E965" s="101"/>
      <c r="F965" s="101">
        <f>E965*C965</f>
        <v>0</v>
      </c>
      <c r="G965" s="125"/>
      <c r="H965" s="56">
        <f>G965*C965</f>
        <v>0</v>
      </c>
      <c r="I965" s="125"/>
      <c r="J965" s="56">
        <f>I965*2</f>
        <v>0</v>
      </c>
      <c r="K965" s="56">
        <f>J965*C965</f>
        <v>0</v>
      </c>
      <c r="L965" s="56"/>
      <c r="M965" s="56">
        <f>L965*C965</f>
        <v>0</v>
      </c>
      <c r="N965" s="125"/>
      <c r="O965" s="56">
        <f>N965*C965</f>
        <v>0</v>
      </c>
      <c r="P965" s="98">
        <f>G965+J965+L965+N965</f>
        <v>0</v>
      </c>
      <c r="Q965" s="56">
        <f>P965*C965</f>
        <v>0</v>
      </c>
      <c r="R965" s="98">
        <f>P965+E965</f>
        <v>0</v>
      </c>
      <c r="S965" s="56">
        <f>R965*C965</f>
        <v>0</v>
      </c>
      <c r="T965" s="48"/>
      <c r="U965" s="47"/>
    </row>
    <row r="966" spans="1:21" s="46" customFormat="1" ht="57" customHeight="1">
      <c r="A966" s="115"/>
      <c r="B966" s="130" t="s">
        <v>285</v>
      </c>
      <c r="C966" s="129">
        <v>266.3</v>
      </c>
      <c r="D966" s="119" t="s">
        <v>104</v>
      </c>
      <c r="E966" s="101"/>
      <c r="F966" s="101">
        <f>E966*C966</f>
        <v>0</v>
      </c>
      <c r="G966" s="125"/>
      <c r="H966" s="56">
        <f>G966*C966</f>
        <v>0</v>
      </c>
      <c r="I966" s="125"/>
      <c r="J966" s="56">
        <f>I966*2</f>
        <v>0</v>
      </c>
      <c r="K966" s="56">
        <f>J966*C966</f>
        <v>0</v>
      </c>
      <c r="L966" s="56"/>
      <c r="M966" s="56">
        <f>L966*C966</f>
        <v>0</v>
      </c>
      <c r="N966" s="125"/>
      <c r="O966" s="56">
        <f>N966*C966</f>
        <v>0</v>
      </c>
      <c r="P966" s="98">
        <f>G966+J966+L966+N966</f>
        <v>0</v>
      </c>
      <c r="Q966" s="56">
        <f>P966*C966</f>
        <v>0</v>
      </c>
      <c r="R966" s="98">
        <f>P966+E966</f>
        <v>0</v>
      </c>
      <c r="S966" s="56">
        <f>R966*C966</f>
        <v>0</v>
      </c>
      <c r="T966" s="48"/>
      <c r="U966" s="47"/>
    </row>
    <row r="967" spans="1:21" s="46" customFormat="1" ht="57" customHeight="1">
      <c r="A967" s="115"/>
      <c r="B967" s="130" t="s">
        <v>284</v>
      </c>
      <c r="C967" s="132">
        <v>395</v>
      </c>
      <c r="D967" s="121" t="s">
        <v>104</v>
      </c>
      <c r="E967" s="81">
        <v>4</v>
      </c>
      <c r="F967" s="81">
        <f>E967*C967</f>
        <v>1580</v>
      </c>
      <c r="G967" s="131"/>
      <c r="H967" s="62">
        <f>G967*C967</f>
        <v>0</v>
      </c>
      <c r="I967" s="131"/>
      <c r="J967" s="62">
        <f>I967*2</f>
        <v>0</v>
      </c>
      <c r="K967" s="62">
        <f>J967*C967</f>
        <v>0</v>
      </c>
      <c r="L967" s="62"/>
      <c r="M967" s="62">
        <f>L967*C967</f>
        <v>0</v>
      </c>
      <c r="N967" s="131"/>
      <c r="O967" s="62">
        <f>N967*C967</f>
        <v>0</v>
      </c>
      <c r="P967" s="88">
        <f>G967+J967+L967+N967</f>
        <v>0</v>
      </c>
      <c r="Q967" s="62">
        <f>P967*C967</f>
        <v>0</v>
      </c>
      <c r="R967" s="88">
        <f>P967+E967</f>
        <v>4</v>
      </c>
      <c r="S967" s="62">
        <f>R967*C967</f>
        <v>1580</v>
      </c>
      <c r="T967" s="48"/>
      <c r="U967" s="47"/>
    </row>
    <row r="968" spans="1:21" s="46" customFormat="1" ht="57" customHeight="1">
      <c r="A968" s="115"/>
      <c r="B968" s="130" t="s">
        <v>283</v>
      </c>
      <c r="C968" s="129">
        <v>139.80000000000001</v>
      </c>
      <c r="D968" s="119" t="s">
        <v>104</v>
      </c>
      <c r="E968" s="101"/>
      <c r="F968" s="101">
        <f>E968*C968</f>
        <v>0</v>
      </c>
      <c r="G968" s="56"/>
      <c r="H968" s="56">
        <f>G968*C968</f>
        <v>0</v>
      </c>
      <c r="I968" s="56"/>
      <c r="J968" s="56">
        <f>I968*2</f>
        <v>0</v>
      </c>
      <c r="K968" s="56">
        <f>J968*C968</f>
        <v>0</v>
      </c>
      <c r="L968" s="56"/>
      <c r="M968" s="56">
        <f>L968*C968</f>
        <v>0</v>
      </c>
      <c r="N968" s="56"/>
      <c r="O968" s="56">
        <f>N968*C968</f>
        <v>0</v>
      </c>
      <c r="P968" s="98">
        <f>G968+J968+L968+N968</f>
        <v>0</v>
      </c>
      <c r="Q968" s="56">
        <f>P968*C968</f>
        <v>0</v>
      </c>
      <c r="R968" s="98">
        <f>P968+E968</f>
        <v>0</v>
      </c>
      <c r="S968" s="56">
        <f>R968*C968</f>
        <v>0</v>
      </c>
      <c r="T968" s="48"/>
      <c r="U968" s="42"/>
    </row>
    <row r="969" spans="1:21" s="46" customFormat="1" ht="57" customHeight="1">
      <c r="A969" s="115"/>
      <c r="B969" s="130" t="s">
        <v>282</v>
      </c>
      <c r="C969" s="132">
        <v>276</v>
      </c>
      <c r="D969" s="121" t="s">
        <v>104</v>
      </c>
      <c r="E969" s="81">
        <v>6</v>
      </c>
      <c r="F969" s="81">
        <f>E969*C969</f>
        <v>1656</v>
      </c>
      <c r="G969" s="131"/>
      <c r="H969" s="62">
        <f>G969*C969</f>
        <v>0</v>
      </c>
      <c r="I969" s="131"/>
      <c r="J969" s="62">
        <f>I969*2</f>
        <v>0</v>
      </c>
      <c r="K969" s="62">
        <f>J969*C969</f>
        <v>0</v>
      </c>
      <c r="L969" s="62"/>
      <c r="M969" s="62">
        <f>L969*C969</f>
        <v>0</v>
      </c>
      <c r="N969" s="131"/>
      <c r="O969" s="62">
        <f>N969*C969</f>
        <v>0</v>
      </c>
      <c r="P969" s="88">
        <f>G969+J969+L969+N969</f>
        <v>0</v>
      </c>
      <c r="Q969" s="62">
        <f>P969*C969</f>
        <v>0</v>
      </c>
      <c r="R969" s="88">
        <f>P969+E969</f>
        <v>6</v>
      </c>
      <c r="S969" s="62">
        <f>R969*C969</f>
        <v>1656</v>
      </c>
      <c r="T969" s="48"/>
      <c r="U969" s="47"/>
    </row>
    <row r="970" spans="1:21" s="46" customFormat="1" ht="57" customHeight="1">
      <c r="A970" s="115"/>
      <c r="B970" s="130" t="s">
        <v>281</v>
      </c>
      <c r="C970" s="129">
        <v>1881</v>
      </c>
      <c r="D970" s="119" t="s">
        <v>104</v>
      </c>
      <c r="E970" s="101"/>
      <c r="F970" s="101">
        <f>E970*C970</f>
        <v>0</v>
      </c>
      <c r="G970" s="125"/>
      <c r="H970" s="56">
        <f>G970*C970</f>
        <v>0</v>
      </c>
      <c r="I970" s="125"/>
      <c r="J970" s="56">
        <f>I970*2</f>
        <v>0</v>
      </c>
      <c r="K970" s="56">
        <f>J970*C970</f>
        <v>0</v>
      </c>
      <c r="L970" s="56"/>
      <c r="M970" s="56">
        <f>L970*C970</f>
        <v>0</v>
      </c>
      <c r="N970" s="125"/>
      <c r="O970" s="56">
        <f>N970*C970</f>
        <v>0</v>
      </c>
      <c r="P970" s="98">
        <f>G970+J970+L970+N970</f>
        <v>0</v>
      </c>
      <c r="Q970" s="56">
        <f>P970*C970</f>
        <v>0</v>
      </c>
      <c r="R970" s="98">
        <f>P970+E970</f>
        <v>0</v>
      </c>
      <c r="S970" s="56">
        <f>R970*C970</f>
        <v>0</v>
      </c>
      <c r="T970" s="48"/>
      <c r="U970" s="47"/>
    </row>
    <row r="971" spans="1:21" s="46" customFormat="1" ht="73.150000000000006" customHeight="1">
      <c r="A971" s="115"/>
      <c r="B971" s="130" t="s">
        <v>280</v>
      </c>
      <c r="C971" s="129">
        <v>746</v>
      </c>
      <c r="D971" s="119" t="s">
        <v>104</v>
      </c>
      <c r="E971" s="101"/>
      <c r="F971" s="101">
        <f>E971*C971</f>
        <v>0</v>
      </c>
      <c r="G971" s="125"/>
      <c r="H971" s="56">
        <f>G971*C971</f>
        <v>0</v>
      </c>
      <c r="I971" s="125"/>
      <c r="J971" s="56">
        <f>I971*2</f>
        <v>0</v>
      </c>
      <c r="K971" s="56">
        <f>J971*C971</f>
        <v>0</v>
      </c>
      <c r="L971" s="56"/>
      <c r="M971" s="56">
        <f>L971*C971</f>
        <v>0</v>
      </c>
      <c r="N971" s="125"/>
      <c r="O971" s="56">
        <f>N971*C971</f>
        <v>0</v>
      </c>
      <c r="P971" s="98">
        <f>G971+J971+L971+N971</f>
        <v>0</v>
      </c>
      <c r="Q971" s="56">
        <f>P971*C971</f>
        <v>0</v>
      </c>
      <c r="R971" s="98">
        <f>P971+E971</f>
        <v>0</v>
      </c>
      <c r="S971" s="56">
        <f>R971*C971</f>
        <v>0</v>
      </c>
      <c r="T971" s="48"/>
      <c r="U971" s="47"/>
    </row>
    <row r="972" spans="1:21" s="46" customFormat="1" ht="63" customHeight="1">
      <c r="A972" s="115"/>
      <c r="B972" s="102" t="s">
        <v>279</v>
      </c>
      <c r="C972" s="117"/>
      <c r="D972" s="116"/>
      <c r="E972" s="101"/>
      <c r="F972" s="101">
        <f>E972*C972</f>
        <v>0</v>
      </c>
      <c r="G972" s="125"/>
      <c r="H972" s="56">
        <f>G972*C972</f>
        <v>0</v>
      </c>
      <c r="I972" s="125"/>
      <c r="J972" s="56">
        <f>I972*2</f>
        <v>0</v>
      </c>
      <c r="K972" s="56">
        <f>J972*C972</f>
        <v>0</v>
      </c>
      <c r="L972" s="56"/>
      <c r="M972" s="56">
        <f>L972*C972</f>
        <v>0</v>
      </c>
      <c r="N972" s="125"/>
      <c r="O972" s="56">
        <f>N972*C972</f>
        <v>0</v>
      </c>
      <c r="P972" s="98">
        <f>G972+J972+L972+N972</f>
        <v>0</v>
      </c>
      <c r="Q972" s="56">
        <f>P972*C972</f>
        <v>0</v>
      </c>
      <c r="R972" s="98">
        <f>P972+E972</f>
        <v>0</v>
      </c>
      <c r="S972" s="56">
        <f>R972*C972</f>
        <v>0</v>
      </c>
      <c r="T972" s="48"/>
      <c r="U972" s="47"/>
    </row>
    <row r="973" spans="1:21" s="46" customFormat="1" ht="57" customHeight="1">
      <c r="A973" s="115"/>
      <c r="B973" s="97"/>
      <c r="C973" s="117"/>
      <c r="D973" s="116"/>
      <c r="E973" s="101"/>
      <c r="F973" s="101">
        <f>E973*C973</f>
        <v>0</v>
      </c>
      <c r="G973" s="125"/>
      <c r="H973" s="56">
        <f>G973*C973</f>
        <v>0</v>
      </c>
      <c r="I973" s="125"/>
      <c r="J973" s="56">
        <f>I973*2</f>
        <v>0</v>
      </c>
      <c r="K973" s="56">
        <f>J973*C973</f>
        <v>0</v>
      </c>
      <c r="L973" s="56"/>
      <c r="M973" s="56">
        <f>L973*C973</f>
        <v>0</v>
      </c>
      <c r="N973" s="125"/>
      <c r="O973" s="56">
        <f>N973*C973</f>
        <v>0</v>
      </c>
      <c r="P973" s="98">
        <f>G973+J973+L973+N973</f>
        <v>0</v>
      </c>
      <c r="Q973" s="56">
        <f>P973*C973</f>
        <v>0</v>
      </c>
      <c r="R973" s="98">
        <f>P973+E973</f>
        <v>0</v>
      </c>
      <c r="S973" s="56">
        <f>R973*C973</f>
        <v>0</v>
      </c>
      <c r="T973" s="48"/>
      <c r="U973" s="47"/>
    </row>
    <row r="974" spans="1:21" s="46" customFormat="1" ht="57" customHeight="1">
      <c r="A974" s="115"/>
      <c r="B974" s="102" t="s">
        <v>278</v>
      </c>
      <c r="C974" s="128">
        <v>285</v>
      </c>
      <c r="D974" s="116" t="s">
        <v>106</v>
      </c>
      <c r="E974" s="101"/>
      <c r="F974" s="101">
        <f>E974*C974</f>
        <v>0</v>
      </c>
      <c r="G974" s="125"/>
      <c r="H974" s="56">
        <f>G974*C974</f>
        <v>0</v>
      </c>
      <c r="I974" s="125"/>
      <c r="J974" s="56">
        <f>I974*2</f>
        <v>0</v>
      </c>
      <c r="K974" s="56">
        <f>J974*C974</f>
        <v>0</v>
      </c>
      <c r="L974" s="56"/>
      <c r="M974" s="56">
        <f>L974*C974</f>
        <v>0</v>
      </c>
      <c r="N974" s="125"/>
      <c r="O974" s="56">
        <f>N974*C974</f>
        <v>0</v>
      </c>
      <c r="P974" s="98">
        <f>G974+J974+L974+N974</f>
        <v>0</v>
      </c>
      <c r="Q974" s="56">
        <f>P974*C974</f>
        <v>0</v>
      </c>
      <c r="R974" s="98">
        <f>P974+E974</f>
        <v>0</v>
      </c>
      <c r="S974" s="56">
        <f>R974*C974</f>
        <v>0</v>
      </c>
      <c r="T974" s="48"/>
      <c r="U974" s="47"/>
    </row>
    <row r="975" spans="1:21" s="46" customFormat="1" ht="151.9" customHeight="1">
      <c r="A975" s="115"/>
      <c r="B975" s="127" t="s">
        <v>277</v>
      </c>
      <c r="C975" s="117"/>
      <c r="D975" s="116"/>
      <c r="E975" s="101"/>
      <c r="F975" s="101">
        <f>E975*C975</f>
        <v>0</v>
      </c>
      <c r="G975" s="56"/>
      <c r="H975" s="56">
        <f>G975*C975</f>
        <v>0</v>
      </c>
      <c r="I975" s="56"/>
      <c r="J975" s="56">
        <f>I975*2</f>
        <v>0</v>
      </c>
      <c r="K975" s="56">
        <f>J975*C975</f>
        <v>0</v>
      </c>
      <c r="L975" s="56"/>
      <c r="M975" s="56">
        <f>L975*C975</f>
        <v>0</v>
      </c>
      <c r="N975" s="56"/>
      <c r="O975" s="56">
        <f>N975*C975</f>
        <v>0</v>
      </c>
      <c r="P975" s="98">
        <f>G975+J975+L975+N975</f>
        <v>0</v>
      </c>
      <c r="Q975" s="56">
        <f>P975*C975</f>
        <v>0</v>
      </c>
      <c r="R975" s="98">
        <f>P975+E975</f>
        <v>0</v>
      </c>
      <c r="S975" s="56">
        <f>R975*C975</f>
        <v>0</v>
      </c>
      <c r="T975" s="48"/>
      <c r="U975" s="42"/>
    </row>
    <row r="976" spans="1:21" s="46" customFormat="1" ht="51.6" customHeight="1">
      <c r="A976" s="115"/>
      <c r="B976" s="127" t="s">
        <v>276</v>
      </c>
      <c r="C976" s="126">
        <v>36.799999999999997</v>
      </c>
      <c r="D976" s="116" t="s">
        <v>104</v>
      </c>
      <c r="E976" s="101"/>
      <c r="F976" s="101">
        <f>E976*C976</f>
        <v>0</v>
      </c>
      <c r="G976" s="56"/>
      <c r="H976" s="56">
        <f>G976*C976</f>
        <v>0</v>
      </c>
      <c r="I976" s="56"/>
      <c r="J976" s="56">
        <f>I976*2</f>
        <v>0</v>
      </c>
      <c r="K976" s="56">
        <f>J976*C976</f>
        <v>0</v>
      </c>
      <c r="L976" s="56"/>
      <c r="M976" s="56">
        <f>L976*C976</f>
        <v>0</v>
      </c>
      <c r="N976" s="56"/>
      <c r="O976" s="56">
        <f>N976*C976</f>
        <v>0</v>
      </c>
      <c r="P976" s="98">
        <f>G976+J976+L976+N976</f>
        <v>0</v>
      </c>
      <c r="Q976" s="56">
        <f>P976*C976</f>
        <v>0</v>
      </c>
      <c r="R976" s="98">
        <f>P976+E976</f>
        <v>0</v>
      </c>
      <c r="S976" s="56">
        <f>R976*C976</f>
        <v>0</v>
      </c>
      <c r="T976" s="48"/>
      <c r="U976" s="42"/>
    </row>
    <row r="977" spans="1:21" s="46" customFormat="1" ht="51.6" customHeight="1">
      <c r="A977" s="115"/>
      <c r="B977" s="127" t="s">
        <v>275</v>
      </c>
      <c r="C977" s="126">
        <v>24.5</v>
      </c>
      <c r="D977" s="116" t="s">
        <v>104</v>
      </c>
      <c r="E977" s="101"/>
      <c r="F977" s="101">
        <f>E977*C977</f>
        <v>0</v>
      </c>
      <c r="G977" s="56"/>
      <c r="H977" s="56">
        <f>G977*C977</f>
        <v>0</v>
      </c>
      <c r="I977" s="56"/>
      <c r="J977" s="56">
        <f>I977*2</f>
        <v>0</v>
      </c>
      <c r="K977" s="56">
        <f>J977*C977</f>
        <v>0</v>
      </c>
      <c r="L977" s="56"/>
      <c r="M977" s="56">
        <f>L977*C977</f>
        <v>0</v>
      </c>
      <c r="N977" s="56"/>
      <c r="O977" s="56">
        <f>N977*C977</f>
        <v>0</v>
      </c>
      <c r="P977" s="98">
        <f>G977+J977+L977+N977</f>
        <v>0</v>
      </c>
      <c r="Q977" s="56">
        <f>P977*C977</f>
        <v>0</v>
      </c>
      <c r="R977" s="98">
        <f>P977+E977</f>
        <v>0</v>
      </c>
      <c r="S977" s="56">
        <f>R977*C977</f>
        <v>0</v>
      </c>
      <c r="T977" s="48"/>
      <c r="U977" s="42"/>
    </row>
    <row r="978" spans="1:21" s="46" customFormat="1" ht="51.6" customHeight="1">
      <c r="A978" s="115"/>
      <c r="B978" s="127" t="s">
        <v>274</v>
      </c>
      <c r="C978" s="126">
        <v>11.4</v>
      </c>
      <c r="D978" s="116" t="s">
        <v>104</v>
      </c>
      <c r="E978" s="101"/>
      <c r="F978" s="101">
        <f>E978*C978</f>
        <v>0</v>
      </c>
      <c r="G978" s="56"/>
      <c r="H978" s="56">
        <f>G978*C978</f>
        <v>0</v>
      </c>
      <c r="I978" s="56"/>
      <c r="J978" s="56">
        <f>I978*2</f>
        <v>0</v>
      </c>
      <c r="K978" s="56">
        <f>J978*C978</f>
        <v>0</v>
      </c>
      <c r="L978" s="56"/>
      <c r="M978" s="56">
        <f>L978*C978</f>
        <v>0</v>
      </c>
      <c r="N978" s="56"/>
      <c r="O978" s="56">
        <f>N978*C978</f>
        <v>0</v>
      </c>
      <c r="P978" s="98">
        <f>G978+J978+L978+N978</f>
        <v>0</v>
      </c>
      <c r="Q978" s="56">
        <f>P978*C978</f>
        <v>0</v>
      </c>
      <c r="R978" s="98">
        <f>P978+E978</f>
        <v>0</v>
      </c>
      <c r="S978" s="56">
        <f>R978*C978</f>
        <v>0</v>
      </c>
      <c r="T978" s="48"/>
      <c r="U978" s="42"/>
    </row>
    <row r="979" spans="1:21" s="46" customFormat="1" ht="51.6" customHeight="1">
      <c r="A979" s="115"/>
      <c r="B979" s="127" t="s">
        <v>273</v>
      </c>
      <c r="C979" s="126">
        <v>19.600000000000001</v>
      </c>
      <c r="D979" s="116" t="s">
        <v>104</v>
      </c>
      <c r="E979" s="101"/>
      <c r="F979" s="101">
        <f>E979*C979</f>
        <v>0</v>
      </c>
      <c r="G979" s="56"/>
      <c r="H979" s="56">
        <f>G979*C979</f>
        <v>0</v>
      </c>
      <c r="I979" s="56"/>
      <c r="J979" s="56">
        <f>I979*2</f>
        <v>0</v>
      </c>
      <c r="K979" s="56">
        <f>J979*C979</f>
        <v>0</v>
      </c>
      <c r="L979" s="56"/>
      <c r="M979" s="56">
        <f>L979*C979</f>
        <v>0</v>
      </c>
      <c r="N979" s="56"/>
      <c r="O979" s="56">
        <f>N979*C979</f>
        <v>0</v>
      </c>
      <c r="P979" s="98">
        <f>G979+J979+L979+N979</f>
        <v>0</v>
      </c>
      <c r="Q979" s="56">
        <f>P979*C979</f>
        <v>0</v>
      </c>
      <c r="R979" s="98">
        <f>P979+E979</f>
        <v>0</v>
      </c>
      <c r="S979" s="56">
        <f>R979*C979</f>
        <v>0</v>
      </c>
      <c r="T979" s="48"/>
      <c r="U979" s="42"/>
    </row>
    <row r="980" spans="1:21" s="46" customFormat="1" ht="51.6" customHeight="1">
      <c r="A980" s="115"/>
      <c r="B980" s="127" t="s">
        <v>272</v>
      </c>
      <c r="C980" s="126">
        <v>14</v>
      </c>
      <c r="D980" s="116" t="s">
        <v>104</v>
      </c>
      <c r="E980" s="101"/>
      <c r="F980" s="101">
        <f>E980*C980</f>
        <v>0</v>
      </c>
      <c r="G980" s="56"/>
      <c r="H980" s="56">
        <f>G980*C980</f>
        <v>0</v>
      </c>
      <c r="I980" s="56"/>
      <c r="J980" s="56">
        <f>I980*2</f>
        <v>0</v>
      </c>
      <c r="K980" s="56">
        <f>J980*C980</f>
        <v>0</v>
      </c>
      <c r="L980" s="56"/>
      <c r="M980" s="56">
        <f>L980*C980</f>
        <v>0</v>
      </c>
      <c r="N980" s="56"/>
      <c r="O980" s="56">
        <f>N980*C980</f>
        <v>0</v>
      </c>
      <c r="P980" s="98">
        <f>G980+J980+L980+N980</f>
        <v>0</v>
      </c>
      <c r="Q980" s="56">
        <f>P980*C980</f>
        <v>0</v>
      </c>
      <c r="R980" s="98">
        <f>P980+E980</f>
        <v>0</v>
      </c>
      <c r="S980" s="56">
        <f>R980*C980</f>
        <v>0</v>
      </c>
      <c r="T980" s="48"/>
      <c r="U980" s="42"/>
    </row>
    <row r="981" spans="1:21" s="46" customFormat="1" ht="51.6" customHeight="1">
      <c r="A981" s="115"/>
      <c r="B981" s="127" t="s">
        <v>271</v>
      </c>
      <c r="C981" s="126">
        <v>13</v>
      </c>
      <c r="D981" s="116" t="s">
        <v>104</v>
      </c>
      <c r="E981" s="101"/>
      <c r="F981" s="101">
        <f>E981*C981</f>
        <v>0</v>
      </c>
      <c r="G981" s="125"/>
      <c r="H981" s="56">
        <f>G981*C981</f>
        <v>0</v>
      </c>
      <c r="I981" s="125"/>
      <c r="J981" s="56">
        <f>I981*2</f>
        <v>0</v>
      </c>
      <c r="K981" s="56">
        <f>J981*C981</f>
        <v>0</v>
      </c>
      <c r="L981" s="56"/>
      <c r="M981" s="56">
        <f>L981*C981</f>
        <v>0</v>
      </c>
      <c r="N981" s="125"/>
      <c r="O981" s="56">
        <f>N981*C981</f>
        <v>0</v>
      </c>
      <c r="P981" s="98">
        <f>G981+J981+L981+N981</f>
        <v>0</v>
      </c>
      <c r="Q981" s="56">
        <f>P981*C981</f>
        <v>0</v>
      </c>
      <c r="R981" s="98">
        <f>P981+E981</f>
        <v>0</v>
      </c>
      <c r="S981" s="56">
        <f>R981*C981</f>
        <v>0</v>
      </c>
      <c r="T981" s="48"/>
      <c r="U981" s="47"/>
    </row>
    <row r="982" spans="1:21" s="46" customFormat="1" ht="78" customHeight="1">
      <c r="A982" s="115"/>
      <c r="B982" s="102" t="s">
        <v>270</v>
      </c>
      <c r="C982" s="117">
        <v>197</v>
      </c>
      <c r="D982" s="116" t="s">
        <v>104</v>
      </c>
      <c r="E982" s="101"/>
      <c r="F982" s="101">
        <f>E982*C982</f>
        <v>0</v>
      </c>
      <c r="G982" s="56"/>
      <c r="H982" s="56">
        <f>G982*C982</f>
        <v>0</v>
      </c>
      <c r="I982" s="56"/>
      <c r="J982" s="56">
        <f>I982*2</f>
        <v>0</v>
      </c>
      <c r="K982" s="56">
        <f>J982*C982</f>
        <v>0</v>
      </c>
      <c r="L982" s="56"/>
      <c r="M982" s="56">
        <f>L982*C982</f>
        <v>0</v>
      </c>
      <c r="N982" s="56"/>
      <c r="O982" s="56">
        <f>N982*C982</f>
        <v>0</v>
      </c>
      <c r="P982" s="98">
        <f>G982+J982+L982+N982</f>
        <v>0</v>
      </c>
      <c r="Q982" s="56">
        <f>P982*C982</f>
        <v>0</v>
      </c>
      <c r="R982" s="98">
        <f>P982+E982</f>
        <v>0</v>
      </c>
      <c r="S982" s="56">
        <f>R982*C982</f>
        <v>0</v>
      </c>
      <c r="T982" s="48"/>
      <c r="U982" s="42"/>
    </row>
    <row r="983" spans="1:21" s="46" customFormat="1" ht="72" customHeight="1">
      <c r="A983" s="115"/>
      <c r="B983" s="97" t="s">
        <v>269</v>
      </c>
      <c r="C983" s="117"/>
      <c r="D983" s="116"/>
      <c r="E983" s="101"/>
      <c r="F983" s="101">
        <f>E983*C983</f>
        <v>0</v>
      </c>
      <c r="G983" s="56"/>
      <c r="H983" s="56">
        <f>G983*C983</f>
        <v>0</v>
      </c>
      <c r="I983" s="56"/>
      <c r="J983" s="56">
        <f>I983*2</f>
        <v>0</v>
      </c>
      <c r="K983" s="56">
        <f>J983*C983</f>
        <v>0</v>
      </c>
      <c r="L983" s="56"/>
      <c r="M983" s="56">
        <f>L983*C983</f>
        <v>0</v>
      </c>
      <c r="N983" s="56"/>
      <c r="O983" s="56">
        <f>N983*C983</f>
        <v>0</v>
      </c>
      <c r="P983" s="98">
        <f>G983+J983+L983+N983</f>
        <v>0</v>
      </c>
      <c r="Q983" s="56">
        <f>P983*C983</f>
        <v>0</v>
      </c>
      <c r="R983" s="98">
        <f>P983+E983</f>
        <v>0</v>
      </c>
      <c r="S983" s="56">
        <f>R983*C983</f>
        <v>0</v>
      </c>
      <c r="T983" s="48"/>
      <c r="U983" s="42"/>
    </row>
    <row r="984" spans="1:21" s="46" customFormat="1" ht="66" customHeight="1">
      <c r="A984" s="115"/>
      <c r="B984" s="102" t="s">
        <v>268</v>
      </c>
      <c r="C984" s="114">
        <v>4200</v>
      </c>
      <c r="D984" s="82" t="s">
        <v>216</v>
      </c>
      <c r="E984" s="81">
        <v>1</v>
      </c>
      <c r="F984" s="81">
        <f>E984*C984</f>
        <v>4200</v>
      </c>
      <c r="G984" s="62"/>
      <c r="H984" s="62">
        <f>G984*C984</f>
        <v>0</v>
      </c>
      <c r="I984" s="62"/>
      <c r="J984" s="62">
        <f>I984*2</f>
        <v>0</v>
      </c>
      <c r="K984" s="62">
        <f>J984*C984</f>
        <v>0</v>
      </c>
      <c r="L984" s="62"/>
      <c r="M984" s="62">
        <f>L984*C984</f>
        <v>0</v>
      </c>
      <c r="N984" s="62"/>
      <c r="O984" s="62">
        <f>N984*C984</f>
        <v>0</v>
      </c>
      <c r="P984" s="88">
        <f>G984+J984+L984+N984</f>
        <v>0</v>
      </c>
      <c r="Q984" s="62">
        <f>P984*C984</f>
        <v>0</v>
      </c>
      <c r="R984" s="88">
        <f>P984+E984</f>
        <v>1</v>
      </c>
      <c r="S984" s="62">
        <f>R984*C984</f>
        <v>4200</v>
      </c>
      <c r="T984" s="48"/>
      <c r="U984" s="42"/>
    </row>
    <row r="985" spans="1:21" s="46" customFormat="1" ht="51" customHeight="1">
      <c r="A985" s="115"/>
      <c r="B985" s="102" t="s">
        <v>267</v>
      </c>
      <c r="C985" s="114">
        <v>840</v>
      </c>
      <c r="D985" s="82" t="s">
        <v>216</v>
      </c>
      <c r="E985" s="81">
        <v>16</v>
      </c>
      <c r="F985" s="81">
        <f>E985*C985</f>
        <v>13440</v>
      </c>
      <c r="G985" s="62"/>
      <c r="H985" s="62">
        <f>G985*C985</f>
        <v>0</v>
      </c>
      <c r="I985" s="62"/>
      <c r="J985" s="62">
        <f>I985*2</f>
        <v>0</v>
      </c>
      <c r="K985" s="62">
        <f>J985*C985</f>
        <v>0</v>
      </c>
      <c r="L985" s="62"/>
      <c r="M985" s="62">
        <f>L985*C985</f>
        <v>0</v>
      </c>
      <c r="N985" s="62"/>
      <c r="O985" s="62">
        <f>N985*C985</f>
        <v>0</v>
      </c>
      <c r="P985" s="88">
        <f>G985+J985+L985+N985</f>
        <v>0</v>
      </c>
      <c r="Q985" s="62">
        <f>P985*C985</f>
        <v>0</v>
      </c>
      <c r="R985" s="88">
        <f>P985+E985</f>
        <v>16</v>
      </c>
      <c r="S985" s="62">
        <f>R985*C985</f>
        <v>13440</v>
      </c>
      <c r="T985" s="48"/>
      <c r="U985" s="42"/>
    </row>
    <row r="986" spans="1:21" s="46" customFormat="1" ht="51" customHeight="1">
      <c r="A986" s="115"/>
      <c r="B986" s="102" t="s">
        <v>266</v>
      </c>
      <c r="C986" s="114">
        <v>720</v>
      </c>
      <c r="D986" s="82" t="s">
        <v>216</v>
      </c>
      <c r="E986" s="81">
        <v>13</v>
      </c>
      <c r="F986" s="81">
        <f>E986*C986</f>
        <v>9360</v>
      </c>
      <c r="G986" s="62"/>
      <c r="H986" s="62">
        <f>G986*C986</f>
        <v>0</v>
      </c>
      <c r="I986" s="62"/>
      <c r="J986" s="62">
        <f>I986*2</f>
        <v>0</v>
      </c>
      <c r="K986" s="62">
        <f>J986*C986</f>
        <v>0</v>
      </c>
      <c r="L986" s="62"/>
      <c r="M986" s="62">
        <f>L986*C986</f>
        <v>0</v>
      </c>
      <c r="N986" s="62"/>
      <c r="O986" s="62">
        <f>N986*C986</f>
        <v>0</v>
      </c>
      <c r="P986" s="88">
        <f>G986+J986+L986+N986</f>
        <v>0</v>
      </c>
      <c r="Q986" s="62">
        <f>P986*C986</f>
        <v>0</v>
      </c>
      <c r="R986" s="88">
        <f>P986+E986</f>
        <v>13</v>
      </c>
      <c r="S986" s="62">
        <f>R986*C986</f>
        <v>9360</v>
      </c>
      <c r="T986" s="48"/>
      <c r="U986" s="42"/>
    </row>
    <row r="987" spans="1:21" s="46" customFormat="1" ht="75.75" customHeight="1">
      <c r="A987" s="115"/>
      <c r="B987" s="102" t="s">
        <v>265</v>
      </c>
      <c r="C987" s="117">
        <v>150</v>
      </c>
      <c r="D987" s="116" t="s">
        <v>216</v>
      </c>
      <c r="E987" s="101"/>
      <c r="F987" s="101">
        <f>E987*C987</f>
        <v>0</v>
      </c>
      <c r="G987" s="56"/>
      <c r="H987" s="56">
        <f>G987*C987</f>
        <v>0</v>
      </c>
      <c r="I987" s="56"/>
      <c r="J987" s="56">
        <f>I987*2</f>
        <v>0</v>
      </c>
      <c r="K987" s="56">
        <f>J987*C987</f>
        <v>0</v>
      </c>
      <c r="L987" s="56"/>
      <c r="M987" s="56">
        <f>L987*C987</f>
        <v>0</v>
      </c>
      <c r="N987" s="56"/>
      <c r="O987" s="56">
        <f>N987*C987</f>
        <v>0</v>
      </c>
      <c r="P987" s="98">
        <f>G987+J987+L987+N987</f>
        <v>0</v>
      </c>
      <c r="Q987" s="56">
        <f>P987*C987</f>
        <v>0</v>
      </c>
      <c r="R987" s="98">
        <f>P987+E987</f>
        <v>0</v>
      </c>
      <c r="S987" s="56">
        <f>R987*C987</f>
        <v>0</v>
      </c>
      <c r="T987" s="48"/>
      <c r="U987" s="42"/>
    </row>
    <row r="988" spans="1:21" s="46" customFormat="1" ht="78" customHeight="1">
      <c r="A988" s="115"/>
      <c r="B988" s="102" t="s">
        <v>264</v>
      </c>
      <c r="C988" s="114">
        <v>320</v>
      </c>
      <c r="D988" s="82" t="s">
        <v>216</v>
      </c>
      <c r="E988" s="81">
        <v>85</v>
      </c>
      <c r="F988" s="81">
        <f>E988*C988</f>
        <v>27200</v>
      </c>
      <c r="G988" s="62"/>
      <c r="H988" s="62">
        <f>G988*C988</f>
        <v>0</v>
      </c>
      <c r="I988" s="62"/>
      <c r="J988" s="62">
        <f>I988*2</f>
        <v>0</v>
      </c>
      <c r="K988" s="62">
        <f>J988*C988</f>
        <v>0</v>
      </c>
      <c r="L988" s="62"/>
      <c r="M988" s="62">
        <f>L988*C988</f>
        <v>0</v>
      </c>
      <c r="N988" s="62"/>
      <c r="O988" s="62">
        <f>N988*C988</f>
        <v>0</v>
      </c>
      <c r="P988" s="88">
        <f>G988+J988+L988+N988</f>
        <v>0</v>
      </c>
      <c r="Q988" s="62">
        <f>P988*C988</f>
        <v>0</v>
      </c>
      <c r="R988" s="88">
        <f>P988+E988</f>
        <v>85</v>
      </c>
      <c r="S988" s="62">
        <f>R988*C988</f>
        <v>27200</v>
      </c>
      <c r="T988" s="48"/>
      <c r="U988" s="42"/>
    </row>
    <row r="989" spans="1:21" s="46" customFormat="1" ht="69" customHeight="1">
      <c r="A989" s="115"/>
      <c r="B989" s="102" t="s">
        <v>263</v>
      </c>
      <c r="C989" s="114">
        <v>450</v>
      </c>
      <c r="D989" s="82" t="s">
        <v>216</v>
      </c>
      <c r="E989" s="81">
        <v>1</v>
      </c>
      <c r="F989" s="81">
        <f>E989*C989</f>
        <v>450</v>
      </c>
      <c r="G989" s="62"/>
      <c r="H989" s="62">
        <f>G989*C989</f>
        <v>0</v>
      </c>
      <c r="I989" s="62"/>
      <c r="J989" s="62">
        <f>I989*2</f>
        <v>0</v>
      </c>
      <c r="K989" s="62">
        <f>J989*C989</f>
        <v>0</v>
      </c>
      <c r="L989" s="62"/>
      <c r="M989" s="62">
        <f>L989*C989</f>
        <v>0</v>
      </c>
      <c r="N989" s="62"/>
      <c r="O989" s="62">
        <f>N989*C989</f>
        <v>0</v>
      </c>
      <c r="P989" s="88">
        <f>G989+J989+L989+N989</f>
        <v>0</v>
      </c>
      <c r="Q989" s="62">
        <f>P989*C989</f>
        <v>0</v>
      </c>
      <c r="R989" s="88">
        <f>P989+E989</f>
        <v>1</v>
      </c>
      <c r="S989" s="62">
        <f>R989*C989</f>
        <v>450</v>
      </c>
      <c r="T989" s="48"/>
      <c r="U989" s="42"/>
    </row>
    <row r="990" spans="1:21" s="46" customFormat="1" ht="76.5" customHeight="1">
      <c r="A990" s="115"/>
      <c r="B990" s="97" t="s">
        <v>262</v>
      </c>
      <c r="C990" s="114"/>
      <c r="D990" s="82"/>
      <c r="E990" s="81"/>
      <c r="F990" s="81">
        <f>E990*C990</f>
        <v>0</v>
      </c>
      <c r="G990" s="62"/>
      <c r="H990" s="62">
        <f>G990*C990</f>
        <v>0</v>
      </c>
      <c r="I990" s="62"/>
      <c r="J990" s="62">
        <f>I990*2</f>
        <v>0</v>
      </c>
      <c r="K990" s="62">
        <f>J990*C990</f>
        <v>0</v>
      </c>
      <c r="L990" s="62"/>
      <c r="M990" s="62">
        <f>L990*C990</f>
        <v>0</v>
      </c>
      <c r="N990" s="62"/>
      <c r="O990" s="62">
        <f>N990*C990</f>
        <v>0</v>
      </c>
      <c r="P990" s="88">
        <f>G990+J990+L990+N990</f>
        <v>0</v>
      </c>
      <c r="Q990" s="62">
        <f>P990*C990</f>
        <v>0</v>
      </c>
      <c r="R990" s="80" t="s">
        <v>136</v>
      </c>
      <c r="S990" s="62"/>
      <c r="T990" s="48"/>
      <c r="U990" s="42"/>
    </row>
    <row r="991" spans="1:21" s="46" customFormat="1" ht="49.5" customHeight="1">
      <c r="A991" s="115"/>
      <c r="B991" s="102" t="s">
        <v>261</v>
      </c>
      <c r="C991" s="114">
        <v>2675</v>
      </c>
      <c r="D991" s="82" t="s">
        <v>104</v>
      </c>
      <c r="E991" s="81">
        <v>15</v>
      </c>
      <c r="F991" s="81">
        <f>E991*C991</f>
        <v>40125</v>
      </c>
      <c r="G991" s="62"/>
      <c r="H991" s="62">
        <f>G991*C991</f>
        <v>0</v>
      </c>
      <c r="I991" s="62"/>
      <c r="J991" s="62">
        <f>I991*2</f>
        <v>0</v>
      </c>
      <c r="K991" s="62">
        <f>J991*C991</f>
        <v>0</v>
      </c>
      <c r="L991" s="62"/>
      <c r="M991" s="62">
        <f>L991*C991</f>
        <v>0</v>
      </c>
      <c r="N991" s="62"/>
      <c r="O991" s="62">
        <f>N991*C991</f>
        <v>0</v>
      </c>
      <c r="P991" s="88">
        <f>G991+J991+L991+N991</f>
        <v>0</v>
      </c>
      <c r="Q991" s="62">
        <f>P991*C991</f>
        <v>0</v>
      </c>
      <c r="R991" s="88">
        <f>P991+E991</f>
        <v>15</v>
      </c>
      <c r="S991" s="62">
        <f>R991*C991</f>
        <v>40125</v>
      </c>
      <c r="T991" s="48"/>
      <c r="U991" s="42"/>
    </row>
    <row r="992" spans="1:21" s="46" customFormat="1" ht="49.5" customHeight="1">
      <c r="A992" s="115"/>
      <c r="B992" s="102" t="s">
        <v>260</v>
      </c>
      <c r="C992" s="117">
        <v>500</v>
      </c>
      <c r="D992" s="116" t="s">
        <v>104</v>
      </c>
      <c r="E992" s="101"/>
      <c r="F992" s="101">
        <f>E992*C992</f>
        <v>0</v>
      </c>
      <c r="G992" s="56"/>
      <c r="H992" s="56">
        <f>G992*C992</f>
        <v>0</v>
      </c>
      <c r="I992" s="56"/>
      <c r="J992" s="56">
        <f>I992*2</f>
        <v>0</v>
      </c>
      <c r="K992" s="56">
        <f>J992*C992</f>
        <v>0</v>
      </c>
      <c r="L992" s="56"/>
      <c r="M992" s="56">
        <f>L992*C992</f>
        <v>0</v>
      </c>
      <c r="N992" s="56"/>
      <c r="O992" s="56">
        <f>N992*C992</f>
        <v>0</v>
      </c>
      <c r="P992" s="98">
        <f>G992+J992+L992+N992</f>
        <v>0</v>
      </c>
      <c r="Q992" s="56">
        <f>P992*C992</f>
        <v>0</v>
      </c>
      <c r="R992" s="98">
        <f>P992+E992</f>
        <v>0</v>
      </c>
      <c r="S992" s="56">
        <f>R992*C992</f>
        <v>0</v>
      </c>
      <c r="T992" s="48"/>
      <c r="U992" s="42"/>
    </row>
    <row r="993" spans="1:21" s="46" customFormat="1" ht="81" customHeight="1">
      <c r="A993" s="115"/>
      <c r="B993" s="102" t="s">
        <v>259</v>
      </c>
      <c r="C993" s="114">
        <v>90.9</v>
      </c>
      <c r="D993" s="82" t="s">
        <v>106</v>
      </c>
      <c r="E993" s="81">
        <v>480</v>
      </c>
      <c r="F993" s="81">
        <f>E993*C993</f>
        <v>43632</v>
      </c>
      <c r="G993" s="62"/>
      <c r="H993" s="62">
        <f>G993*C993</f>
        <v>0</v>
      </c>
      <c r="I993" s="62"/>
      <c r="J993" s="62">
        <f>I993*2</f>
        <v>0</v>
      </c>
      <c r="K993" s="62">
        <f>J993*C993</f>
        <v>0</v>
      </c>
      <c r="L993" s="62"/>
      <c r="M993" s="62">
        <f>L993*C993</f>
        <v>0</v>
      </c>
      <c r="N993" s="62"/>
      <c r="O993" s="62">
        <f>N993*C993</f>
        <v>0</v>
      </c>
      <c r="P993" s="88">
        <f>G993+J993+L993+N993</f>
        <v>0</v>
      </c>
      <c r="Q993" s="62">
        <f>P993*C993</f>
        <v>0</v>
      </c>
      <c r="R993" s="88">
        <f>P993+E993</f>
        <v>480</v>
      </c>
      <c r="S993" s="62">
        <f>R993*C993</f>
        <v>43632</v>
      </c>
      <c r="T993" s="48"/>
      <c r="U993" s="42"/>
    </row>
    <row r="994" spans="1:21" s="46" customFormat="1" ht="77.25" customHeight="1">
      <c r="A994" s="115"/>
      <c r="B994" s="102" t="s">
        <v>258</v>
      </c>
      <c r="C994" s="117">
        <v>364.41</v>
      </c>
      <c r="D994" s="116" t="s">
        <v>216</v>
      </c>
      <c r="E994" s="101"/>
      <c r="F994" s="101">
        <f>E994*C994</f>
        <v>0</v>
      </c>
      <c r="G994" s="56"/>
      <c r="H994" s="56">
        <f>G994*C994</f>
        <v>0</v>
      </c>
      <c r="I994" s="56"/>
      <c r="J994" s="56">
        <f>I994*2</f>
        <v>0</v>
      </c>
      <c r="K994" s="56">
        <f>J994*C994</f>
        <v>0</v>
      </c>
      <c r="L994" s="56"/>
      <c r="M994" s="56">
        <f>L994*C994</f>
        <v>0</v>
      </c>
      <c r="N994" s="56"/>
      <c r="O994" s="56">
        <f>N994*C994</f>
        <v>0</v>
      </c>
      <c r="P994" s="98">
        <f>G994+J994+L994+N994</f>
        <v>0</v>
      </c>
      <c r="Q994" s="56">
        <f>P994*C994</f>
        <v>0</v>
      </c>
      <c r="R994" s="98">
        <f>P994+E994</f>
        <v>0</v>
      </c>
      <c r="S994" s="56">
        <f>R994*C994</f>
        <v>0</v>
      </c>
      <c r="T994" s="48"/>
      <c r="U994" s="42"/>
    </row>
    <row r="995" spans="1:21" s="46" customFormat="1" ht="62.25" customHeight="1">
      <c r="A995" s="115"/>
      <c r="B995" s="102" t="s">
        <v>257</v>
      </c>
      <c r="C995" s="117">
        <v>6250</v>
      </c>
      <c r="D995" s="116" t="s">
        <v>106</v>
      </c>
      <c r="E995" s="101"/>
      <c r="F995" s="101">
        <f>E995*C995</f>
        <v>0</v>
      </c>
      <c r="G995" s="56"/>
      <c r="H995" s="56">
        <f>G995*C995</f>
        <v>0</v>
      </c>
      <c r="I995" s="56"/>
      <c r="J995" s="56">
        <f>I995*2</f>
        <v>0</v>
      </c>
      <c r="K995" s="56">
        <f>J995*C995</f>
        <v>0</v>
      </c>
      <c r="L995" s="56"/>
      <c r="M995" s="56">
        <f>L995*C995</f>
        <v>0</v>
      </c>
      <c r="N995" s="56"/>
      <c r="O995" s="56">
        <f>N995*C995</f>
        <v>0</v>
      </c>
      <c r="P995" s="98">
        <f>G995+J995+L995+N995</f>
        <v>0</v>
      </c>
      <c r="Q995" s="56">
        <f>P995*C995</f>
        <v>0</v>
      </c>
      <c r="R995" s="98">
        <f>P995+E995</f>
        <v>0</v>
      </c>
      <c r="S995" s="56">
        <f>R995*C995</f>
        <v>0</v>
      </c>
      <c r="T995" s="48"/>
      <c r="U995" s="42"/>
    </row>
    <row r="996" spans="1:21" s="46" customFormat="1" ht="99" customHeight="1">
      <c r="A996" s="115"/>
      <c r="B996" s="119" t="s">
        <v>256</v>
      </c>
      <c r="C996" s="122">
        <v>4545</v>
      </c>
      <c r="D996" s="121" t="s">
        <v>254</v>
      </c>
      <c r="E996" s="81">
        <v>10</v>
      </c>
      <c r="F996" s="81">
        <f>E996*C996</f>
        <v>45450</v>
      </c>
      <c r="G996" s="62"/>
      <c r="H996" s="62">
        <f>G996*C996</f>
        <v>0</v>
      </c>
      <c r="I996" s="62"/>
      <c r="J996" s="62">
        <f>I996*2</f>
        <v>0</v>
      </c>
      <c r="K996" s="62">
        <f>J996*C996</f>
        <v>0</v>
      </c>
      <c r="L996" s="62"/>
      <c r="M996" s="62">
        <f>L996*C996</f>
        <v>0</v>
      </c>
      <c r="N996" s="62"/>
      <c r="O996" s="62">
        <f>N996*C996</f>
        <v>0</v>
      </c>
      <c r="P996" s="88">
        <f>G996+J996+L996+N996</f>
        <v>0</v>
      </c>
      <c r="Q996" s="62">
        <f>P996*C996</f>
        <v>0</v>
      </c>
      <c r="R996" s="88">
        <f>P996+E996</f>
        <v>10</v>
      </c>
      <c r="S996" s="62">
        <f>R996*C996</f>
        <v>45450</v>
      </c>
      <c r="T996" s="48"/>
      <c r="U996" s="42"/>
    </row>
    <row r="997" spans="1:21" s="46" customFormat="1" ht="132.75" customHeight="1">
      <c r="A997" s="115"/>
      <c r="B997" s="119" t="s">
        <v>255</v>
      </c>
      <c r="C997" s="122">
        <v>7575</v>
      </c>
      <c r="D997" s="121" t="s">
        <v>254</v>
      </c>
      <c r="E997" s="81">
        <v>15</v>
      </c>
      <c r="F997" s="81">
        <f>E997*C997</f>
        <v>113625</v>
      </c>
      <c r="G997" s="62"/>
      <c r="H997" s="62">
        <f>G997*C997</f>
        <v>0</v>
      </c>
      <c r="I997" s="62"/>
      <c r="J997" s="62">
        <f>I997*2</f>
        <v>0</v>
      </c>
      <c r="K997" s="62">
        <f>J997*C997</f>
        <v>0</v>
      </c>
      <c r="L997" s="62"/>
      <c r="M997" s="62">
        <f>L997*C997</f>
        <v>0</v>
      </c>
      <c r="N997" s="62"/>
      <c r="O997" s="62">
        <f>N997*C997</f>
        <v>0</v>
      </c>
      <c r="P997" s="88">
        <f>G997+J997+L997+N997</f>
        <v>0</v>
      </c>
      <c r="Q997" s="62">
        <f>P997*C997</f>
        <v>0</v>
      </c>
      <c r="R997" s="88">
        <f>P997+E997</f>
        <v>15</v>
      </c>
      <c r="S997" s="62">
        <f>R997*C997</f>
        <v>113625</v>
      </c>
      <c r="T997" s="48"/>
      <c r="U997" s="42"/>
    </row>
    <row r="998" spans="1:21" s="46" customFormat="1" ht="49.5" customHeight="1">
      <c r="A998" s="115"/>
      <c r="B998" s="102" t="s">
        <v>253</v>
      </c>
      <c r="C998" s="117">
        <v>809.99</v>
      </c>
      <c r="D998" s="116" t="s">
        <v>106</v>
      </c>
      <c r="E998" s="101"/>
      <c r="F998" s="101">
        <f>E998*C998</f>
        <v>0</v>
      </c>
      <c r="G998" s="56"/>
      <c r="H998" s="56">
        <f>G998*C998</f>
        <v>0</v>
      </c>
      <c r="I998" s="56"/>
      <c r="J998" s="56">
        <f>I998*2</f>
        <v>0</v>
      </c>
      <c r="K998" s="56">
        <f>J998*C998</f>
        <v>0</v>
      </c>
      <c r="L998" s="56"/>
      <c r="M998" s="56">
        <f>L998*C998</f>
        <v>0</v>
      </c>
      <c r="N998" s="56"/>
      <c r="O998" s="56">
        <f>N998*C998</f>
        <v>0</v>
      </c>
      <c r="P998" s="98">
        <f>G998+J998+L998+N998</f>
        <v>0</v>
      </c>
      <c r="Q998" s="56">
        <f>P998*C998</f>
        <v>0</v>
      </c>
      <c r="R998" s="98">
        <f>P998+E998</f>
        <v>0</v>
      </c>
      <c r="S998" s="56">
        <f>R998*C998</f>
        <v>0</v>
      </c>
      <c r="T998" s="48"/>
      <c r="U998" s="42"/>
    </row>
    <row r="999" spans="1:21" s="46" customFormat="1" ht="236.25" customHeight="1">
      <c r="A999" s="115"/>
      <c r="B999" s="124" t="s">
        <v>252</v>
      </c>
      <c r="C999" s="114">
        <v>5482</v>
      </c>
      <c r="D999" s="82" t="s">
        <v>96</v>
      </c>
      <c r="E999" s="81">
        <v>155.80000000000001</v>
      </c>
      <c r="F999" s="81">
        <f>E999*C999</f>
        <v>854095.60000000009</v>
      </c>
      <c r="G999" s="62"/>
      <c r="H999" s="62">
        <f>G999*C999</f>
        <v>0</v>
      </c>
      <c r="I999" s="62"/>
      <c r="J999" s="62">
        <f>I999*2</f>
        <v>0</v>
      </c>
      <c r="K999" s="62">
        <f>J999*C999</f>
        <v>0</v>
      </c>
      <c r="L999" s="62"/>
      <c r="M999" s="62">
        <f>L999*C999</f>
        <v>0</v>
      </c>
      <c r="N999" s="62"/>
      <c r="O999" s="62">
        <f>N999*C999</f>
        <v>0</v>
      </c>
      <c r="P999" s="88">
        <f>G999+J999+L999+N999</f>
        <v>0</v>
      </c>
      <c r="Q999" s="62">
        <f>P999*C999</f>
        <v>0</v>
      </c>
      <c r="R999" s="88">
        <f>P999+E999</f>
        <v>155.80000000000001</v>
      </c>
      <c r="S999" s="62">
        <f>R999*C999</f>
        <v>854095.60000000009</v>
      </c>
      <c r="T999" s="48"/>
      <c r="U999" s="42"/>
    </row>
    <row r="1000" spans="1:21" s="46" customFormat="1" ht="120.75" customHeight="1">
      <c r="A1000" s="115"/>
      <c r="B1000" s="123" t="s">
        <v>251</v>
      </c>
      <c r="C1000" s="122"/>
      <c r="D1000" s="121"/>
      <c r="E1000" s="81"/>
      <c r="F1000" s="81">
        <f>E1000*C1000</f>
        <v>0</v>
      </c>
      <c r="G1000" s="62"/>
      <c r="H1000" s="62">
        <f>G1000*C1000</f>
        <v>0</v>
      </c>
      <c r="I1000" s="62"/>
      <c r="J1000" s="62">
        <f>I1000*2</f>
        <v>0</v>
      </c>
      <c r="K1000" s="62">
        <f>J1000*C1000</f>
        <v>0</v>
      </c>
      <c r="L1000" s="62"/>
      <c r="M1000" s="62">
        <f>L1000*C1000</f>
        <v>0</v>
      </c>
      <c r="N1000" s="62"/>
      <c r="O1000" s="62">
        <f>N1000*C1000</f>
        <v>0</v>
      </c>
      <c r="P1000" s="88">
        <f>G1000+J1000+L1000+N1000</f>
        <v>0</v>
      </c>
      <c r="Q1000" s="62">
        <f>P1000*C1000</f>
        <v>0</v>
      </c>
      <c r="R1000" s="80" t="s">
        <v>136</v>
      </c>
      <c r="S1000" s="62"/>
      <c r="T1000" s="48"/>
      <c r="U1000" s="42"/>
    </row>
    <row r="1001" spans="1:21" s="46" customFormat="1" ht="70.5" customHeight="1">
      <c r="A1001" s="115"/>
      <c r="B1001" s="119" t="s">
        <v>250</v>
      </c>
      <c r="C1001" s="122">
        <v>551.04</v>
      </c>
      <c r="D1001" s="121" t="s">
        <v>229</v>
      </c>
      <c r="E1001" s="81"/>
      <c r="F1001" s="81">
        <f>E1001*C1001</f>
        <v>0</v>
      </c>
      <c r="G1001" s="62">
        <v>40</v>
      </c>
      <c r="H1001" s="62">
        <f>G1001*C1001</f>
        <v>22041.599999999999</v>
      </c>
      <c r="I1001" s="62"/>
      <c r="J1001" s="62">
        <f>I1001*2</f>
        <v>0</v>
      </c>
      <c r="K1001" s="62">
        <f>J1001*C1001</f>
        <v>0</v>
      </c>
      <c r="L1001" s="62"/>
      <c r="M1001" s="62">
        <f>L1001*C1001</f>
        <v>0</v>
      </c>
      <c r="N1001" s="62"/>
      <c r="O1001" s="62">
        <f>N1001*C1001</f>
        <v>0</v>
      </c>
      <c r="P1001" s="88">
        <f>G1001+J1001+L1001+N1001</f>
        <v>40</v>
      </c>
      <c r="Q1001" s="62">
        <f>P1001*C1001</f>
        <v>22041.599999999999</v>
      </c>
      <c r="R1001" s="88">
        <f>P1001+E1001</f>
        <v>40</v>
      </c>
      <c r="S1001" s="62">
        <f>R1001*C1001</f>
        <v>22041.599999999999</v>
      </c>
      <c r="T1001" s="48"/>
      <c r="U1001" s="42"/>
    </row>
    <row r="1002" spans="1:21" s="46" customFormat="1" ht="85.5" customHeight="1">
      <c r="A1002" s="115"/>
      <c r="B1002" s="123" t="s">
        <v>249</v>
      </c>
      <c r="C1002" s="122"/>
      <c r="D1002" s="121"/>
      <c r="E1002" s="81"/>
      <c r="F1002" s="81">
        <f>E1002*C1002</f>
        <v>0</v>
      </c>
      <c r="G1002" s="62"/>
      <c r="H1002" s="62">
        <f>G1002*C1002</f>
        <v>0</v>
      </c>
      <c r="I1002" s="62"/>
      <c r="J1002" s="62">
        <f>I1002*2</f>
        <v>0</v>
      </c>
      <c r="K1002" s="62">
        <f>J1002*C1002</f>
        <v>0</v>
      </c>
      <c r="L1002" s="62"/>
      <c r="M1002" s="62">
        <f>L1002*C1002</f>
        <v>0</v>
      </c>
      <c r="N1002" s="62"/>
      <c r="O1002" s="62">
        <f>N1002*C1002</f>
        <v>0</v>
      </c>
      <c r="P1002" s="88">
        <f>G1002+J1002+L1002+N1002</f>
        <v>0</v>
      </c>
      <c r="Q1002" s="62">
        <f>P1002*C1002</f>
        <v>0</v>
      </c>
      <c r="R1002" s="80" t="s">
        <v>136</v>
      </c>
      <c r="S1002" s="62"/>
      <c r="T1002" s="48"/>
      <c r="U1002" s="42"/>
    </row>
    <row r="1003" spans="1:21" s="46" customFormat="1" ht="64.5" customHeight="1">
      <c r="A1003" s="115"/>
      <c r="B1003" s="119" t="s">
        <v>248</v>
      </c>
      <c r="C1003" s="122">
        <v>450</v>
      </c>
      <c r="D1003" s="121" t="s">
        <v>229</v>
      </c>
      <c r="E1003" s="81"/>
      <c r="F1003" s="81">
        <f>E1003*C1003</f>
        <v>0</v>
      </c>
      <c r="G1003" s="62">
        <v>140</v>
      </c>
      <c r="H1003" s="62">
        <f>G1003*C1003</f>
        <v>63000</v>
      </c>
      <c r="I1003" s="62"/>
      <c r="J1003" s="62">
        <f>I1003*2</f>
        <v>0</v>
      </c>
      <c r="K1003" s="62">
        <f>J1003*C1003</f>
        <v>0</v>
      </c>
      <c r="L1003" s="62"/>
      <c r="M1003" s="62">
        <f>L1003*C1003</f>
        <v>0</v>
      </c>
      <c r="N1003" s="62"/>
      <c r="O1003" s="62">
        <f>N1003*C1003</f>
        <v>0</v>
      </c>
      <c r="P1003" s="88">
        <f>G1003+J1003+L1003+N1003</f>
        <v>140</v>
      </c>
      <c r="Q1003" s="62">
        <f>P1003*C1003</f>
        <v>63000</v>
      </c>
      <c r="R1003" s="88">
        <f>P1003+E1003</f>
        <v>140</v>
      </c>
      <c r="S1003" s="62">
        <f>R1003*C1003</f>
        <v>63000</v>
      </c>
      <c r="T1003" s="48"/>
      <c r="U1003" s="42"/>
    </row>
    <row r="1004" spans="1:21" s="46" customFormat="1" ht="66" customHeight="1">
      <c r="A1004" s="115"/>
      <c r="B1004" s="123" t="s">
        <v>247</v>
      </c>
      <c r="C1004" s="122"/>
      <c r="D1004" s="121"/>
      <c r="E1004" s="81"/>
      <c r="F1004" s="81">
        <f>E1004*C1004</f>
        <v>0</v>
      </c>
      <c r="G1004" s="62"/>
      <c r="H1004" s="62">
        <f>G1004*C1004</f>
        <v>0</v>
      </c>
      <c r="I1004" s="62"/>
      <c r="J1004" s="62">
        <f>I1004*2</f>
        <v>0</v>
      </c>
      <c r="K1004" s="62">
        <f>J1004*C1004</f>
        <v>0</v>
      </c>
      <c r="L1004" s="62"/>
      <c r="M1004" s="62">
        <f>L1004*C1004</f>
        <v>0</v>
      </c>
      <c r="N1004" s="62"/>
      <c r="O1004" s="62">
        <f>N1004*C1004</f>
        <v>0</v>
      </c>
      <c r="P1004" s="88">
        <f>G1004+J1004+L1004+N1004</f>
        <v>0</v>
      </c>
      <c r="Q1004" s="62">
        <f>P1004*C1004</f>
        <v>0</v>
      </c>
      <c r="R1004" s="80" t="s">
        <v>136</v>
      </c>
      <c r="S1004" s="62"/>
      <c r="T1004" s="48"/>
      <c r="U1004" s="42"/>
    </row>
    <row r="1005" spans="1:21" s="46" customFormat="1" ht="66" customHeight="1">
      <c r="A1005" s="115"/>
      <c r="B1005" s="119" t="s">
        <v>246</v>
      </c>
      <c r="C1005" s="122">
        <v>385.7</v>
      </c>
      <c r="D1005" s="121" t="s">
        <v>106</v>
      </c>
      <c r="E1005" s="81"/>
      <c r="F1005" s="81">
        <f>E1005*C1005</f>
        <v>0</v>
      </c>
      <c r="G1005" s="62">
        <v>40</v>
      </c>
      <c r="H1005" s="62">
        <f>G1005*C1005</f>
        <v>15428</v>
      </c>
      <c r="I1005" s="62"/>
      <c r="J1005" s="62">
        <f>I1005*2</f>
        <v>0</v>
      </c>
      <c r="K1005" s="62">
        <f>J1005*C1005</f>
        <v>0</v>
      </c>
      <c r="L1005" s="62"/>
      <c r="M1005" s="62">
        <f>L1005*C1005</f>
        <v>0</v>
      </c>
      <c r="N1005" s="62"/>
      <c r="O1005" s="62">
        <f>N1005*C1005</f>
        <v>0</v>
      </c>
      <c r="P1005" s="88">
        <f>G1005+J1005+L1005+N1005</f>
        <v>40</v>
      </c>
      <c r="Q1005" s="62">
        <f>P1005*C1005</f>
        <v>15428</v>
      </c>
      <c r="R1005" s="88">
        <f>P1005+E1005</f>
        <v>40</v>
      </c>
      <c r="S1005" s="62">
        <f>R1005*C1005</f>
        <v>15428</v>
      </c>
      <c r="T1005" s="48"/>
      <c r="U1005" s="42"/>
    </row>
    <row r="1006" spans="1:21" s="46" customFormat="1" ht="66.75" customHeight="1">
      <c r="A1006" s="115"/>
      <c r="B1006" s="119" t="s">
        <v>245</v>
      </c>
      <c r="C1006" s="120">
        <v>409.5</v>
      </c>
      <c r="D1006" s="119" t="s">
        <v>106</v>
      </c>
      <c r="E1006" s="101"/>
      <c r="F1006" s="101">
        <f>E1006*C1006</f>
        <v>0</v>
      </c>
      <c r="G1006" s="56"/>
      <c r="H1006" s="56">
        <f>G1006*C1006</f>
        <v>0</v>
      </c>
      <c r="I1006" s="56"/>
      <c r="J1006" s="56">
        <f>I1006*2</f>
        <v>0</v>
      </c>
      <c r="K1006" s="56">
        <f>J1006*C1006</f>
        <v>0</v>
      </c>
      <c r="L1006" s="56"/>
      <c r="M1006" s="56">
        <f>L1006*C1006</f>
        <v>0</v>
      </c>
      <c r="N1006" s="56"/>
      <c r="O1006" s="56">
        <f>N1006*C1006</f>
        <v>0</v>
      </c>
      <c r="P1006" s="98">
        <f>G1006+J1006+L1006+N1006</f>
        <v>0</v>
      </c>
      <c r="Q1006" s="56">
        <f>P1006*C1006</f>
        <v>0</v>
      </c>
      <c r="R1006" s="98">
        <f>P1006+E1006</f>
        <v>0</v>
      </c>
      <c r="S1006" s="56">
        <f>R1006*C1006</f>
        <v>0</v>
      </c>
      <c r="T1006" s="48"/>
      <c r="U1006" s="42"/>
    </row>
    <row r="1007" spans="1:21" s="46" customFormat="1" ht="102" customHeight="1">
      <c r="A1007" s="115"/>
      <c r="B1007" s="102" t="s">
        <v>244</v>
      </c>
      <c r="C1007" s="114">
        <v>618</v>
      </c>
      <c r="D1007" s="82" t="s">
        <v>106</v>
      </c>
      <c r="E1007" s="81"/>
      <c r="F1007" s="81">
        <f>E1007*C1007</f>
        <v>0</v>
      </c>
      <c r="G1007" s="62">
        <v>100</v>
      </c>
      <c r="H1007" s="62">
        <f>G1007*C1007</f>
        <v>61800</v>
      </c>
      <c r="I1007" s="62"/>
      <c r="J1007" s="62">
        <f>I1007*2</f>
        <v>0</v>
      </c>
      <c r="K1007" s="62">
        <f>J1007*C1007</f>
        <v>0</v>
      </c>
      <c r="L1007" s="62"/>
      <c r="M1007" s="62">
        <f>L1007*C1007</f>
        <v>0</v>
      </c>
      <c r="N1007" s="62"/>
      <c r="O1007" s="62">
        <f>N1007*C1007</f>
        <v>0</v>
      </c>
      <c r="P1007" s="88">
        <f>G1007+J1007+L1007+N1007</f>
        <v>100</v>
      </c>
      <c r="Q1007" s="62">
        <f>P1007*C1007</f>
        <v>61800</v>
      </c>
      <c r="R1007" s="88">
        <f>P1007+E1007</f>
        <v>100</v>
      </c>
      <c r="S1007" s="62">
        <f>R1007*C1007</f>
        <v>61800</v>
      </c>
      <c r="T1007" s="48"/>
      <c r="U1007" s="42"/>
    </row>
    <row r="1008" spans="1:21" s="46" customFormat="1" ht="102" customHeight="1">
      <c r="A1008" s="115"/>
      <c r="B1008" s="102" t="s">
        <v>243</v>
      </c>
      <c r="C1008" s="114">
        <v>969</v>
      </c>
      <c r="D1008" s="82" t="s">
        <v>106</v>
      </c>
      <c r="E1008" s="81"/>
      <c r="F1008" s="81">
        <f>E1008*C1008</f>
        <v>0</v>
      </c>
      <c r="G1008" s="62">
        <v>80</v>
      </c>
      <c r="H1008" s="62">
        <f>G1008*C1008</f>
        <v>77520</v>
      </c>
      <c r="I1008" s="62"/>
      <c r="J1008" s="62">
        <f>I1008*2</f>
        <v>0</v>
      </c>
      <c r="K1008" s="62">
        <f>J1008*C1008</f>
        <v>0</v>
      </c>
      <c r="L1008" s="62"/>
      <c r="M1008" s="62">
        <f>L1008*C1008</f>
        <v>0</v>
      </c>
      <c r="N1008" s="62"/>
      <c r="O1008" s="62">
        <f>N1008*C1008</f>
        <v>0</v>
      </c>
      <c r="P1008" s="88">
        <f>G1008+J1008+L1008+N1008</f>
        <v>80</v>
      </c>
      <c r="Q1008" s="62">
        <f>P1008*C1008</f>
        <v>77520</v>
      </c>
      <c r="R1008" s="88">
        <f>P1008+E1008</f>
        <v>80</v>
      </c>
      <c r="S1008" s="62">
        <f>R1008*C1008</f>
        <v>77520</v>
      </c>
      <c r="T1008" s="48"/>
      <c r="U1008" s="42"/>
    </row>
    <row r="1009" spans="1:21" s="46" customFormat="1" ht="95.25" customHeight="1">
      <c r="A1009" s="115"/>
      <c r="B1009" s="102" t="s">
        <v>242</v>
      </c>
      <c r="C1009" s="114">
        <v>346.3</v>
      </c>
      <c r="D1009" s="82" t="s">
        <v>229</v>
      </c>
      <c r="E1009" s="81"/>
      <c r="F1009" s="81">
        <f>E1009*C1009</f>
        <v>0</v>
      </c>
      <c r="G1009" s="62">
        <v>180</v>
      </c>
      <c r="H1009" s="62">
        <f>G1009*C1009</f>
        <v>62334</v>
      </c>
      <c r="I1009" s="62"/>
      <c r="J1009" s="62">
        <f>I1009*2</f>
        <v>0</v>
      </c>
      <c r="K1009" s="62">
        <f>J1009*C1009</f>
        <v>0</v>
      </c>
      <c r="L1009" s="62"/>
      <c r="M1009" s="62">
        <f>L1009*C1009</f>
        <v>0</v>
      </c>
      <c r="N1009" s="62"/>
      <c r="O1009" s="62">
        <f>N1009*C1009</f>
        <v>0</v>
      </c>
      <c r="P1009" s="88">
        <f>G1009+J1009+L1009+N1009</f>
        <v>180</v>
      </c>
      <c r="Q1009" s="62">
        <f>P1009*C1009</f>
        <v>62334</v>
      </c>
      <c r="R1009" s="88">
        <f>P1009+E1009</f>
        <v>180</v>
      </c>
      <c r="S1009" s="62">
        <f>R1009*C1009</f>
        <v>62334</v>
      </c>
      <c r="T1009" s="48"/>
      <c r="U1009" s="42"/>
    </row>
    <row r="1010" spans="1:21" s="46" customFormat="1" ht="87" customHeight="1">
      <c r="A1010" s="115"/>
      <c r="B1010" s="102" t="s">
        <v>241</v>
      </c>
      <c r="C1010" s="114">
        <v>105</v>
      </c>
      <c r="D1010" s="82" t="s">
        <v>240</v>
      </c>
      <c r="E1010" s="81"/>
      <c r="F1010" s="81">
        <f>E1010*C1010</f>
        <v>0</v>
      </c>
      <c r="G1010" s="62">
        <v>2</v>
      </c>
      <c r="H1010" s="62">
        <f>G1010*C1010</f>
        <v>210</v>
      </c>
      <c r="I1010" s="62"/>
      <c r="J1010" s="62">
        <f>I1010*2</f>
        <v>0</v>
      </c>
      <c r="K1010" s="62">
        <f>J1010*C1010</f>
        <v>0</v>
      </c>
      <c r="L1010" s="62"/>
      <c r="M1010" s="62">
        <f>L1010*C1010</f>
        <v>0</v>
      </c>
      <c r="N1010" s="62"/>
      <c r="O1010" s="62">
        <f>N1010*C1010</f>
        <v>0</v>
      </c>
      <c r="P1010" s="88">
        <f>G1010+J1010+L1010+N1010</f>
        <v>2</v>
      </c>
      <c r="Q1010" s="62">
        <f>P1010*C1010</f>
        <v>210</v>
      </c>
      <c r="R1010" s="88">
        <f>P1010+E1010</f>
        <v>2</v>
      </c>
      <c r="S1010" s="62">
        <f>R1010*C1010</f>
        <v>210</v>
      </c>
      <c r="T1010" s="48"/>
      <c r="U1010" s="42"/>
    </row>
    <row r="1011" spans="1:21" s="46" customFormat="1" ht="88.5" customHeight="1">
      <c r="A1011" s="115"/>
      <c r="B1011" s="102" t="s">
        <v>239</v>
      </c>
      <c r="C1011" s="114">
        <v>1760.7</v>
      </c>
      <c r="D1011" s="82" t="s">
        <v>238</v>
      </c>
      <c r="E1011" s="81"/>
      <c r="F1011" s="81">
        <f>E1011*C1011</f>
        <v>0</v>
      </c>
      <c r="G1011" s="62">
        <v>16</v>
      </c>
      <c r="H1011" s="62">
        <f>G1011*C1011</f>
        <v>28171.200000000001</v>
      </c>
      <c r="I1011" s="62"/>
      <c r="J1011" s="62">
        <f>I1011*2</f>
        <v>0</v>
      </c>
      <c r="K1011" s="62">
        <f>J1011*C1011</f>
        <v>0</v>
      </c>
      <c r="L1011" s="62"/>
      <c r="M1011" s="62">
        <f>L1011*C1011</f>
        <v>0</v>
      </c>
      <c r="N1011" s="62"/>
      <c r="O1011" s="62">
        <f>N1011*C1011</f>
        <v>0</v>
      </c>
      <c r="P1011" s="88">
        <f>G1011+J1011+L1011+N1011</f>
        <v>16</v>
      </c>
      <c r="Q1011" s="62">
        <f>P1011*C1011</f>
        <v>28171.200000000001</v>
      </c>
      <c r="R1011" s="88">
        <f>P1011+E1011</f>
        <v>16</v>
      </c>
      <c r="S1011" s="62">
        <f>R1011*C1011</f>
        <v>28171.200000000001</v>
      </c>
      <c r="T1011" s="48"/>
      <c r="U1011" s="42"/>
    </row>
    <row r="1012" spans="1:21" s="46" customFormat="1" ht="49.5" customHeight="1">
      <c r="A1012" s="115"/>
      <c r="B1012" s="97" t="s">
        <v>237</v>
      </c>
      <c r="C1012" s="114"/>
      <c r="D1012" s="82"/>
      <c r="E1012" s="81"/>
      <c r="F1012" s="81">
        <f>E1012*C1012</f>
        <v>0</v>
      </c>
      <c r="G1012" s="62"/>
      <c r="H1012" s="62">
        <f>G1012*C1012</f>
        <v>0</v>
      </c>
      <c r="I1012" s="62"/>
      <c r="J1012" s="62">
        <f>I1012*2</f>
        <v>0</v>
      </c>
      <c r="K1012" s="62">
        <f>J1012*C1012</f>
        <v>0</v>
      </c>
      <c r="L1012" s="62"/>
      <c r="M1012" s="62">
        <f>L1012*C1012</f>
        <v>0</v>
      </c>
      <c r="N1012" s="62"/>
      <c r="O1012" s="62">
        <f>N1012*C1012</f>
        <v>0</v>
      </c>
      <c r="P1012" s="88">
        <f>G1012+J1012+L1012+N1012</f>
        <v>0</v>
      </c>
      <c r="Q1012" s="62">
        <f>P1012*C1012</f>
        <v>0</v>
      </c>
      <c r="R1012" s="80" t="s">
        <v>136</v>
      </c>
      <c r="S1012" s="62"/>
      <c r="T1012" s="48"/>
      <c r="U1012" s="42"/>
    </row>
    <row r="1013" spans="1:21" s="46" customFormat="1" ht="49.5" customHeight="1">
      <c r="A1013" s="115"/>
      <c r="B1013" s="102" t="s">
        <v>236</v>
      </c>
      <c r="C1013" s="117">
        <v>170</v>
      </c>
      <c r="D1013" s="116" t="s">
        <v>216</v>
      </c>
      <c r="E1013" s="101"/>
      <c r="F1013" s="101">
        <f>E1013*C1013</f>
        <v>0</v>
      </c>
      <c r="G1013" s="56"/>
      <c r="H1013" s="56">
        <f>G1013*C1013</f>
        <v>0</v>
      </c>
      <c r="I1013" s="56"/>
      <c r="J1013" s="56">
        <f>I1013*2</f>
        <v>0</v>
      </c>
      <c r="K1013" s="56">
        <f>J1013*C1013</f>
        <v>0</v>
      </c>
      <c r="L1013" s="56"/>
      <c r="M1013" s="56">
        <f>L1013*C1013</f>
        <v>0</v>
      </c>
      <c r="N1013" s="56"/>
      <c r="O1013" s="56">
        <f>N1013*C1013</f>
        <v>0</v>
      </c>
      <c r="P1013" s="98">
        <f>G1013+J1013+L1013+N1013</f>
        <v>0</v>
      </c>
      <c r="Q1013" s="56">
        <f>P1013*C1013</f>
        <v>0</v>
      </c>
      <c r="R1013" s="98">
        <f>P1013+E1013</f>
        <v>0</v>
      </c>
      <c r="S1013" s="56">
        <f>R1013*C1013</f>
        <v>0</v>
      </c>
      <c r="T1013" s="48"/>
      <c r="U1013" s="42"/>
    </row>
    <row r="1014" spans="1:21" s="46" customFormat="1" ht="49.5" customHeight="1">
      <c r="A1014" s="115"/>
      <c r="B1014" s="102" t="s">
        <v>235</v>
      </c>
      <c r="C1014" s="114">
        <v>61.2</v>
      </c>
      <c r="D1014" s="82" t="s">
        <v>106</v>
      </c>
      <c r="E1014" s="81"/>
      <c r="F1014" s="81">
        <f>E1014*C1014</f>
        <v>0</v>
      </c>
      <c r="G1014" s="62">
        <v>190</v>
      </c>
      <c r="H1014" s="62">
        <f>G1014*C1014</f>
        <v>11628</v>
      </c>
      <c r="I1014" s="62"/>
      <c r="J1014" s="62">
        <f>I1014*2</f>
        <v>0</v>
      </c>
      <c r="K1014" s="62">
        <f>J1014*C1014</f>
        <v>0</v>
      </c>
      <c r="L1014" s="62"/>
      <c r="M1014" s="62">
        <f>L1014*C1014</f>
        <v>0</v>
      </c>
      <c r="N1014" s="62"/>
      <c r="O1014" s="62">
        <f>N1014*C1014</f>
        <v>0</v>
      </c>
      <c r="P1014" s="88">
        <f>G1014+J1014+L1014+N1014</f>
        <v>190</v>
      </c>
      <c r="Q1014" s="62">
        <f>P1014*C1014</f>
        <v>11628</v>
      </c>
      <c r="R1014" s="88">
        <f>P1014+E1014</f>
        <v>190</v>
      </c>
      <c r="S1014" s="62">
        <f>R1014*C1014</f>
        <v>11628</v>
      </c>
      <c r="T1014" s="48"/>
      <c r="U1014" s="42"/>
    </row>
    <row r="1015" spans="1:21" s="46" customFormat="1" ht="58.5" customHeight="1">
      <c r="A1015" s="115"/>
      <c r="B1015" s="102" t="s">
        <v>234</v>
      </c>
      <c r="C1015" s="114">
        <v>117</v>
      </c>
      <c r="D1015" s="82" t="s">
        <v>229</v>
      </c>
      <c r="E1015" s="81"/>
      <c r="F1015" s="81">
        <f>E1015*C1015</f>
        <v>0</v>
      </c>
      <c r="G1015" s="62">
        <v>180</v>
      </c>
      <c r="H1015" s="62">
        <f>G1015*C1015</f>
        <v>21060</v>
      </c>
      <c r="I1015" s="62"/>
      <c r="J1015" s="62">
        <f>I1015*2</f>
        <v>0</v>
      </c>
      <c r="K1015" s="62">
        <f>J1015*C1015</f>
        <v>0</v>
      </c>
      <c r="L1015" s="62"/>
      <c r="M1015" s="62">
        <f>L1015*C1015</f>
        <v>0</v>
      </c>
      <c r="N1015" s="62"/>
      <c r="O1015" s="62">
        <f>N1015*C1015</f>
        <v>0</v>
      </c>
      <c r="P1015" s="88">
        <f>G1015+J1015+L1015+N1015</f>
        <v>180</v>
      </c>
      <c r="Q1015" s="62">
        <f>P1015*C1015</f>
        <v>21060</v>
      </c>
      <c r="R1015" s="88">
        <f>P1015+E1015</f>
        <v>180</v>
      </c>
      <c r="S1015" s="62">
        <f>R1015*C1015</f>
        <v>21060</v>
      </c>
      <c r="T1015" s="48"/>
      <c r="U1015" s="42"/>
    </row>
    <row r="1016" spans="1:21" s="46" customFormat="1" ht="49.5" customHeight="1">
      <c r="A1016" s="115"/>
      <c r="B1016" s="102" t="s">
        <v>233</v>
      </c>
      <c r="C1016" s="117">
        <v>746</v>
      </c>
      <c r="D1016" s="116" t="s">
        <v>216</v>
      </c>
      <c r="E1016" s="101"/>
      <c r="F1016" s="101">
        <f>E1016*C1016</f>
        <v>0</v>
      </c>
      <c r="G1016" s="56"/>
      <c r="H1016" s="56">
        <f>G1016*C1016</f>
        <v>0</v>
      </c>
      <c r="I1016" s="56"/>
      <c r="J1016" s="56">
        <f>I1016*2</f>
        <v>0</v>
      </c>
      <c r="K1016" s="56">
        <f>J1016*C1016</f>
        <v>0</v>
      </c>
      <c r="L1016" s="56"/>
      <c r="M1016" s="56">
        <f>L1016*C1016</f>
        <v>0</v>
      </c>
      <c r="N1016" s="56"/>
      <c r="O1016" s="56">
        <f>N1016*C1016</f>
        <v>0</v>
      </c>
      <c r="P1016" s="98">
        <f>G1016+J1016+L1016+N1016</f>
        <v>0</v>
      </c>
      <c r="Q1016" s="56">
        <f>P1016*C1016</f>
        <v>0</v>
      </c>
      <c r="R1016" s="98">
        <f>P1016+E1016</f>
        <v>0</v>
      </c>
      <c r="S1016" s="56">
        <f>R1016*C1016</f>
        <v>0</v>
      </c>
      <c r="T1016" s="48"/>
      <c r="U1016" s="42"/>
    </row>
    <row r="1017" spans="1:21" s="46" customFormat="1" ht="49.5" customHeight="1">
      <c r="A1017" s="115"/>
      <c r="B1017" s="102" t="s">
        <v>232</v>
      </c>
      <c r="C1017" s="114">
        <v>125</v>
      </c>
      <c r="D1017" s="82"/>
      <c r="E1017" s="81"/>
      <c r="F1017" s="81">
        <f>E1017*C1017</f>
        <v>0</v>
      </c>
      <c r="G1017" s="62">
        <v>330</v>
      </c>
      <c r="H1017" s="62">
        <f>G1017*C1017</f>
        <v>41250</v>
      </c>
      <c r="I1017" s="62"/>
      <c r="J1017" s="62">
        <f>I1017*2</f>
        <v>0</v>
      </c>
      <c r="K1017" s="62">
        <f>J1017*C1017</f>
        <v>0</v>
      </c>
      <c r="L1017" s="62"/>
      <c r="M1017" s="62">
        <f>L1017*C1017</f>
        <v>0</v>
      </c>
      <c r="N1017" s="62"/>
      <c r="O1017" s="62">
        <f>N1017*C1017</f>
        <v>0</v>
      </c>
      <c r="P1017" s="88">
        <f>G1017+J1017+L1017+N1017</f>
        <v>330</v>
      </c>
      <c r="Q1017" s="62">
        <f>P1017*C1017</f>
        <v>41250</v>
      </c>
      <c r="R1017" s="88">
        <f>P1017+E1017</f>
        <v>330</v>
      </c>
      <c r="S1017" s="62">
        <f>R1017*C1017</f>
        <v>41250</v>
      </c>
      <c r="T1017" s="48"/>
      <c r="U1017" s="42"/>
    </row>
    <row r="1018" spans="1:21" s="46" customFormat="1" ht="60.75" customHeight="1">
      <c r="A1018" s="115"/>
      <c r="B1018" s="102" t="s">
        <v>231</v>
      </c>
      <c r="C1018" s="114">
        <v>242.41</v>
      </c>
      <c r="D1018" s="82" t="s">
        <v>229</v>
      </c>
      <c r="E1018" s="81"/>
      <c r="F1018" s="81">
        <f>E1018*C1018</f>
        <v>0</v>
      </c>
      <c r="G1018" s="62">
        <v>224.8</v>
      </c>
      <c r="H1018" s="62">
        <f>G1018*C1018</f>
        <v>54493.768000000004</v>
      </c>
      <c r="I1018" s="62"/>
      <c r="J1018" s="62">
        <f>I1018*2</f>
        <v>0</v>
      </c>
      <c r="K1018" s="62">
        <f>J1018*C1018</f>
        <v>0</v>
      </c>
      <c r="L1018" s="62"/>
      <c r="M1018" s="62">
        <f>L1018*C1018</f>
        <v>0</v>
      </c>
      <c r="N1018" s="62"/>
      <c r="O1018" s="62">
        <f>N1018*C1018</f>
        <v>0</v>
      </c>
      <c r="P1018" s="88">
        <f>G1018+J1018+L1018+N1018</f>
        <v>224.8</v>
      </c>
      <c r="Q1018" s="62">
        <f>P1018*C1018</f>
        <v>54493.768000000004</v>
      </c>
      <c r="R1018" s="88">
        <f>P1018+E1018</f>
        <v>224.8</v>
      </c>
      <c r="S1018" s="62">
        <f>R1018*C1018</f>
        <v>54493.768000000004</v>
      </c>
      <c r="T1018" s="48"/>
      <c r="U1018" s="42"/>
    </row>
    <row r="1019" spans="1:21" s="46" customFormat="1" ht="66" customHeight="1">
      <c r="A1019" s="115"/>
      <c r="B1019" s="102" t="s">
        <v>230</v>
      </c>
      <c r="C1019" s="118">
        <v>298.87</v>
      </c>
      <c r="D1019" s="116" t="s">
        <v>229</v>
      </c>
      <c r="E1019" s="101"/>
      <c r="F1019" s="101">
        <f>E1019*C1019</f>
        <v>0</v>
      </c>
      <c r="G1019" s="56"/>
      <c r="H1019" s="56">
        <f>G1019*C1019</f>
        <v>0</v>
      </c>
      <c r="I1019" s="56"/>
      <c r="J1019" s="56">
        <f>I1019*2</f>
        <v>0</v>
      </c>
      <c r="K1019" s="56">
        <f>J1019*C1019</f>
        <v>0</v>
      </c>
      <c r="L1019" s="56"/>
      <c r="M1019" s="56">
        <f>L1019*C1019</f>
        <v>0</v>
      </c>
      <c r="N1019" s="56"/>
      <c r="O1019" s="56">
        <f>N1019*C1019</f>
        <v>0</v>
      </c>
      <c r="P1019" s="98">
        <f>G1019+J1019+L1019+N1019</f>
        <v>0</v>
      </c>
      <c r="Q1019" s="56">
        <f>P1019*C1019</f>
        <v>0</v>
      </c>
      <c r="R1019" s="98">
        <f>P1019+E1019</f>
        <v>0</v>
      </c>
      <c r="S1019" s="56">
        <f>R1019*C1019</f>
        <v>0</v>
      </c>
      <c r="T1019" s="48"/>
      <c r="U1019" s="42"/>
    </row>
    <row r="1020" spans="1:21" s="46" customFormat="1" ht="62.25" customHeight="1">
      <c r="A1020" s="115"/>
      <c r="B1020" s="102" t="s">
        <v>228</v>
      </c>
      <c r="C1020" s="117">
        <v>22864</v>
      </c>
      <c r="D1020" s="116" t="s">
        <v>216</v>
      </c>
      <c r="E1020" s="101"/>
      <c r="F1020" s="101">
        <f>E1020*C1020</f>
        <v>0</v>
      </c>
      <c r="G1020" s="56"/>
      <c r="H1020" s="56">
        <f>G1020*C1020</f>
        <v>0</v>
      </c>
      <c r="I1020" s="56"/>
      <c r="J1020" s="56">
        <f>I1020*2</f>
        <v>0</v>
      </c>
      <c r="K1020" s="56">
        <f>J1020*C1020</f>
        <v>0</v>
      </c>
      <c r="L1020" s="56"/>
      <c r="M1020" s="56">
        <f>L1020*C1020</f>
        <v>0</v>
      </c>
      <c r="N1020" s="56"/>
      <c r="O1020" s="56">
        <f>N1020*C1020</f>
        <v>0</v>
      </c>
      <c r="P1020" s="98">
        <f>G1020+J1020+L1020+N1020</f>
        <v>0</v>
      </c>
      <c r="Q1020" s="56">
        <f>P1020*C1020</f>
        <v>0</v>
      </c>
      <c r="R1020" s="98">
        <f>P1020+E1020</f>
        <v>0</v>
      </c>
      <c r="S1020" s="56">
        <f>R1020*C1020</f>
        <v>0</v>
      </c>
      <c r="T1020" s="48"/>
      <c r="U1020" s="42"/>
    </row>
    <row r="1021" spans="1:21" s="46" customFormat="1" ht="62.25" customHeight="1">
      <c r="A1021" s="115"/>
      <c r="B1021" s="102" t="s">
        <v>227</v>
      </c>
      <c r="C1021" s="117">
        <v>9758.34</v>
      </c>
      <c r="D1021" s="116" t="s">
        <v>216</v>
      </c>
      <c r="E1021" s="101"/>
      <c r="F1021" s="101">
        <f>E1021*C1021</f>
        <v>0</v>
      </c>
      <c r="G1021" s="56"/>
      <c r="H1021" s="56">
        <f>G1021*C1021</f>
        <v>0</v>
      </c>
      <c r="I1021" s="56"/>
      <c r="J1021" s="56">
        <f>I1021*2</f>
        <v>0</v>
      </c>
      <c r="K1021" s="56">
        <f>J1021*C1021</f>
        <v>0</v>
      </c>
      <c r="L1021" s="56"/>
      <c r="M1021" s="56">
        <f>L1021*C1021</f>
        <v>0</v>
      </c>
      <c r="N1021" s="56"/>
      <c r="O1021" s="56">
        <f>N1021*C1021</f>
        <v>0</v>
      </c>
      <c r="P1021" s="98">
        <f>G1021+J1021+L1021+N1021</f>
        <v>0</v>
      </c>
      <c r="Q1021" s="56">
        <f>P1021*C1021</f>
        <v>0</v>
      </c>
      <c r="R1021" s="98">
        <f>P1021+E1021</f>
        <v>0</v>
      </c>
      <c r="S1021" s="56">
        <f>R1021*C1021</f>
        <v>0</v>
      </c>
      <c r="T1021" s="48"/>
      <c r="U1021" s="42"/>
    </row>
    <row r="1022" spans="1:21" s="46" customFormat="1" ht="93.75" customHeight="1">
      <c r="A1022" s="115"/>
      <c r="B1022" s="102" t="s">
        <v>226</v>
      </c>
      <c r="C1022" s="114">
        <v>31547</v>
      </c>
      <c r="D1022" s="82" t="s">
        <v>216</v>
      </c>
      <c r="E1022" s="81"/>
      <c r="F1022" s="81">
        <f>E1022*C1022</f>
        <v>0</v>
      </c>
      <c r="G1022" s="62">
        <v>2</v>
      </c>
      <c r="H1022" s="62">
        <f>G1022*C1022</f>
        <v>63094</v>
      </c>
      <c r="I1022" s="62"/>
      <c r="J1022" s="62">
        <f>I1022*2</f>
        <v>0</v>
      </c>
      <c r="K1022" s="62">
        <f>J1022*C1022</f>
        <v>0</v>
      </c>
      <c r="L1022" s="62"/>
      <c r="M1022" s="62">
        <f>L1022*C1022</f>
        <v>0</v>
      </c>
      <c r="N1022" s="62"/>
      <c r="O1022" s="62">
        <f>N1022*C1022</f>
        <v>0</v>
      </c>
      <c r="P1022" s="88">
        <f>G1022+J1022+L1022+N1022</f>
        <v>2</v>
      </c>
      <c r="Q1022" s="62">
        <f>P1022*C1022</f>
        <v>63094</v>
      </c>
      <c r="R1022" s="88">
        <f>P1022+E1022</f>
        <v>2</v>
      </c>
      <c r="S1022" s="62">
        <f>R1022*C1022</f>
        <v>63094</v>
      </c>
      <c r="T1022" s="48"/>
      <c r="U1022" s="42"/>
    </row>
    <row r="1023" spans="1:21" s="46" customFormat="1" ht="81" customHeight="1">
      <c r="A1023" s="115"/>
      <c r="B1023" s="102" t="s">
        <v>225</v>
      </c>
      <c r="C1023" s="114">
        <v>6128</v>
      </c>
      <c r="D1023" s="82" t="s">
        <v>104</v>
      </c>
      <c r="E1023" s="81"/>
      <c r="F1023" s="81">
        <f>E1023*C1023</f>
        <v>0</v>
      </c>
      <c r="G1023" s="62">
        <v>2</v>
      </c>
      <c r="H1023" s="62">
        <f>G1023*C1023</f>
        <v>12256</v>
      </c>
      <c r="I1023" s="62"/>
      <c r="J1023" s="62">
        <f>I1023*2</f>
        <v>0</v>
      </c>
      <c r="K1023" s="62">
        <f>J1023*C1023</f>
        <v>0</v>
      </c>
      <c r="L1023" s="62"/>
      <c r="M1023" s="62">
        <f>L1023*C1023</f>
        <v>0</v>
      </c>
      <c r="N1023" s="62"/>
      <c r="O1023" s="62">
        <f>N1023*C1023</f>
        <v>0</v>
      </c>
      <c r="P1023" s="88">
        <f>G1023+J1023+L1023+N1023</f>
        <v>2</v>
      </c>
      <c r="Q1023" s="62">
        <f>P1023*C1023</f>
        <v>12256</v>
      </c>
      <c r="R1023" s="88">
        <f>P1023+E1023</f>
        <v>2</v>
      </c>
      <c r="S1023" s="62">
        <f>R1023*C1023</f>
        <v>12256</v>
      </c>
      <c r="T1023" s="48"/>
      <c r="U1023" s="42"/>
    </row>
    <row r="1024" spans="1:21" s="46" customFormat="1" ht="49.5" customHeight="1">
      <c r="A1024" s="115"/>
      <c r="B1024" s="102" t="s">
        <v>224</v>
      </c>
      <c r="C1024" s="117">
        <v>97</v>
      </c>
      <c r="D1024" s="116" t="s">
        <v>106</v>
      </c>
      <c r="E1024" s="101"/>
      <c r="F1024" s="101">
        <f>E1024*C1024</f>
        <v>0</v>
      </c>
      <c r="G1024" s="56"/>
      <c r="H1024" s="56">
        <f>G1024*C1024</f>
        <v>0</v>
      </c>
      <c r="I1024" s="56"/>
      <c r="J1024" s="56">
        <f>I1024*2</f>
        <v>0</v>
      </c>
      <c r="K1024" s="56">
        <f>J1024*C1024</f>
        <v>0</v>
      </c>
      <c r="L1024" s="56"/>
      <c r="M1024" s="56">
        <f>L1024*C1024</f>
        <v>0</v>
      </c>
      <c r="N1024" s="56"/>
      <c r="O1024" s="56">
        <f>N1024*C1024</f>
        <v>0</v>
      </c>
      <c r="P1024" s="98">
        <f>G1024+J1024+L1024+N1024</f>
        <v>0</v>
      </c>
      <c r="Q1024" s="56">
        <f>P1024*C1024</f>
        <v>0</v>
      </c>
      <c r="R1024" s="98">
        <f>P1024+E1024</f>
        <v>0</v>
      </c>
      <c r="S1024" s="56">
        <f>R1024*C1024</f>
        <v>0</v>
      </c>
      <c r="T1024" s="48"/>
      <c r="U1024" s="42"/>
    </row>
    <row r="1025" spans="1:25" s="46" customFormat="1" ht="49.5" customHeight="1">
      <c r="A1025" s="115"/>
      <c r="B1025" s="102" t="s">
        <v>223</v>
      </c>
      <c r="C1025" s="117">
        <v>150</v>
      </c>
      <c r="D1025" s="116" t="s">
        <v>106</v>
      </c>
      <c r="E1025" s="101"/>
      <c r="F1025" s="101">
        <f>E1025*C1025</f>
        <v>0</v>
      </c>
      <c r="G1025" s="56"/>
      <c r="H1025" s="56">
        <f>G1025*C1025</f>
        <v>0</v>
      </c>
      <c r="I1025" s="56"/>
      <c r="J1025" s="56">
        <f>I1025*2</f>
        <v>0</v>
      </c>
      <c r="K1025" s="56">
        <f>J1025*C1025</f>
        <v>0</v>
      </c>
      <c r="L1025" s="56"/>
      <c r="M1025" s="56">
        <f>L1025*C1025</f>
        <v>0</v>
      </c>
      <c r="N1025" s="56"/>
      <c r="O1025" s="56">
        <f>N1025*C1025</f>
        <v>0</v>
      </c>
      <c r="P1025" s="98">
        <f>G1025+J1025+L1025+N1025</f>
        <v>0</v>
      </c>
      <c r="Q1025" s="56">
        <f>P1025*C1025</f>
        <v>0</v>
      </c>
      <c r="R1025" s="98">
        <f>P1025+E1025</f>
        <v>0</v>
      </c>
      <c r="S1025" s="56">
        <f>R1025*C1025</f>
        <v>0</v>
      </c>
      <c r="T1025" s="48"/>
      <c r="U1025" s="42"/>
    </row>
    <row r="1026" spans="1:25" s="46" customFormat="1" ht="49.5" customHeight="1">
      <c r="A1026" s="115"/>
      <c r="B1026" s="97" t="s">
        <v>222</v>
      </c>
      <c r="C1026" s="114"/>
      <c r="D1026" s="82"/>
      <c r="E1026" s="81"/>
      <c r="F1026" s="81">
        <f>E1026*C1026</f>
        <v>0</v>
      </c>
      <c r="G1026" s="62"/>
      <c r="H1026" s="62">
        <f>G1026*C1026</f>
        <v>0</v>
      </c>
      <c r="I1026" s="62"/>
      <c r="J1026" s="62">
        <f>I1026*2</f>
        <v>0</v>
      </c>
      <c r="K1026" s="62">
        <f>J1026*C1026</f>
        <v>0</v>
      </c>
      <c r="L1026" s="62"/>
      <c r="M1026" s="62">
        <f>L1026*C1026</f>
        <v>0</v>
      </c>
      <c r="N1026" s="62"/>
      <c r="O1026" s="62">
        <f>N1026*C1026</f>
        <v>0</v>
      </c>
      <c r="P1026" s="88">
        <f>G1026+J1026+L1026+N1026</f>
        <v>0</v>
      </c>
      <c r="Q1026" s="62">
        <f>P1026*C1026</f>
        <v>0</v>
      </c>
      <c r="R1026" s="80" t="s">
        <v>136</v>
      </c>
      <c r="S1026" s="62"/>
      <c r="T1026" s="48"/>
      <c r="U1026" s="42"/>
    </row>
    <row r="1027" spans="1:25" s="46" customFormat="1" ht="49.5" customHeight="1">
      <c r="A1027" s="115"/>
      <c r="B1027" s="102" t="s">
        <v>221</v>
      </c>
      <c r="C1027" s="114">
        <v>2082</v>
      </c>
      <c r="D1027" s="82" t="s">
        <v>216</v>
      </c>
      <c r="E1027" s="81"/>
      <c r="F1027" s="81">
        <f>E1027*C1027</f>
        <v>0</v>
      </c>
      <c r="G1027" s="62">
        <v>2</v>
      </c>
      <c r="H1027" s="62">
        <f>G1027*C1027</f>
        <v>4164</v>
      </c>
      <c r="I1027" s="62"/>
      <c r="J1027" s="62">
        <f>I1027*2</f>
        <v>0</v>
      </c>
      <c r="K1027" s="62">
        <f>J1027*C1027</f>
        <v>0</v>
      </c>
      <c r="L1027" s="62"/>
      <c r="M1027" s="62">
        <f>L1027*C1027</f>
        <v>0</v>
      </c>
      <c r="N1027" s="62"/>
      <c r="O1027" s="62">
        <f>N1027*C1027</f>
        <v>0</v>
      </c>
      <c r="P1027" s="88">
        <f>G1027+J1027+L1027+N1027</f>
        <v>2</v>
      </c>
      <c r="Q1027" s="62">
        <f>P1027*C1027</f>
        <v>4164</v>
      </c>
      <c r="R1027" s="88">
        <f>P1027+E1027</f>
        <v>2</v>
      </c>
      <c r="S1027" s="62">
        <f>R1027*C1027</f>
        <v>4164</v>
      </c>
      <c r="T1027" s="48"/>
      <c r="U1027" s="42"/>
    </row>
    <row r="1028" spans="1:25" s="46" customFormat="1" ht="49.5" customHeight="1">
      <c r="A1028" s="115"/>
      <c r="B1028" s="102" t="s">
        <v>220</v>
      </c>
      <c r="C1028" s="114">
        <v>1229</v>
      </c>
      <c r="D1028" s="82" t="s">
        <v>216</v>
      </c>
      <c r="E1028" s="81"/>
      <c r="F1028" s="81">
        <f>E1028*C1028</f>
        <v>0</v>
      </c>
      <c r="G1028" s="62">
        <v>6</v>
      </c>
      <c r="H1028" s="62">
        <f>G1028*C1028</f>
        <v>7374</v>
      </c>
      <c r="I1028" s="62"/>
      <c r="J1028" s="62">
        <f>I1028*2</f>
        <v>0</v>
      </c>
      <c r="K1028" s="62">
        <f>J1028*C1028</f>
        <v>0</v>
      </c>
      <c r="L1028" s="62"/>
      <c r="M1028" s="62">
        <f>L1028*C1028</f>
        <v>0</v>
      </c>
      <c r="N1028" s="62"/>
      <c r="O1028" s="62">
        <f>N1028*C1028</f>
        <v>0</v>
      </c>
      <c r="P1028" s="88">
        <f>G1028+J1028+L1028+N1028</f>
        <v>6</v>
      </c>
      <c r="Q1028" s="62">
        <f>P1028*C1028</f>
        <v>7374</v>
      </c>
      <c r="R1028" s="88">
        <f>P1028+E1028</f>
        <v>6</v>
      </c>
      <c r="S1028" s="62">
        <f>R1028*C1028</f>
        <v>7374</v>
      </c>
      <c r="T1028" s="48"/>
      <c r="U1028" s="42"/>
    </row>
    <row r="1029" spans="1:25" s="46" customFormat="1" ht="49.5" customHeight="1">
      <c r="A1029" s="115"/>
      <c r="B1029" s="102" t="s">
        <v>219</v>
      </c>
      <c r="C1029" s="114">
        <v>266.3</v>
      </c>
      <c r="D1029" s="82" t="s">
        <v>216</v>
      </c>
      <c r="E1029" s="81"/>
      <c r="F1029" s="81">
        <f>E1029*C1029</f>
        <v>0</v>
      </c>
      <c r="G1029" s="62">
        <v>4</v>
      </c>
      <c r="H1029" s="62">
        <f>G1029*C1029</f>
        <v>1065.2</v>
      </c>
      <c r="I1029" s="62"/>
      <c r="J1029" s="62">
        <f>I1029*2</f>
        <v>0</v>
      </c>
      <c r="K1029" s="62">
        <f>J1029*C1029</f>
        <v>0</v>
      </c>
      <c r="L1029" s="62"/>
      <c r="M1029" s="62">
        <f>L1029*C1029</f>
        <v>0</v>
      </c>
      <c r="N1029" s="62"/>
      <c r="O1029" s="62">
        <f>N1029*C1029</f>
        <v>0</v>
      </c>
      <c r="P1029" s="88">
        <f>G1029+J1029+L1029+N1029</f>
        <v>4</v>
      </c>
      <c r="Q1029" s="62">
        <f>P1029*C1029</f>
        <v>1065.2</v>
      </c>
      <c r="R1029" s="88">
        <f>P1029+E1029</f>
        <v>4</v>
      </c>
      <c r="S1029" s="62">
        <f>R1029*C1029</f>
        <v>1065.2</v>
      </c>
      <c r="T1029" s="48"/>
      <c r="U1029" s="42"/>
    </row>
    <row r="1030" spans="1:25" s="46" customFormat="1" ht="48.75" customHeight="1">
      <c r="A1030" s="115"/>
      <c r="B1030" s="102" t="s">
        <v>218</v>
      </c>
      <c r="C1030" s="114">
        <v>209</v>
      </c>
      <c r="D1030" s="82" t="s">
        <v>216</v>
      </c>
      <c r="E1030" s="81"/>
      <c r="F1030" s="81">
        <f>E1030*C1030</f>
        <v>0</v>
      </c>
      <c r="G1030" s="62">
        <v>12</v>
      </c>
      <c r="H1030" s="62">
        <f>G1030*C1030</f>
        <v>2508</v>
      </c>
      <c r="I1030" s="62"/>
      <c r="J1030" s="62">
        <f>I1030*2</f>
        <v>0</v>
      </c>
      <c r="K1030" s="62">
        <f>J1030*C1030</f>
        <v>0</v>
      </c>
      <c r="L1030" s="62"/>
      <c r="M1030" s="62">
        <f>L1030*C1030</f>
        <v>0</v>
      </c>
      <c r="N1030" s="62"/>
      <c r="O1030" s="62">
        <f>N1030*C1030</f>
        <v>0</v>
      </c>
      <c r="P1030" s="88">
        <f>G1030+J1030+L1030+N1030</f>
        <v>12</v>
      </c>
      <c r="Q1030" s="62">
        <f>P1030*C1030</f>
        <v>2508</v>
      </c>
      <c r="R1030" s="88">
        <f>P1030+E1030</f>
        <v>12</v>
      </c>
      <c r="S1030" s="62">
        <f>R1030*C1030</f>
        <v>2508</v>
      </c>
      <c r="T1030" s="48"/>
      <c r="U1030" s="42"/>
    </row>
    <row r="1031" spans="1:25" s="46" customFormat="1" ht="48.75" customHeight="1">
      <c r="A1031" s="115"/>
      <c r="B1031" s="102" t="s">
        <v>217</v>
      </c>
      <c r="C1031" s="114">
        <v>116.3</v>
      </c>
      <c r="D1031" s="82" t="s">
        <v>216</v>
      </c>
      <c r="E1031" s="81"/>
      <c r="F1031" s="81">
        <f>E1031*C1031</f>
        <v>0</v>
      </c>
      <c r="G1031" s="62">
        <v>4</v>
      </c>
      <c r="H1031" s="62">
        <f>G1031*C1031</f>
        <v>465.2</v>
      </c>
      <c r="I1031" s="62"/>
      <c r="J1031" s="62">
        <f>I1031*2</f>
        <v>0</v>
      </c>
      <c r="K1031" s="62">
        <f>J1031*C1031</f>
        <v>0</v>
      </c>
      <c r="L1031" s="62"/>
      <c r="M1031" s="62">
        <f>L1031*C1031</f>
        <v>0</v>
      </c>
      <c r="N1031" s="62"/>
      <c r="O1031" s="62">
        <f>N1031*C1031</f>
        <v>0</v>
      </c>
      <c r="P1031" s="88">
        <f>G1031+J1031+L1031+N1031</f>
        <v>4</v>
      </c>
      <c r="Q1031" s="62">
        <f>P1031*C1031</f>
        <v>465.2</v>
      </c>
      <c r="R1031" s="88">
        <f>P1031+E1031</f>
        <v>4</v>
      </c>
      <c r="S1031" s="62">
        <f>R1031*C1031</f>
        <v>465.2</v>
      </c>
      <c r="T1031" s="48"/>
      <c r="U1031" s="42"/>
    </row>
    <row r="1032" spans="1:25" s="46" customFormat="1" ht="48.75" customHeight="1">
      <c r="A1032" s="115"/>
      <c r="B1032" s="102" t="s">
        <v>215</v>
      </c>
      <c r="C1032" s="114">
        <v>69.8</v>
      </c>
      <c r="D1032" s="82" t="s">
        <v>104</v>
      </c>
      <c r="E1032" s="81"/>
      <c r="F1032" s="81">
        <f>E1032*C1032</f>
        <v>0</v>
      </c>
      <c r="G1032" s="62">
        <v>8</v>
      </c>
      <c r="H1032" s="62">
        <f>G1032*C1032</f>
        <v>558.4</v>
      </c>
      <c r="I1032" s="62"/>
      <c r="J1032" s="62">
        <f>I1032*2</f>
        <v>0</v>
      </c>
      <c r="K1032" s="62">
        <f>J1032*C1032</f>
        <v>0</v>
      </c>
      <c r="L1032" s="62"/>
      <c r="M1032" s="62">
        <f>L1032*C1032</f>
        <v>0</v>
      </c>
      <c r="N1032" s="62"/>
      <c r="O1032" s="62">
        <f>N1032*C1032</f>
        <v>0</v>
      </c>
      <c r="P1032" s="88">
        <f>G1032+J1032+L1032+N1032</f>
        <v>8</v>
      </c>
      <c r="Q1032" s="62">
        <f>P1032*C1032</f>
        <v>558.4</v>
      </c>
      <c r="R1032" s="88">
        <f>P1032+E1032</f>
        <v>8</v>
      </c>
      <c r="S1032" s="62">
        <f>R1032*C1032</f>
        <v>558.4</v>
      </c>
      <c r="T1032" s="48"/>
      <c r="U1032" s="42"/>
    </row>
    <row r="1033" spans="1:25" s="87" customFormat="1" ht="48.75" customHeight="1">
      <c r="A1033" s="95"/>
      <c r="B1033" s="96" t="s">
        <v>214</v>
      </c>
      <c r="C1033" s="114">
        <v>2405000</v>
      </c>
      <c r="D1033" s="92" t="s">
        <v>104</v>
      </c>
      <c r="E1033" s="89">
        <v>2</v>
      </c>
      <c r="F1033" s="81">
        <f>E1033*C1033</f>
        <v>4810000</v>
      </c>
      <c r="G1033" s="89"/>
      <c r="H1033" s="62">
        <f>G1033*C1033</f>
        <v>0</v>
      </c>
      <c r="I1033" s="89"/>
      <c r="J1033" s="62">
        <f>I1033*2</f>
        <v>0</v>
      </c>
      <c r="K1033" s="62">
        <f>J1033*C1033</f>
        <v>0</v>
      </c>
      <c r="L1033" s="89"/>
      <c r="M1033" s="62">
        <f>L1033*C1033</f>
        <v>0</v>
      </c>
      <c r="N1033" s="89"/>
      <c r="O1033" s="62">
        <f>N1033*C1033</f>
        <v>0</v>
      </c>
      <c r="P1033" s="88">
        <f>G1033+J1033+L1033+N1033</f>
        <v>0</v>
      </c>
      <c r="Q1033" s="62">
        <f>P1033*C1033</f>
        <v>0</v>
      </c>
      <c r="R1033" s="88">
        <f>P1033+E1033</f>
        <v>2</v>
      </c>
      <c r="S1033" s="62">
        <f>R1033*C1033</f>
        <v>4810000</v>
      </c>
      <c r="T1033" s="110">
        <v>2</v>
      </c>
      <c r="U1033" s="108">
        <v>4610000</v>
      </c>
      <c r="V1033" s="109">
        <v>4</v>
      </c>
      <c r="W1033" s="108">
        <v>9220000</v>
      </c>
    </row>
    <row r="1034" spans="1:25" s="87" customFormat="1" ht="66" customHeight="1">
      <c r="A1034" s="95"/>
      <c r="B1034" s="96" t="s">
        <v>213</v>
      </c>
      <c r="C1034" s="114">
        <v>4181</v>
      </c>
      <c r="D1034" s="92" t="s">
        <v>104</v>
      </c>
      <c r="E1034" s="113">
        <v>450</v>
      </c>
      <c r="F1034" s="81">
        <f>E1034*C1034</f>
        <v>1881450</v>
      </c>
      <c r="G1034" s="89"/>
      <c r="H1034" s="62">
        <f>G1034*C1034</f>
        <v>0</v>
      </c>
      <c r="I1034" s="89"/>
      <c r="J1034" s="62">
        <f>I1034*2</f>
        <v>0</v>
      </c>
      <c r="K1034" s="62">
        <f>J1034*C1034</f>
        <v>0</v>
      </c>
      <c r="L1034" s="89"/>
      <c r="M1034" s="62">
        <f>L1034*C1034</f>
        <v>0</v>
      </c>
      <c r="N1034" s="89"/>
      <c r="O1034" s="62">
        <f>N1034*C1034</f>
        <v>0</v>
      </c>
      <c r="P1034" s="88">
        <f>G1034+J1034+L1034+N1034</f>
        <v>0</v>
      </c>
      <c r="Q1034" s="62">
        <f>P1034*C1034</f>
        <v>0</v>
      </c>
      <c r="R1034" s="88">
        <f>P1034+E1034</f>
        <v>450</v>
      </c>
      <c r="S1034" s="62">
        <f>R1034*C1034</f>
        <v>1881450</v>
      </c>
      <c r="T1034" s="110">
        <v>450</v>
      </c>
      <c r="U1034" s="108">
        <v>1881450</v>
      </c>
      <c r="V1034" s="109">
        <v>900</v>
      </c>
      <c r="W1034" s="108">
        <v>3762900</v>
      </c>
    </row>
    <row r="1035" spans="1:25" s="106" customFormat="1" ht="230.25">
      <c r="A1035" s="85"/>
      <c r="B1035" s="96" t="s">
        <v>212</v>
      </c>
      <c r="C1035" s="91">
        <v>1473</v>
      </c>
      <c r="D1035" s="92" t="s">
        <v>104</v>
      </c>
      <c r="E1035" s="91">
        <v>20</v>
      </c>
      <c r="F1035" s="81">
        <f>E1035*C1035</f>
        <v>29460</v>
      </c>
      <c r="G1035" s="91"/>
      <c r="H1035" s="62">
        <f>G1035*C1035</f>
        <v>0</v>
      </c>
      <c r="I1035" s="112"/>
      <c r="J1035" s="62">
        <f>I1035*2</f>
        <v>0</v>
      </c>
      <c r="K1035" s="62">
        <f>J1035*C1035</f>
        <v>0</v>
      </c>
      <c r="L1035" s="111"/>
      <c r="M1035" s="62">
        <f>L1035*C1035</f>
        <v>0</v>
      </c>
      <c r="N1035" s="91"/>
      <c r="O1035" s="62">
        <f>N1035*C1035</f>
        <v>0</v>
      </c>
      <c r="P1035" s="88">
        <f>G1035+J1035+L1035+N1035</f>
        <v>0</v>
      </c>
      <c r="Q1035" s="62">
        <f>P1035*C1035</f>
        <v>0</v>
      </c>
      <c r="R1035" s="88">
        <f>P1035+E1035</f>
        <v>20</v>
      </c>
      <c r="S1035" s="62">
        <f>R1035*C1035</f>
        <v>29460</v>
      </c>
      <c r="T1035" s="110">
        <v>20</v>
      </c>
      <c r="U1035" s="108">
        <v>24140</v>
      </c>
      <c r="V1035" s="109">
        <v>40</v>
      </c>
      <c r="W1035" s="108">
        <v>48280</v>
      </c>
      <c r="X1035" s="107"/>
      <c r="Y1035" s="107"/>
    </row>
    <row r="1036" spans="1:25" s="87" customFormat="1" ht="255">
      <c r="A1036" s="95">
        <v>1</v>
      </c>
      <c r="B1036" s="102" t="s">
        <v>211</v>
      </c>
      <c r="C1036" s="93"/>
      <c r="D1036" s="92"/>
      <c r="E1036" s="89"/>
      <c r="F1036" s="81">
        <f>E1036*C1036</f>
        <v>0</v>
      </c>
      <c r="G1036" s="89"/>
      <c r="H1036" s="62">
        <f>G1036*C1036</f>
        <v>0</v>
      </c>
      <c r="I1036" s="89"/>
      <c r="J1036" s="62">
        <f>I1036*2</f>
        <v>0</v>
      </c>
      <c r="K1036" s="62">
        <f>J1036*C1036</f>
        <v>0</v>
      </c>
      <c r="L1036" s="105"/>
      <c r="M1036" s="62">
        <f>L1036*C1036</f>
        <v>0</v>
      </c>
      <c r="N1036" s="89"/>
      <c r="O1036" s="62">
        <f>N1036*C1036</f>
        <v>0</v>
      </c>
      <c r="P1036" s="88">
        <f>G1036+J1036+L1036+N1036</f>
        <v>0</v>
      </c>
      <c r="Q1036" s="62">
        <f>P1036*C1036</f>
        <v>0</v>
      </c>
      <c r="R1036" s="80" t="s">
        <v>136</v>
      </c>
      <c r="S1036" s="62"/>
    </row>
    <row r="1037" spans="1:25" s="87" customFormat="1" ht="26.25">
      <c r="A1037" s="95" t="s">
        <v>183</v>
      </c>
      <c r="B1037" s="102" t="s">
        <v>210</v>
      </c>
      <c r="C1037" s="100"/>
      <c r="D1037" s="102"/>
      <c r="E1037" s="99"/>
      <c r="F1037" s="101">
        <f>E1037*C1037</f>
        <v>0</v>
      </c>
      <c r="G1037" s="99"/>
      <c r="H1037" s="56">
        <f>G1037*C1037</f>
        <v>0</v>
      </c>
      <c r="I1037" s="99"/>
      <c r="J1037" s="56">
        <f>I1037*2</f>
        <v>0</v>
      </c>
      <c r="K1037" s="56">
        <f>J1037*C1037</f>
        <v>0</v>
      </c>
      <c r="L1037" s="103"/>
      <c r="M1037" s="56">
        <f>L1037*C1037</f>
        <v>0</v>
      </c>
      <c r="N1037" s="99"/>
      <c r="O1037" s="56">
        <f>N1037*C1037</f>
        <v>0</v>
      </c>
      <c r="P1037" s="98">
        <f>G1037+J1037+L1037+N1037</f>
        <v>0</v>
      </c>
      <c r="Q1037" s="56">
        <f>P1037*C1037</f>
        <v>0</v>
      </c>
      <c r="R1037" s="98">
        <f>P1037+E1037</f>
        <v>0</v>
      </c>
      <c r="S1037" s="56">
        <f>R1037*C1037</f>
        <v>0</v>
      </c>
    </row>
    <row r="1038" spans="1:25" s="87" customFormat="1" ht="26.25">
      <c r="A1038" s="95"/>
      <c r="B1038" s="102" t="s">
        <v>209</v>
      </c>
      <c r="C1038" s="100"/>
      <c r="D1038" s="102"/>
      <c r="E1038" s="99"/>
      <c r="F1038" s="101">
        <f>E1038*C1038</f>
        <v>0</v>
      </c>
      <c r="G1038" s="99"/>
      <c r="H1038" s="56">
        <f>G1038*C1038</f>
        <v>0</v>
      </c>
      <c r="I1038" s="99"/>
      <c r="J1038" s="56">
        <f>I1038*2</f>
        <v>0</v>
      </c>
      <c r="K1038" s="56">
        <f>J1038*C1038</f>
        <v>0</v>
      </c>
      <c r="L1038" s="103"/>
      <c r="M1038" s="56">
        <f>L1038*C1038</f>
        <v>0</v>
      </c>
      <c r="N1038" s="99"/>
      <c r="O1038" s="56">
        <f>N1038*C1038</f>
        <v>0</v>
      </c>
      <c r="P1038" s="98">
        <f>G1038+J1038+L1038+N1038</f>
        <v>0</v>
      </c>
      <c r="Q1038" s="56">
        <f>P1038*C1038</f>
        <v>0</v>
      </c>
      <c r="R1038" s="98">
        <f>P1038+E1038</f>
        <v>0</v>
      </c>
      <c r="S1038" s="56">
        <f>R1038*C1038</f>
        <v>0</v>
      </c>
    </row>
    <row r="1039" spans="1:25" s="87" customFormat="1" ht="229.5">
      <c r="A1039" s="95"/>
      <c r="B1039" s="102" t="s">
        <v>208</v>
      </c>
      <c r="C1039" s="100"/>
      <c r="D1039" s="102"/>
      <c r="E1039" s="99"/>
      <c r="F1039" s="101">
        <f>E1039*C1039</f>
        <v>0</v>
      </c>
      <c r="G1039" s="99"/>
      <c r="H1039" s="56">
        <f>G1039*C1039</f>
        <v>0</v>
      </c>
      <c r="I1039" s="99"/>
      <c r="J1039" s="56">
        <f>I1039*2</f>
        <v>0</v>
      </c>
      <c r="K1039" s="56">
        <f>J1039*C1039</f>
        <v>0</v>
      </c>
      <c r="L1039" s="103"/>
      <c r="M1039" s="56">
        <f>L1039*C1039</f>
        <v>0</v>
      </c>
      <c r="N1039" s="99"/>
      <c r="O1039" s="56">
        <f>N1039*C1039</f>
        <v>0</v>
      </c>
      <c r="P1039" s="98">
        <f>G1039+J1039+L1039+N1039</f>
        <v>0</v>
      </c>
      <c r="Q1039" s="56">
        <f>P1039*C1039</f>
        <v>0</v>
      </c>
      <c r="R1039" s="98">
        <f>P1039+E1039</f>
        <v>0</v>
      </c>
      <c r="S1039" s="56">
        <f>R1039*C1039</f>
        <v>0</v>
      </c>
    </row>
    <row r="1040" spans="1:25" s="87" customFormat="1" ht="255">
      <c r="A1040" s="95"/>
      <c r="B1040" s="102" t="s">
        <v>207</v>
      </c>
      <c r="C1040" s="100"/>
      <c r="D1040" s="102"/>
      <c r="E1040" s="99"/>
      <c r="F1040" s="101">
        <f>E1040*C1040</f>
        <v>0</v>
      </c>
      <c r="G1040" s="99"/>
      <c r="H1040" s="56">
        <f>G1040*C1040</f>
        <v>0</v>
      </c>
      <c r="I1040" s="99"/>
      <c r="J1040" s="56">
        <f>I1040*2</f>
        <v>0</v>
      </c>
      <c r="K1040" s="56">
        <f>J1040*C1040</f>
        <v>0</v>
      </c>
      <c r="L1040" s="103"/>
      <c r="M1040" s="56">
        <f>L1040*C1040</f>
        <v>0</v>
      </c>
      <c r="N1040" s="99"/>
      <c r="O1040" s="56">
        <f>N1040*C1040</f>
        <v>0</v>
      </c>
      <c r="P1040" s="98">
        <f>G1040+J1040+L1040+N1040</f>
        <v>0</v>
      </c>
      <c r="Q1040" s="56">
        <f>P1040*C1040</f>
        <v>0</v>
      </c>
      <c r="R1040" s="98">
        <f>P1040+E1040</f>
        <v>0</v>
      </c>
      <c r="S1040" s="56">
        <f>R1040*C1040</f>
        <v>0</v>
      </c>
    </row>
    <row r="1041" spans="1:19" s="87" customFormat="1" ht="204">
      <c r="A1041" s="95"/>
      <c r="B1041" s="102" t="s">
        <v>206</v>
      </c>
      <c r="C1041" s="100"/>
      <c r="D1041" s="102"/>
      <c r="E1041" s="99"/>
      <c r="F1041" s="101">
        <f>E1041*C1041</f>
        <v>0</v>
      </c>
      <c r="G1041" s="99"/>
      <c r="H1041" s="56">
        <f>G1041*C1041</f>
        <v>0</v>
      </c>
      <c r="I1041" s="99"/>
      <c r="J1041" s="56">
        <f>I1041*2</f>
        <v>0</v>
      </c>
      <c r="K1041" s="56">
        <f>J1041*C1041</f>
        <v>0</v>
      </c>
      <c r="L1041" s="103"/>
      <c r="M1041" s="56">
        <f>L1041*C1041</f>
        <v>0</v>
      </c>
      <c r="N1041" s="99"/>
      <c r="O1041" s="56">
        <f>N1041*C1041</f>
        <v>0</v>
      </c>
      <c r="P1041" s="98">
        <f>G1041+J1041+L1041+N1041</f>
        <v>0</v>
      </c>
      <c r="Q1041" s="56">
        <f>P1041*C1041</f>
        <v>0</v>
      </c>
      <c r="R1041" s="98">
        <f>P1041+E1041</f>
        <v>0</v>
      </c>
      <c r="S1041" s="56">
        <f>R1041*C1041</f>
        <v>0</v>
      </c>
    </row>
    <row r="1042" spans="1:19" s="87" customFormat="1" ht="26.25">
      <c r="A1042" s="95"/>
      <c r="B1042" s="102" t="s">
        <v>205</v>
      </c>
      <c r="C1042" s="100"/>
      <c r="D1042" s="102"/>
      <c r="E1042" s="99"/>
      <c r="F1042" s="101">
        <f>E1042*C1042</f>
        <v>0</v>
      </c>
      <c r="G1042" s="99"/>
      <c r="H1042" s="56">
        <f>G1042*C1042</f>
        <v>0</v>
      </c>
      <c r="I1042" s="99"/>
      <c r="J1042" s="56">
        <f>I1042*2</f>
        <v>0</v>
      </c>
      <c r="K1042" s="56">
        <f>J1042*C1042</f>
        <v>0</v>
      </c>
      <c r="L1042" s="103"/>
      <c r="M1042" s="56">
        <f>L1042*C1042</f>
        <v>0</v>
      </c>
      <c r="N1042" s="99"/>
      <c r="O1042" s="56">
        <f>N1042*C1042</f>
        <v>0</v>
      </c>
      <c r="P1042" s="98">
        <f>G1042+J1042+L1042+N1042</f>
        <v>0</v>
      </c>
      <c r="Q1042" s="56">
        <f>P1042*C1042</f>
        <v>0</v>
      </c>
      <c r="R1042" s="98">
        <f>P1042+E1042</f>
        <v>0</v>
      </c>
      <c r="S1042" s="56">
        <f>R1042*C1042</f>
        <v>0</v>
      </c>
    </row>
    <row r="1043" spans="1:19" s="87" customFormat="1" ht="204">
      <c r="A1043" s="95"/>
      <c r="B1043" s="102" t="s">
        <v>204</v>
      </c>
      <c r="C1043" s="100"/>
      <c r="D1043" s="102"/>
      <c r="E1043" s="99"/>
      <c r="F1043" s="101">
        <f>E1043*C1043</f>
        <v>0</v>
      </c>
      <c r="G1043" s="99"/>
      <c r="H1043" s="56">
        <f>G1043*C1043</f>
        <v>0</v>
      </c>
      <c r="I1043" s="99"/>
      <c r="J1043" s="56">
        <f>I1043*2</f>
        <v>0</v>
      </c>
      <c r="K1043" s="56">
        <f>J1043*C1043</f>
        <v>0</v>
      </c>
      <c r="L1043" s="103"/>
      <c r="M1043" s="56">
        <f>L1043*C1043</f>
        <v>0</v>
      </c>
      <c r="N1043" s="99"/>
      <c r="O1043" s="56">
        <f>N1043*C1043</f>
        <v>0</v>
      </c>
      <c r="P1043" s="98">
        <f>G1043+J1043+L1043+N1043</f>
        <v>0</v>
      </c>
      <c r="Q1043" s="56">
        <f>P1043*C1043</f>
        <v>0</v>
      </c>
      <c r="R1043" s="98">
        <f>P1043+E1043</f>
        <v>0</v>
      </c>
      <c r="S1043" s="56">
        <f>R1043*C1043</f>
        <v>0</v>
      </c>
    </row>
    <row r="1044" spans="1:19" s="87" customFormat="1" ht="26.25">
      <c r="A1044" s="95"/>
      <c r="B1044" s="102" t="s">
        <v>203</v>
      </c>
      <c r="C1044" s="100"/>
      <c r="D1044" s="102"/>
      <c r="E1044" s="99"/>
      <c r="F1044" s="101">
        <f>E1044*C1044</f>
        <v>0</v>
      </c>
      <c r="G1044" s="99"/>
      <c r="H1044" s="56">
        <f>G1044*C1044</f>
        <v>0</v>
      </c>
      <c r="I1044" s="99"/>
      <c r="J1044" s="56">
        <f>I1044*2</f>
        <v>0</v>
      </c>
      <c r="K1044" s="56">
        <f>J1044*C1044</f>
        <v>0</v>
      </c>
      <c r="L1044" s="103"/>
      <c r="M1044" s="56">
        <f>L1044*C1044</f>
        <v>0</v>
      </c>
      <c r="N1044" s="99"/>
      <c r="O1044" s="56">
        <f>N1044*C1044</f>
        <v>0</v>
      </c>
      <c r="P1044" s="98">
        <f>G1044+J1044+L1044+N1044</f>
        <v>0</v>
      </c>
      <c r="Q1044" s="56">
        <f>P1044*C1044</f>
        <v>0</v>
      </c>
      <c r="R1044" s="98">
        <f>P1044+E1044</f>
        <v>0</v>
      </c>
      <c r="S1044" s="56">
        <f>R1044*C1044</f>
        <v>0</v>
      </c>
    </row>
    <row r="1045" spans="1:19" s="87" customFormat="1" ht="162" customHeight="1">
      <c r="A1045" s="95"/>
      <c r="B1045" s="102" t="s">
        <v>202</v>
      </c>
      <c r="C1045" s="100"/>
      <c r="D1045" s="102"/>
      <c r="E1045" s="99"/>
      <c r="F1045" s="101">
        <f>E1045*C1045</f>
        <v>0</v>
      </c>
      <c r="G1045" s="99"/>
      <c r="H1045" s="56">
        <f>G1045*C1045</f>
        <v>0</v>
      </c>
      <c r="I1045" s="99"/>
      <c r="J1045" s="56">
        <f>I1045*2</f>
        <v>0</v>
      </c>
      <c r="K1045" s="56">
        <f>J1045*C1045</f>
        <v>0</v>
      </c>
      <c r="L1045" s="103"/>
      <c r="M1045" s="56">
        <f>L1045*C1045</f>
        <v>0</v>
      </c>
      <c r="N1045" s="99"/>
      <c r="O1045" s="56">
        <f>N1045*C1045</f>
        <v>0</v>
      </c>
      <c r="P1045" s="98">
        <f>G1045+J1045+L1045+N1045</f>
        <v>0</v>
      </c>
      <c r="Q1045" s="56">
        <f>P1045*C1045</f>
        <v>0</v>
      </c>
      <c r="R1045" s="98">
        <f>P1045+E1045</f>
        <v>0</v>
      </c>
      <c r="S1045" s="56">
        <f>R1045*C1045</f>
        <v>0</v>
      </c>
    </row>
    <row r="1046" spans="1:19" s="87" customFormat="1" ht="153">
      <c r="A1046" s="95"/>
      <c r="B1046" s="102" t="s">
        <v>201</v>
      </c>
      <c r="C1046" s="100"/>
      <c r="D1046" s="102"/>
      <c r="E1046" s="99"/>
      <c r="F1046" s="101">
        <f>E1046*C1046</f>
        <v>0</v>
      </c>
      <c r="G1046" s="99"/>
      <c r="H1046" s="56">
        <f>G1046*C1046</f>
        <v>0</v>
      </c>
      <c r="I1046" s="99"/>
      <c r="J1046" s="56">
        <f>I1046*2</f>
        <v>0</v>
      </c>
      <c r="K1046" s="56">
        <f>J1046*C1046</f>
        <v>0</v>
      </c>
      <c r="L1046" s="103"/>
      <c r="M1046" s="56">
        <f>L1046*C1046</f>
        <v>0</v>
      </c>
      <c r="N1046" s="99"/>
      <c r="O1046" s="56">
        <f>N1046*C1046</f>
        <v>0</v>
      </c>
      <c r="P1046" s="98">
        <f>G1046+J1046+L1046+N1046</f>
        <v>0</v>
      </c>
      <c r="Q1046" s="56">
        <f>P1046*C1046</f>
        <v>0</v>
      </c>
      <c r="R1046" s="98">
        <f>P1046+E1046</f>
        <v>0</v>
      </c>
      <c r="S1046" s="56">
        <f>R1046*C1046</f>
        <v>0</v>
      </c>
    </row>
    <row r="1047" spans="1:19" s="87" customFormat="1" ht="26.25">
      <c r="A1047" s="95"/>
      <c r="B1047" s="102" t="s">
        <v>200</v>
      </c>
      <c r="C1047" s="100"/>
      <c r="D1047" s="102"/>
      <c r="E1047" s="99"/>
      <c r="F1047" s="101">
        <f>E1047*C1047</f>
        <v>0</v>
      </c>
      <c r="G1047" s="99"/>
      <c r="H1047" s="56">
        <f>G1047*C1047</f>
        <v>0</v>
      </c>
      <c r="I1047" s="99"/>
      <c r="J1047" s="56">
        <f>I1047*2</f>
        <v>0</v>
      </c>
      <c r="K1047" s="56">
        <f>J1047*C1047</f>
        <v>0</v>
      </c>
      <c r="L1047" s="103"/>
      <c r="M1047" s="56">
        <f>L1047*C1047</f>
        <v>0</v>
      </c>
      <c r="N1047" s="99"/>
      <c r="O1047" s="56">
        <f>N1047*C1047</f>
        <v>0</v>
      </c>
      <c r="P1047" s="98">
        <f>G1047+J1047+L1047+N1047</f>
        <v>0</v>
      </c>
      <c r="Q1047" s="56">
        <f>P1047*C1047</f>
        <v>0</v>
      </c>
      <c r="R1047" s="98">
        <f>P1047+E1047</f>
        <v>0</v>
      </c>
      <c r="S1047" s="56">
        <f>R1047*C1047</f>
        <v>0</v>
      </c>
    </row>
    <row r="1048" spans="1:19" s="87" customFormat="1" ht="26.25">
      <c r="A1048" s="95"/>
      <c r="B1048" s="102" t="s">
        <v>199</v>
      </c>
      <c r="C1048" s="100"/>
      <c r="D1048" s="102"/>
      <c r="E1048" s="99"/>
      <c r="F1048" s="101">
        <f>E1048*C1048</f>
        <v>0</v>
      </c>
      <c r="G1048" s="99"/>
      <c r="H1048" s="56">
        <f>G1048*C1048</f>
        <v>0</v>
      </c>
      <c r="I1048" s="99"/>
      <c r="J1048" s="56">
        <f>I1048*2</f>
        <v>0</v>
      </c>
      <c r="K1048" s="56">
        <f>J1048*C1048</f>
        <v>0</v>
      </c>
      <c r="L1048" s="103"/>
      <c r="M1048" s="56">
        <f>L1048*C1048</f>
        <v>0</v>
      </c>
      <c r="N1048" s="99"/>
      <c r="O1048" s="56">
        <f>N1048*C1048</f>
        <v>0</v>
      </c>
      <c r="P1048" s="98">
        <f>G1048+J1048+L1048+N1048</f>
        <v>0</v>
      </c>
      <c r="Q1048" s="56">
        <f>P1048*C1048</f>
        <v>0</v>
      </c>
      <c r="R1048" s="98">
        <f>P1048+E1048</f>
        <v>0</v>
      </c>
      <c r="S1048" s="56">
        <f>R1048*C1048</f>
        <v>0</v>
      </c>
    </row>
    <row r="1049" spans="1:19" s="87" customFormat="1" ht="26.25">
      <c r="A1049" s="95"/>
      <c r="B1049" s="102" t="s">
        <v>198</v>
      </c>
      <c r="C1049" s="100"/>
      <c r="D1049" s="102"/>
      <c r="E1049" s="99"/>
      <c r="F1049" s="101">
        <f>E1049*C1049</f>
        <v>0</v>
      </c>
      <c r="G1049" s="99"/>
      <c r="H1049" s="56">
        <f>G1049*C1049</f>
        <v>0</v>
      </c>
      <c r="I1049" s="99"/>
      <c r="J1049" s="56">
        <f>I1049*2</f>
        <v>0</v>
      </c>
      <c r="K1049" s="56">
        <f>J1049*C1049</f>
        <v>0</v>
      </c>
      <c r="L1049" s="103"/>
      <c r="M1049" s="56">
        <f>L1049*C1049</f>
        <v>0</v>
      </c>
      <c r="N1049" s="99"/>
      <c r="O1049" s="56">
        <f>N1049*C1049</f>
        <v>0</v>
      </c>
      <c r="P1049" s="98">
        <f>G1049+J1049+L1049+N1049</f>
        <v>0</v>
      </c>
      <c r="Q1049" s="56">
        <f>P1049*C1049</f>
        <v>0</v>
      </c>
      <c r="R1049" s="98">
        <f>P1049+E1049</f>
        <v>0</v>
      </c>
      <c r="S1049" s="56">
        <f>R1049*C1049</f>
        <v>0</v>
      </c>
    </row>
    <row r="1050" spans="1:19" s="87" customFormat="1" ht="26.25">
      <c r="A1050" s="95"/>
      <c r="B1050" s="102" t="s">
        <v>197</v>
      </c>
      <c r="C1050" s="100"/>
      <c r="D1050" s="102"/>
      <c r="E1050" s="99"/>
      <c r="F1050" s="101">
        <f>E1050*C1050</f>
        <v>0</v>
      </c>
      <c r="G1050" s="99"/>
      <c r="H1050" s="56">
        <f>G1050*C1050</f>
        <v>0</v>
      </c>
      <c r="I1050" s="99"/>
      <c r="J1050" s="56">
        <f>I1050*2</f>
        <v>0</v>
      </c>
      <c r="K1050" s="56">
        <f>J1050*C1050</f>
        <v>0</v>
      </c>
      <c r="L1050" s="103"/>
      <c r="M1050" s="56">
        <f>L1050*C1050</f>
        <v>0</v>
      </c>
      <c r="N1050" s="99"/>
      <c r="O1050" s="56">
        <f>N1050*C1050</f>
        <v>0</v>
      </c>
      <c r="P1050" s="98">
        <f>G1050+J1050+L1050+N1050</f>
        <v>0</v>
      </c>
      <c r="Q1050" s="56">
        <f>P1050*C1050</f>
        <v>0</v>
      </c>
      <c r="R1050" s="98">
        <f>P1050+E1050</f>
        <v>0</v>
      </c>
      <c r="S1050" s="56">
        <f>R1050*C1050</f>
        <v>0</v>
      </c>
    </row>
    <row r="1051" spans="1:19" s="87" customFormat="1" ht="26.25">
      <c r="A1051" s="95"/>
      <c r="B1051" s="102" t="s">
        <v>196</v>
      </c>
      <c r="C1051" s="100"/>
      <c r="D1051" s="102"/>
      <c r="E1051" s="99"/>
      <c r="F1051" s="101">
        <f>E1051*C1051</f>
        <v>0</v>
      </c>
      <c r="G1051" s="99"/>
      <c r="H1051" s="56">
        <f>G1051*C1051</f>
        <v>0</v>
      </c>
      <c r="I1051" s="99"/>
      <c r="J1051" s="56">
        <f>I1051*2</f>
        <v>0</v>
      </c>
      <c r="K1051" s="56">
        <f>J1051*C1051</f>
        <v>0</v>
      </c>
      <c r="L1051" s="103"/>
      <c r="M1051" s="56">
        <f>L1051*C1051</f>
        <v>0</v>
      </c>
      <c r="N1051" s="99"/>
      <c r="O1051" s="56">
        <f>N1051*C1051</f>
        <v>0</v>
      </c>
      <c r="P1051" s="98">
        <f>G1051+J1051+L1051+N1051</f>
        <v>0</v>
      </c>
      <c r="Q1051" s="56">
        <f>P1051*C1051</f>
        <v>0</v>
      </c>
      <c r="R1051" s="98">
        <f>P1051+E1051</f>
        <v>0</v>
      </c>
      <c r="S1051" s="56">
        <f>R1051*C1051</f>
        <v>0</v>
      </c>
    </row>
    <row r="1052" spans="1:19" s="87" customFormat="1" ht="26.25">
      <c r="A1052" s="95"/>
      <c r="B1052" s="102" t="s">
        <v>195</v>
      </c>
      <c r="C1052" s="100"/>
      <c r="D1052" s="102"/>
      <c r="E1052" s="99"/>
      <c r="F1052" s="101">
        <f>E1052*C1052</f>
        <v>0</v>
      </c>
      <c r="G1052" s="99"/>
      <c r="H1052" s="56">
        <f>G1052*C1052</f>
        <v>0</v>
      </c>
      <c r="I1052" s="99"/>
      <c r="J1052" s="56">
        <f>I1052*2</f>
        <v>0</v>
      </c>
      <c r="K1052" s="56">
        <f>J1052*C1052</f>
        <v>0</v>
      </c>
      <c r="L1052" s="103"/>
      <c r="M1052" s="56">
        <f>L1052*C1052</f>
        <v>0</v>
      </c>
      <c r="N1052" s="99"/>
      <c r="O1052" s="56">
        <f>N1052*C1052</f>
        <v>0</v>
      </c>
      <c r="P1052" s="98">
        <f>G1052+J1052+L1052+N1052</f>
        <v>0</v>
      </c>
      <c r="Q1052" s="56">
        <f>P1052*C1052</f>
        <v>0</v>
      </c>
      <c r="R1052" s="98">
        <f>P1052+E1052</f>
        <v>0</v>
      </c>
      <c r="S1052" s="56">
        <f>R1052*C1052</f>
        <v>0</v>
      </c>
    </row>
    <row r="1053" spans="1:19" s="87" customFormat="1" ht="26.25">
      <c r="A1053" s="95"/>
      <c r="B1053" s="102" t="s">
        <v>194</v>
      </c>
      <c r="C1053" s="100"/>
      <c r="D1053" s="102"/>
      <c r="E1053" s="99"/>
      <c r="F1053" s="101">
        <f>E1053*C1053</f>
        <v>0</v>
      </c>
      <c r="G1053" s="99"/>
      <c r="H1053" s="56">
        <f>G1053*C1053</f>
        <v>0</v>
      </c>
      <c r="I1053" s="99"/>
      <c r="J1053" s="56">
        <f>I1053*2</f>
        <v>0</v>
      </c>
      <c r="K1053" s="56">
        <f>J1053*C1053</f>
        <v>0</v>
      </c>
      <c r="L1053" s="103"/>
      <c r="M1053" s="56">
        <f>L1053*C1053</f>
        <v>0</v>
      </c>
      <c r="N1053" s="99"/>
      <c r="O1053" s="56">
        <f>N1053*C1053</f>
        <v>0</v>
      </c>
      <c r="P1053" s="98">
        <f>G1053+J1053+L1053+N1053</f>
        <v>0</v>
      </c>
      <c r="Q1053" s="56">
        <f>P1053*C1053</f>
        <v>0</v>
      </c>
      <c r="R1053" s="98">
        <f>P1053+E1053</f>
        <v>0</v>
      </c>
      <c r="S1053" s="56">
        <f>R1053*C1053</f>
        <v>0</v>
      </c>
    </row>
    <row r="1054" spans="1:19" s="87" customFormat="1" ht="76.5">
      <c r="A1054" s="95"/>
      <c r="B1054" s="102" t="s">
        <v>193</v>
      </c>
      <c r="C1054" s="100"/>
      <c r="D1054" s="102"/>
      <c r="E1054" s="99"/>
      <c r="F1054" s="101">
        <f>E1054*C1054</f>
        <v>0</v>
      </c>
      <c r="G1054" s="99"/>
      <c r="H1054" s="56">
        <f>G1054*C1054</f>
        <v>0</v>
      </c>
      <c r="I1054" s="99"/>
      <c r="J1054" s="56">
        <f>I1054*2</f>
        <v>0</v>
      </c>
      <c r="K1054" s="56">
        <f>J1054*C1054</f>
        <v>0</v>
      </c>
      <c r="L1054" s="103"/>
      <c r="M1054" s="56">
        <f>L1054*C1054</f>
        <v>0</v>
      </c>
      <c r="N1054" s="99"/>
      <c r="O1054" s="56">
        <f>N1054*C1054</f>
        <v>0</v>
      </c>
      <c r="P1054" s="98">
        <f>G1054+J1054+L1054+N1054</f>
        <v>0</v>
      </c>
      <c r="Q1054" s="56">
        <f>P1054*C1054</f>
        <v>0</v>
      </c>
      <c r="R1054" s="98">
        <f>P1054+E1054</f>
        <v>0</v>
      </c>
      <c r="S1054" s="56">
        <f>R1054*C1054</f>
        <v>0</v>
      </c>
    </row>
    <row r="1055" spans="1:19" s="87" customFormat="1" ht="127.5">
      <c r="A1055" s="95"/>
      <c r="B1055" s="102" t="s">
        <v>192</v>
      </c>
      <c r="C1055" s="100"/>
      <c r="D1055" s="102"/>
      <c r="E1055" s="99"/>
      <c r="F1055" s="101">
        <f>E1055*C1055</f>
        <v>0</v>
      </c>
      <c r="G1055" s="99"/>
      <c r="H1055" s="56">
        <f>G1055*C1055</f>
        <v>0</v>
      </c>
      <c r="I1055" s="99"/>
      <c r="J1055" s="56">
        <f>I1055*2</f>
        <v>0</v>
      </c>
      <c r="K1055" s="56">
        <f>J1055*C1055</f>
        <v>0</v>
      </c>
      <c r="L1055" s="103"/>
      <c r="M1055" s="56">
        <f>L1055*C1055</f>
        <v>0</v>
      </c>
      <c r="N1055" s="99"/>
      <c r="O1055" s="56">
        <f>N1055*C1055</f>
        <v>0</v>
      </c>
      <c r="P1055" s="98">
        <f>G1055+J1055+L1055+N1055</f>
        <v>0</v>
      </c>
      <c r="Q1055" s="56">
        <f>P1055*C1055</f>
        <v>0</v>
      </c>
      <c r="R1055" s="98">
        <f>P1055+E1055</f>
        <v>0</v>
      </c>
      <c r="S1055" s="56">
        <f>R1055*C1055</f>
        <v>0</v>
      </c>
    </row>
    <row r="1056" spans="1:19" s="87" customFormat="1" ht="130.5">
      <c r="A1056" s="95"/>
      <c r="B1056" s="102" t="s">
        <v>191</v>
      </c>
      <c r="C1056" s="100"/>
      <c r="D1056" s="102"/>
      <c r="E1056" s="99"/>
      <c r="F1056" s="101">
        <f>E1056*C1056</f>
        <v>0</v>
      </c>
      <c r="G1056" s="99"/>
      <c r="H1056" s="56">
        <f>G1056*C1056</f>
        <v>0</v>
      </c>
      <c r="I1056" s="99"/>
      <c r="J1056" s="56">
        <f>I1056*2</f>
        <v>0</v>
      </c>
      <c r="K1056" s="56">
        <f>J1056*C1056</f>
        <v>0</v>
      </c>
      <c r="L1056" s="103"/>
      <c r="M1056" s="56">
        <f>L1056*C1056</f>
        <v>0</v>
      </c>
      <c r="N1056" s="99"/>
      <c r="O1056" s="56">
        <f>N1056*C1056</f>
        <v>0</v>
      </c>
      <c r="P1056" s="98">
        <f>G1056+J1056+L1056+N1056</f>
        <v>0</v>
      </c>
      <c r="Q1056" s="56">
        <f>P1056*C1056</f>
        <v>0</v>
      </c>
      <c r="R1056" s="98">
        <f>P1056+E1056</f>
        <v>0</v>
      </c>
      <c r="S1056" s="56">
        <f>R1056*C1056</f>
        <v>0</v>
      </c>
    </row>
    <row r="1057" spans="1:19" s="87" customFormat="1" ht="51">
      <c r="A1057" s="95"/>
      <c r="B1057" s="102" t="s">
        <v>190</v>
      </c>
      <c r="C1057" s="100"/>
      <c r="D1057" s="102"/>
      <c r="E1057" s="99"/>
      <c r="F1057" s="101">
        <f>E1057*C1057</f>
        <v>0</v>
      </c>
      <c r="G1057" s="99"/>
      <c r="H1057" s="56">
        <f>G1057*C1057</f>
        <v>0</v>
      </c>
      <c r="I1057" s="99"/>
      <c r="J1057" s="56">
        <f>I1057*2</f>
        <v>0</v>
      </c>
      <c r="K1057" s="56">
        <f>J1057*C1057</f>
        <v>0</v>
      </c>
      <c r="L1057" s="103"/>
      <c r="M1057" s="56">
        <f>L1057*C1057</f>
        <v>0</v>
      </c>
      <c r="N1057" s="99"/>
      <c r="O1057" s="56">
        <f>N1057*C1057</f>
        <v>0</v>
      </c>
      <c r="P1057" s="98">
        <f>G1057+J1057+L1057+N1057</f>
        <v>0</v>
      </c>
      <c r="Q1057" s="56">
        <f>P1057*C1057</f>
        <v>0</v>
      </c>
      <c r="R1057" s="98">
        <f>P1057+E1057</f>
        <v>0</v>
      </c>
      <c r="S1057" s="56">
        <f>R1057*C1057</f>
        <v>0</v>
      </c>
    </row>
    <row r="1058" spans="1:19" s="87" customFormat="1" ht="26.25">
      <c r="A1058" s="95"/>
      <c r="B1058" s="102" t="s">
        <v>189</v>
      </c>
      <c r="C1058" s="100"/>
      <c r="D1058" s="102"/>
      <c r="E1058" s="99"/>
      <c r="F1058" s="101">
        <f>E1058*C1058</f>
        <v>0</v>
      </c>
      <c r="G1058" s="99"/>
      <c r="H1058" s="56">
        <f>G1058*C1058</f>
        <v>0</v>
      </c>
      <c r="I1058" s="99"/>
      <c r="J1058" s="56">
        <f>I1058*2</f>
        <v>0</v>
      </c>
      <c r="K1058" s="56">
        <f>J1058*C1058</f>
        <v>0</v>
      </c>
      <c r="L1058" s="103"/>
      <c r="M1058" s="56">
        <f>L1058*C1058</f>
        <v>0</v>
      </c>
      <c r="N1058" s="99"/>
      <c r="O1058" s="56">
        <f>N1058*C1058</f>
        <v>0</v>
      </c>
      <c r="P1058" s="98">
        <f>G1058+J1058+L1058+N1058</f>
        <v>0</v>
      </c>
      <c r="Q1058" s="56">
        <f>P1058*C1058</f>
        <v>0</v>
      </c>
      <c r="R1058" s="98">
        <f>P1058+E1058</f>
        <v>0</v>
      </c>
      <c r="S1058" s="56">
        <f>R1058*C1058</f>
        <v>0</v>
      </c>
    </row>
    <row r="1059" spans="1:19" s="87" customFormat="1" ht="51">
      <c r="A1059" s="95"/>
      <c r="B1059" s="102" t="s">
        <v>188</v>
      </c>
      <c r="C1059" s="100"/>
      <c r="D1059" s="102"/>
      <c r="E1059" s="99"/>
      <c r="F1059" s="101">
        <f>E1059*C1059</f>
        <v>0</v>
      </c>
      <c r="G1059" s="99"/>
      <c r="H1059" s="56">
        <f>G1059*C1059</f>
        <v>0</v>
      </c>
      <c r="I1059" s="99"/>
      <c r="J1059" s="56">
        <f>I1059*2</f>
        <v>0</v>
      </c>
      <c r="K1059" s="56">
        <f>J1059*C1059</f>
        <v>0</v>
      </c>
      <c r="L1059" s="103"/>
      <c r="M1059" s="56">
        <f>L1059*C1059</f>
        <v>0</v>
      </c>
      <c r="N1059" s="99"/>
      <c r="O1059" s="56">
        <f>N1059*C1059</f>
        <v>0</v>
      </c>
      <c r="P1059" s="98">
        <f>G1059+J1059+L1059+N1059</f>
        <v>0</v>
      </c>
      <c r="Q1059" s="56">
        <f>P1059*C1059</f>
        <v>0</v>
      </c>
      <c r="R1059" s="98">
        <f>P1059+E1059</f>
        <v>0</v>
      </c>
      <c r="S1059" s="56">
        <f>R1059*C1059</f>
        <v>0</v>
      </c>
    </row>
    <row r="1060" spans="1:19" s="87" customFormat="1" ht="51">
      <c r="A1060" s="95"/>
      <c r="B1060" s="102" t="s">
        <v>187</v>
      </c>
      <c r="C1060" s="100"/>
      <c r="D1060" s="102"/>
      <c r="E1060" s="99"/>
      <c r="F1060" s="101">
        <f>E1060*C1060</f>
        <v>0</v>
      </c>
      <c r="G1060" s="99"/>
      <c r="H1060" s="56">
        <f>G1060*C1060</f>
        <v>0</v>
      </c>
      <c r="I1060" s="99"/>
      <c r="J1060" s="56">
        <f>I1060*2</f>
        <v>0</v>
      </c>
      <c r="K1060" s="56">
        <f>J1060*C1060</f>
        <v>0</v>
      </c>
      <c r="L1060" s="103"/>
      <c r="M1060" s="56">
        <f>L1060*C1060</f>
        <v>0</v>
      </c>
      <c r="N1060" s="99"/>
      <c r="O1060" s="56">
        <f>N1060*C1060</f>
        <v>0</v>
      </c>
      <c r="P1060" s="98">
        <f>G1060+J1060+L1060+N1060</f>
        <v>0</v>
      </c>
      <c r="Q1060" s="56">
        <f>P1060*C1060</f>
        <v>0</v>
      </c>
      <c r="R1060" s="98">
        <f>P1060+E1060</f>
        <v>0</v>
      </c>
      <c r="S1060" s="56">
        <f>R1060*C1060</f>
        <v>0</v>
      </c>
    </row>
    <row r="1061" spans="1:19" s="87" customFormat="1" ht="26.25">
      <c r="A1061" s="95"/>
      <c r="B1061" s="102" t="s">
        <v>186</v>
      </c>
      <c r="C1061" s="100"/>
      <c r="D1061" s="102"/>
      <c r="E1061" s="104"/>
      <c r="F1061" s="101">
        <f>E1061*C1061</f>
        <v>0</v>
      </c>
      <c r="G1061" s="99"/>
      <c r="H1061" s="56">
        <f>G1061*C1061</f>
        <v>0</v>
      </c>
      <c r="I1061" s="99"/>
      <c r="J1061" s="56">
        <f>I1061*2</f>
        <v>0</v>
      </c>
      <c r="K1061" s="56">
        <f>J1061*C1061</f>
        <v>0</v>
      </c>
      <c r="L1061" s="103"/>
      <c r="M1061" s="56">
        <f>L1061*C1061</f>
        <v>0</v>
      </c>
      <c r="N1061" s="99"/>
      <c r="O1061" s="56">
        <f>N1061*C1061</f>
        <v>0</v>
      </c>
      <c r="P1061" s="98">
        <f>G1061+J1061+L1061+N1061</f>
        <v>0</v>
      </c>
      <c r="Q1061" s="56">
        <f>P1061*C1061</f>
        <v>0</v>
      </c>
      <c r="R1061" s="98">
        <f>P1061+E1061</f>
        <v>0</v>
      </c>
      <c r="S1061" s="56">
        <f>R1061*C1061</f>
        <v>0</v>
      </c>
    </row>
    <row r="1062" spans="1:19" s="87" customFormat="1" ht="63.75" customHeight="1">
      <c r="A1062" s="95"/>
      <c r="B1062" s="102" t="s">
        <v>185</v>
      </c>
      <c r="C1062" s="93">
        <v>827600</v>
      </c>
      <c r="D1062" s="92" t="s">
        <v>184</v>
      </c>
      <c r="E1062" s="89"/>
      <c r="F1062" s="81">
        <f>E1062*C1062</f>
        <v>0</v>
      </c>
      <c r="G1062" s="89"/>
      <c r="H1062" s="62">
        <f>G1062*C1062</f>
        <v>0</v>
      </c>
      <c r="I1062" s="89"/>
      <c r="J1062" s="62">
        <f>I1062*2</f>
        <v>0</v>
      </c>
      <c r="K1062" s="62">
        <f>J1062*C1062</f>
        <v>0</v>
      </c>
      <c r="L1062" s="90">
        <v>1</v>
      </c>
      <c r="M1062" s="62">
        <f>L1062*C1062</f>
        <v>827600</v>
      </c>
      <c r="N1062" s="89"/>
      <c r="O1062" s="62">
        <f>N1062*C1062</f>
        <v>0</v>
      </c>
      <c r="P1062" s="88">
        <f>G1062+J1062+L1062+N1062</f>
        <v>1</v>
      </c>
      <c r="Q1062" s="62">
        <f>P1062*C1062</f>
        <v>827600</v>
      </c>
      <c r="R1062" s="88">
        <f>P1062+E1062</f>
        <v>1</v>
      </c>
      <c r="S1062" s="62">
        <f>R1062*C1062</f>
        <v>827600</v>
      </c>
    </row>
    <row r="1063" spans="1:19" s="87" customFormat="1" ht="51">
      <c r="A1063" s="95" t="s">
        <v>183</v>
      </c>
      <c r="B1063" s="102" t="s">
        <v>182</v>
      </c>
      <c r="C1063" s="100"/>
      <c r="D1063" s="102"/>
      <c r="E1063" s="99"/>
      <c r="F1063" s="101">
        <f>E1063*C1063</f>
        <v>0</v>
      </c>
      <c r="G1063" s="99"/>
      <c r="H1063" s="56">
        <f>G1063*C1063</f>
        <v>0</v>
      </c>
      <c r="I1063" s="99"/>
      <c r="J1063" s="56">
        <f>I1063*2</f>
        <v>0</v>
      </c>
      <c r="K1063" s="56">
        <f>J1063*C1063</f>
        <v>0</v>
      </c>
      <c r="L1063" s="100"/>
      <c r="M1063" s="56">
        <f>L1063*C1063</f>
        <v>0</v>
      </c>
      <c r="N1063" s="99"/>
      <c r="O1063" s="56">
        <f>N1063*C1063</f>
        <v>0</v>
      </c>
      <c r="P1063" s="98">
        <f>G1063+J1063+L1063+N1063</f>
        <v>0</v>
      </c>
      <c r="Q1063" s="56">
        <f>P1063*C1063</f>
        <v>0</v>
      </c>
      <c r="R1063" s="98">
        <f>P1063+E1063</f>
        <v>0</v>
      </c>
      <c r="S1063" s="56">
        <f>R1063*C1063</f>
        <v>0</v>
      </c>
    </row>
    <row r="1064" spans="1:19" s="87" customFormat="1" ht="66" customHeight="1">
      <c r="A1064" s="95">
        <v>3</v>
      </c>
      <c r="B1064" s="102" t="s">
        <v>181</v>
      </c>
      <c r="C1064" s="93">
        <v>11000</v>
      </c>
      <c r="D1064" s="92" t="s">
        <v>159</v>
      </c>
      <c r="E1064" s="89"/>
      <c r="F1064" s="81">
        <f>E1064*C1064</f>
        <v>0</v>
      </c>
      <c r="G1064" s="89"/>
      <c r="H1064" s="62">
        <f>G1064*C1064</f>
        <v>0</v>
      </c>
      <c r="I1064" s="89"/>
      <c r="J1064" s="62">
        <f>I1064*2</f>
        <v>0</v>
      </c>
      <c r="K1064" s="62">
        <f>J1064*C1064</f>
        <v>0</v>
      </c>
      <c r="L1064" s="90">
        <v>1</v>
      </c>
      <c r="M1064" s="62">
        <f>L1064*C1064</f>
        <v>11000</v>
      </c>
      <c r="N1064" s="89"/>
      <c r="O1064" s="62">
        <f>N1064*C1064</f>
        <v>0</v>
      </c>
      <c r="P1064" s="88">
        <f>G1064+J1064+L1064+N1064</f>
        <v>1</v>
      </c>
      <c r="Q1064" s="62">
        <f>P1064*C1064</f>
        <v>11000</v>
      </c>
      <c r="R1064" s="88">
        <f>P1064+E1064</f>
        <v>1</v>
      </c>
      <c r="S1064" s="62">
        <f>R1064*C1064</f>
        <v>11000</v>
      </c>
    </row>
    <row r="1065" spans="1:19" s="87" customFormat="1" ht="204">
      <c r="A1065" s="95">
        <v>4</v>
      </c>
      <c r="B1065" s="102" t="s">
        <v>180</v>
      </c>
      <c r="C1065" s="93">
        <v>25000</v>
      </c>
      <c r="D1065" s="92" t="s">
        <v>159</v>
      </c>
      <c r="E1065" s="89"/>
      <c r="F1065" s="81">
        <f>E1065*C1065</f>
        <v>0</v>
      </c>
      <c r="G1065" s="89"/>
      <c r="H1065" s="62">
        <f>G1065*C1065</f>
        <v>0</v>
      </c>
      <c r="I1065" s="89"/>
      <c r="J1065" s="62">
        <f>I1065*2</f>
        <v>0</v>
      </c>
      <c r="K1065" s="62">
        <f>J1065*C1065</f>
        <v>0</v>
      </c>
      <c r="L1065" s="90">
        <v>1</v>
      </c>
      <c r="M1065" s="62">
        <f>L1065*C1065</f>
        <v>25000</v>
      </c>
      <c r="N1065" s="89"/>
      <c r="O1065" s="62">
        <f>N1065*C1065</f>
        <v>0</v>
      </c>
      <c r="P1065" s="88">
        <f>G1065+J1065+L1065+N1065</f>
        <v>1</v>
      </c>
      <c r="Q1065" s="62">
        <f>P1065*C1065</f>
        <v>25000</v>
      </c>
      <c r="R1065" s="88">
        <f>P1065+E1065</f>
        <v>1</v>
      </c>
      <c r="S1065" s="62">
        <f>R1065*C1065</f>
        <v>25000</v>
      </c>
    </row>
    <row r="1066" spans="1:19" s="87" customFormat="1" ht="55.5" customHeight="1">
      <c r="A1066" s="95"/>
      <c r="B1066" s="102" t="s">
        <v>179</v>
      </c>
      <c r="C1066" s="93"/>
      <c r="D1066" s="92"/>
      <c r="E1066" s="89"/>
      <c r="F1066" s="81">
        <f>E1066*C1066</f>
        <v>0</v>
      </c>
      <c r="G1066" s="89"/>
      <c r="H1066" s="62">
        <f>G1066*C1066</f>
        <v>0</v>
      </c>
      <c r="I1066" s="89"/>
      <c r="J1066" s="62">
        <f>I1066*2</f>
        <v>0</v>
      </c>
      <c r="K1066" s="62">
        <f>J1066*C1066</f>
        <v>0</v>
      </c>
      <c r="L1066" s="90"/>
      <c r="M1066" s="62">
        <f>L1066*C1066</f>
        <v>0</v>
      </c>
      <c r="N1066" s="89"/>
      <c r="O1066" s="62">
        <f>N1066*C1066</f>
        <v>0</v>
      </c>
      <c r="P1066" s="88">
        <f>G1066+J1066+L1066+N1066</f>
        <v>0</v>
      </c>
      <c r="Q1066" s="62">
        <f>P1066*C1066</f>
        <v>0</v>
      </c>
      <c r="R1066" s="80" t="s">
        <v>136</v>
      </c>
      <c r="S1066" s="62"/>
    </row>
    <row r="1067" spans="1:19" s="87" customFormat="1" ht="102">
      <c r="A1067" s="95">
        <v>5</v>
      </c>
      <c r="B1067" s="102" t="s">
        <v>178</v>
      </c>
      <c r="C1067" s="93">
        <v>2350</v>
      </c>
      <c r="D1067" s="92" t="s">
        <v>155</v>
      </c>
      <c r="E1067" s="89"/>
      <c r="F1067" s="81">
        <f>E1067*C1067</f>
        <v>0</v>
      </c>
      <c r="G1067" s="89"/>
      <c r="H1067" s="62">
        <f>G1067*C1067</f>
        <v>0</v>
      </c>
      <c r="I1067" s="89"/>
      <c r="J1067" s="62">
        <f>I1067*2</f>
        <v>0</v>
      </c>
      <c r="K1067" s="62">
        <f>J1067*C1067</f>
        <v>0</v>
      </c>
      <c r="L1067" s="90">
        <v>5</v>
      </c>
      <c r="M1067" s="62">
        <f>L1067*C1067</f>
        <v>11750</v>
      </c>
      <c r="N1067" s="89"/>
      <c r="O1067" s="62">
        <f>N1067*C1067</f>
        <v>0</v>
      </c>
      <c r="P1067" s="88">
        <f>G1067+J1067+L1067+N1067</f>
        <v>5</v>
      </c>
      <c r="Q1067" s="62">
        <f>P1067*C1067</f>
        <v>11750</v>
      </c>
      <c r="R1067" s="88">
        <f>P1067+E1067</f>
        <v>5</v>
      </c>
      <c r="S1067" s="62">
        <f>R1067*C1067</f>
        <v>11750</v>
      </c>
    </row>
    <row r="1068" spans="1:19" s="87" customFormat="1" ht="26.25">
      <c r="A1068" s="95"/>
      <c r="B1068" s="102"/>
      <c r="C1068" s="100"/>
      <c r="D1068" s="102"/>
      <c r="E1068" s="99"/>
      <c r="F1068" s="101">
        <f>E1068*C1068</f>
        <v>0</v>
      </c>
      <c r="G1068" s="99"/>
      <c r="H1068" s="56">
        <f>G1068*C1068</f>
        <v>0</v>
      </c>
      <c r="I1068" s="99"/>
      <c r="J1068" s="56">
        <f>I1068*2</f>
        <v>0</v>
      </c>
      <c r="K1068" s="56">
        <f>J1068*C1068</f>
        <v>0</v>
      </c>
      <c r="L1068" s="100"/>
      <c r="M1068" s="56">
        <f>L1068*C1068</f>
        <v>0</v>
      </c>
      <c r="N1068" s="99"/>
      <c r="O1068" s="56">
        <f>N1068*C1068</f>
        <v>0</v>
      </c>
      <c r="P1068" s="98">
        <f>G1068+J1068+L1068+N1068</f>
        <v>0</v>
      </c>
      <c r="Q1068" s="56">
        <f>P1068*C1068</f>
        <v>0</v>
      </c>
      <c r="R1068" s="98">
        <f>P1068+E1068</f>
        <v>0</v>
      </c>
      <c r="S1068" s="56">
        <f>R1068*C1068</f>
        <v>0</v>
      </c>
    </row>
    <row r="1069" spans="1:19" s="87" customFormat="1" ht="75.75" customHeight="1">
      <c r="A1069" s="95">
        <v>6</v>
      </c>
      <c r="B1069" s="102" t="s">
        <v>177</v>
      </c>
      <c r="C1069" s="93">
        <v>3000</v>
      </c>
      <c r="D1069" s="92" t="s">
        <v>155</v>
      </c>
      <c r="E1069" s="89"/>
      <c r="F1069" s="81">
        <f>E1069*C1069</f>
        <v>0</v>
      </c>
      <c r="G1069" s="89"/>
      <c r="H1069" s="62">
        <f>G1069*C1069</f>
        <v>0</v>
      </c>
      <c r="I1069" s="89"/>
      <c r="J1069" s="62">
        <f>I1069*2</f>
        <v>0</v>
      </c>
      <c r="K1069" s="62">
        <f>J1069*C1069</f>
        <v>0</v>
      </c>
      <c r="L1069" s="90">
        <v>5</v>
      </c>
      <c r="M1069" s="62">
        <f>L1069*C1069</f>
        <v>15000</v>
      </c>
      <c r="N1069" s="89"/>
      <c r="O1069" s="62">
        <f>N1069*C1069</f>
        <v>0</v>
      </c>
      <c r="P1069" s="88">
        <f>G1069+J1069+L1069+N1069</f>
        <v>5</v>
      </c>
      <c r="Q1069" s="62">
        <f>P1069*C1069</f>
        <v>15000</v>
      </c>
      <c r="R1069" s="88">
        <f>P1069+E1069</f>
        <v>5</v>
      </c>
      <c r="S1069" s="62">
        <f>R1069*C1069</f>
        <v>15000</v>
      </c>
    </row>
    <row r="1070" spans="1:19" s="87" customFormat="1" ht="26.25">
      <c r="A1070" s="95"/>
      <c r="B1070" s="102"/>
      <c r="C1070" s="100"/>
      <c r="D1070" s="102"/>
      <c r="E1070" s="99"/>
      <c r="F1070" s="101">
        <f>E1070*C1070</f>
        <v>0</v>
      </c>
      <c r="G1070" s="99"/>
      <c r="H1070" s="56">
        <f>G1070*C1070</f>
        <v>0</v>
      </c>
      <c r="I1070" s="99"/>
      <c r="J1070" s="56">
        <f>I1070*2</f>
        <v>0</v>
      </c>
      <c r="K1070" s="56">
        <f>J1070*C1070</f>
        <v>0</v>
      </c>
      <c r="L1070" s="100"/>
      <c r="M1070" s="56">
        <f>L1070*C1070</f>
        <v>0</v>
      </c>
      <c r="N1070" s="99"/>
      <c r="O1070" s="56">
        <f>N1070*C1070</f>
        <v>0</v>
      </c>
      <c r="P1070" s="98">
        <f>G1070+J1070+L1070+N1070</f>
        <v>0</v>
      </c>
      <c r="Q1070" s="56">
        <f>P1070*C1070</f>
        <v>0</v>
      </c>
      <c r="R1070" s="98">
        <f>P1070+E1070</f>
        <v>0</v>
      </c>
      <c r="S1070" s="56">
        <f>R1070*C1070</f>
        <v>0</v>
      </c>
    </row>
    <row r="1071" spans="1:19" s="87" customFormat="1" ht="120" customHeight="1">
      <c r="A1071" s="95">
        <v>7</v>
      </c>
      <c r="B1071" s="102" t="s">
        <v>176</v>
      </c>
      <c r="C1071" s="93">
        <v>1360</v>
      </c>
      <c r="D1071" s="92" t="s">
        <v>155</v>
      </c>
      <c r="E1071" s="89"/>
      <c r="F1071" s="81">
        <f>E1071*C1071</f>
        <v>0</v>
      </c>
      <c r="G1071" s="89"/>
      <c r="H1071" s="62">
        <f>G1071*C1071</f>
        <v>0</v>
      </c>
      <c r="I1071" s="89"/>
      <c r="J1071" s="62">
        <f>I1071*2</f>
        <v>0</v>
      </c>
      <c r="K1071" s="62">
        <f>J1071*C1071</f>
        <v>0</v>
      </c>
      <c r="L1071" s="90">
        <v>8</v>
      </c>
      <c r="M1071" s="62">
        <f>L1071*C1071</f>
        <v>10880</v>
      </c>
      <c r="N1071" s="89"/>
      <c r="O1071" s="62">
        <f>N1071*C1071</f>
        <v>0</v>
      </c>
      <c r="P1071" s="88">
        <f>G1071+J1071+L1071+N1071</f>
        <v>8</v>
      </c>
      <c r="Q1071" s="62">
        <f>P1071*C1071</f>
        <v>10880</v>
      </c>
      <c r="R1071" s="88">
        <f>P1071+E1071</f>
        <v>8</v>
      </c>
      <c r="S1071" s="62">
        <f>R1071*C1071</f>
        <v>10880</v>
      </c>
    </row>
    <row r="1072" spans="1:19" s="87" customFormat="1" ht="26.25">
      <c r="A1072" s="95"/>
      <c r="B1072" s="102"/>
      <c r="C1072" s="100"/>
      <c r="D1072" s="102"/>
      <c r="E1072" s="99"/>
      <c r="F1072" s="101">
        <f>E1072*C1072</f>
        <v>0</v>
      </c>
      <c r="G1072" s="99"/>
      <c r="H1072" s="56">
        <f>G1072*C1072</f>
        <v>0</v>
      </c>
      <c r="I1072" s="99"/>
      <c r="J1072" s="56">
        <f>I1072*2</f>
        <v>0</v>
      </c>
      <c r="K1072" s="56">
        <f>J1072*C1072</f>
        <v>0</v>
      </c>
      <c r="L1072" s="100"/>
      <c r="M1072" s="56">
        <f>L1072*C1072</f>
        <v>0</v>
      </c>
      <c r="N1072" s="99"/>
      <c r="O1072" s="56">
        <f>N1072*C1072</f>
        <v>0</v>
      </c>
      <c r="P1072" s="98">
        <f>G1072+J1072+L1072+N1072</f>
        <v>0</v>
      </c>
      <c r="Q1072" s="56">
        <f>P1072*C1072</f>
        <v>0</v>
      </c>
      <c r="R1072" s="98">
        <f>P1072+E1072</f>
        <v>0</v>
      </c>
      <c r="S1072" s="56">
        <f>R1072*C1072</f>
        <v>0</v>
      </c>
    </row>
    <row r="1073" spans="1:19" s="87" customFormat="1" ht="98.25" customHeight="1">
      <c r="A1073" s="95">
        <v>8</v>
      </c>
      <c r="B1073" s="102" t="s">
        <v>175</v>
      </c>
      <c r="C1073" s="93">
        <v>5100</v>
      </c>
      <c r="D1073" s="92" t="s">
        <v>159</v>
      </c>
      <c r="E1073" s="89"/>
      <c r="F1073" s="81">
        <f>E1073*C1073</f>
        <v>0</v>
      </c>
      <c r="G1073" s="89"/>
      <c r="H1073" s="62">
        <f>G1073*C1073</f>
        <v>0</v>
      </c>
      <c r="I1073" s="89"/>
      <c r="J1073" s="62">
        <f>I1073*2</f>
        <v>0</v>
      </c>
      <c r="K1073" s="62">
        <f>J1073*C1073</f>
        <v>0</v>
      </c>
      <c r="L1073" s="90">
        <v>1</v>
      </c>
      <c r="M1073" s="62">
        <f>L1073*C1073</f>
        <v>5100</v>
      </c>
      <c r="N1073" s="89"/>
      <c r="O1073" s="62">
        <f>N1073*C1073</f>
        <v>0</v>
      </c>
      <c r="P1073" s="88">
        <f>G1073+J1073+L1073+N1073</f>
        <v>1</v>
      </c>
      <c r="Q1073" s="62">
        <f>P1073*C1073</f>
        <v>5100</v>
      </c>
      <c r="R1073" s="88">
        <f>P1073+E1073</f>
        <v>1</v>
      </c>
      <c r="S1073" s="62">
        <f>R1073*C1073</f>
        <v>5100</v>
      </c>
    </row>
    <row r="1074" spans="1:19" s="87" customFormat="1" ht="55.5" customHeight="1">
      <c r="A1074" s="95"/>
      <c r="B1074" s="102" t="s">
        <v>174</v>
      </c>
      <c r="C1074" s="100"/>
      <c r="D1074" s="102"/>
      <c r="E1074" s="99"/>
      <c r="F1074" s="101">
        <f>E1074*C1074</f>
        <v>0</v>
      </c>
      <c r="G1074" s="99"/>
      <c r="H1074" s="56">
        <f>G1074*C1074</f>
        <v>0</v>
      </c>
      <c r="I1074" s="99"/>
      <c r="J1074" s="56">
        <f>I1074*2</f>
        <v>0</v>
      </c>
      <c r="K1074" s="56">
        <f>J1074*C1074</f>
        <v>0</v>
      </c>
      <c r="L1074" s="100"/>
      <c r="M1074" s="56">
        <f>L1074*C1074</f>
        <v>0</v>
      </c>
      <c r="N1074" s="99"/>
      <c r="O1074" s="56">
        <f>N1074*C1074</f>
        <v>0</v>
      </c>
      <c r="P1074" s="98">
        <f>G1074+J1074+L1074+N1074</f>
        <v>0</v>
      </c>
      <c r="Q1074" s="56">
        <f>P1074*C1074</f>
        <v>0</v>
      </c>
      <c r="R1074" s="98">
        <f>P1074+E1074</f>
        <v>0</v>
      </c>
      <c r="S1074" s="56">
        <f>R1074*C1074</f>
        <v>0</v>
      </c>
    </row>
    <row r="1075" spans="1:19" s="87" customFormat="1" ht="153">
      <c r="A1075" s="95">
        <v>9</v>
      </c>
      <c r="B1075" s="102" t="s">
        <v>173</v>
      </c>
      <c r="C1075" s="93">
        <v>30000</v>
      </c>
      <c r="D1075" s="92" t="s">
        <v>172</v>
      </c>
      <c r="E1075" s="89"/>
      <c r="F1075" s="81">
        <f>E1075*C1075</f>
        <v>0</v>
      </c>
      <c r="G1075" s="89"/>
      <c r="H1075" s="62">
        <f>G1075*C1075</f>
        <v>0</v>
      </c>
      <c r="I1075" s="89"/>
      <c r="J1075" s="62">
        <f>I1075*2</f>
        <v>0</v>
      </c>
      <c r="K1075" s="62">
        <f>J1075*C1075</f>
        <v>0</v>
      </c>
      <c r="L1075" s="90">
        <v>1</v>
      </c>
      <c r="M1075" s="62">
        <f>L1075*C1075</f>
        <v>30000</v>
      </c>
      <c r="N1075" s="89"/>
      <c r="O1075" s="62">
        <f>N1075*C1075</f>
        <v>0</v>
      </c>
      <c r="P1075" s="88">
        <f>G1075+J1075+L1075+N1075</f>
        <v>1</v>
      </c>
      <c r="Q1075" s="62">
        <f>P1075*C1075</f>
        <v>30000</v>
      </c>
      <c r="R1075" s="88">
        <f>P1075+E1075</f>
        <v>1</v>
      </c>
      <c r="S1075" s="62">
        <f>R1075*C1075</f>
        <v>30000</v>
      </c>
    </row>
    <row r="1076" spans="1:19" s="87" customFormat="1" ht="26.25">
      <c r="A1076" s="95"/>
      <c r="B1076" s="102"/>
      <c r="C1076" s="100"/>
      <c r="D1076" s="102"/>
      <c r="E1076" s="99"/>
      <c r="F1076" s="101">
        <f>E1076*C1076</f>
        <v>0</v>
      </c>
      <c r="G1076" s="99"/>
      <c r="H1076" s="56">
        <f>G1076*C1076</f>
        <v>0</v>
      </c>
      <c r="I1076" s="99"/>
      <c r="J1076" s="56">
        <f>I1076*2</f>
        <v>0</v>
      </c>
      <c r="K1076" s="56">
        <f>J1076*C1076</f>
        <v>0</v>
      </c>
      <c r="L1076" s="100"/>
      <c r="M1076" s="56">
        <f>L1076*C1076</f>
        <v>0</v>
      </c>
      <c r="N1076" s="99"/>
      <c r="O1076" s="56">
        <f>N1076*C1076</f>
        <v>0</v>
      </c>
      <c r="P1076" s="98">
        <f>G1076+J1076+L1076+N1076</f>
        <v>0</v>
      </c>
      <c r="Q1076" s="56">
        <f>P1076*C1076</f>
        <v>0</v>
      </c>
      <c r="R1076" s="98">
        <f>P1076+E1076</f>
        <v>0</v>
      </c>
      <c r="S1076" s="56">
        <f>R1076*C1076</f>
        <v>0</v>
      </c>
    </row>
    <row r="1077" spans="1:19" s="87" customFormat="1" ht="26.25">
      <c r="A1077" s="95"/>
      <c r="B1077" s="102"/>
      <c r="C1077" s="100"/>
      <c r="D1077" s="102"/>
      <c r="E1077" s="99"/>
      <c r="F1077" s="101">
        <f>E1077*C1077</f>
        <v>0</v>
      </c>
      <c r="G1077" s="99"/>
      <c r="H1077" s="56">
        <f>G1077*C1077</f>
        <v>0</v>
      </c>
      <c r="I1077" s="99"/>
      <c r="J1077" s="56">
        <f>I1077*2</f>
        <v>0</v>
      </c>
      <c r="K1077" s="56">
        <f>J1077*C1077</f>
        <v>0</v>
      </c>
      <c r="L1077" s="100"/>
      <c r="M1077" s="56">
        <f>L1077*C1077</f>
        <v>0</v>
      </c>
      <c r="N1077" s="99"/>
      <c r="O1077" s="56">
        <f>N1077*C1077</f>
        <v>0</v>
      </c>
      <c r="P1077" s="98">
        <f>G1077+J1077+L1077+N1077</f>
        <v>0</v>
      </c>
      <c r="Q1077" s="56">
        <f>P1077*C1077</f>
        <v>0</v>
      </c>
      <c r="R1077" s="98">
        <f>P1077+E1077</f>
        <v>0</v>
      </c>
      <c r="S1077" s="56">
        <f>R1077*C1077</f>
        <v>0</v>
      </c>
    </row>
    <row r="1078" spans="1:19" s="87" customFormat="1" ht="55.5" customHeight="1">
      <c r="A1078" s="95">
        <v>10</v>
      </c>
      <c r="B1078" s="102" t="s">
        <v>171</v>
      </c>
      <c r="C1078" s="93"/>
      <c r="D1078" s="92"/>
      <c r="E1078" s="89"/>
      <c r="F1078" s="81">
        <f>E1078*C1078</f>
        <v>0</v>
      </c>
      <c r="G1078" s="89"/>
      <c r="H1078" s="62">
        <f>G1078*C1078</f>
        <v>0</v>
      </c>
      <c r="I1078" s="89"/>
      <c r="J1078" s="62">
        <f>I1078*2</f>
        <v>0</v>
      </c>
      <c r="K1078" s="62">
        <f>J1078*C1078</f>
        <v>0</v>
      </c>
      <c r="L1078" s="90"/>
      <c r="M1078" s="62">
        <f>L1078*C1078</f>
        <v>0</v>
      </c>
      <c r="N1078" s="89"/>
      <c r="O1078" s="62">
        <f>N1078*C1078</f>
        <v>0</v>
      </c>
      <c r="P1078" s="88">
        <f>G1078+J1078+L1078+N1078</f>
        <v>0</v>
      </c>
      <c r="Q1078" s="62">
        <f>P1078*C1078</f>
        <v>0</v>
      </c>
      <c r="R1078" s="80" t="s">
        <v>136</v>
      </c>
      <c r="S1078" s="62"/>
    </row>
    <row r="1079" spans="1:19" s="87" customFormat="1" ht="102">
      <c r="A1079" s="95"/>
      <c r="B1079" s="102" t="s">
        <v>170</v>
      </c>
      <c r="C1079" s="93"/>
      <c r="D1079" s="92"/>
      <c r="E1079" s="89"/>
      <c r="F1079" s="81">
        <f>E1079*C1079</f>
        <v>0</v>
      </c>
      <c r="G1079" s="89"/>
      <c r="H1079" s="62">
        <f>G1079*C1079</f>
        <v>0</v>
      </c>
      <c r="I1079" s="89"/>
      <c r="J1079" s="62">
        <f>I1079*2</f>
        <v>0</v>
      </c>
      <c r="K1079" s="62">
        <f>J1079*C1079</f>
        <v>0</v>
      </c>
      <c r="L1079" s="90"/>
      <c r="M1079" s="62">
        <f>L1079*C1079</f>
        <v>0</v>
      </c>
      <c r="N1079" s="89"/>
      <c r="O1079" s="62">
        <f>N1079*C1079</f>
        <v>0</v>
      </c>
      <c r="P1079" s="88">
        <f>G1079+J1079+L1079+N1079</f>
        <v>0</v>
      </c>
      <c r="Q1079" s="62">
        <f>P1079*C1079</f>
        <v>0</v>
      </c>
      <c r="R1079" s="80" t="s">
        <v>136</v>
      </c>
      <c r="S1079" s="62"/>
    </row>
    <row r="1080" spans="1:19" s="87" customFormat="1" ht="102">
      <c r="A1080" s="95"/>
      <c r="B1080" s="102" t="s">
        <v>169</v>
      </c>
      <c r="C1080" s="100"/>
      <c r="D1080" s="102"/>
      <c r="E1080" s="99"/>
      <c r="F1080" s="101">
        <f>E1080*C1080</f>
        <v>0</v>
      </c>
      <c r="G1080" s="99"/>
      <c r="H1080" s="56">
        <f>G1080*C1080</f>
        <v>0</v>
      </c>
      <c r="I1080" s="99"/>
      <c r="J1080" s="56">
        <f>I1080*2</f>
        <v>0</v>
      </c>
      <c r="K1080" s="56">
        <f>J1080*C1080</f>
        <v>0</v>
      </c>
      <c r="L1080" s="100"/>
      <c r="M1080" s="56">
        <f>L1080*C1080</f>
        <v>0</v>
      </c>
      <c r="N1080" s="99"/>
      <c r="O1080" s="56">
        <f>N1080*C1080</f>
        <v>0</v>
      </c>
      <c r="P1080" s="98">
        <f>G1080+J1080+L1080+N1080</f>
        <v>0</v>
      </c>
      <c r="Q1080" s="56">
        <f>P1080*C1080</f>
        <v>0</v>
      </c>
      <c r="R1080" s="98">
        <f>P1080+E1080</f>
        <v>0</v>
      </c>
      <c r="S1080" s="56">
        <f>R1080*C1080</f>
        <v>0</v>
      </c>
    </row>
    <row r="1081" spans="1:19" s="87" customFormat="1" ht="66" customHeight="1">
      <c r="A1081" s="95"/>
      <c r="B1081" s="96" t="s">
        <v>168</v>
      </c>
      <c r="C1081" s="93">
        <v>949</v>
      </c>
      <c r="D1081" s="92" t="s">
        <v>167</v>
      </c>
      <c r="E1081" s="89"/>
      <c r="F1081" s="81">
        <f>E1081*C1081</f>
        <v>0</v>
      </c>
      <c r="G1081" s="89"/>
      <c r="H1081" s="62">
        <f>G1081*C1081</f>
        <v>0</v>
      </c>
      <c r="I1081" s="89"/>
      <c r="J1081" s="62">
        <f>I1081*2</f>
        <v>0</v>
      </c>
      <c r="K1081" s="62">
        <f>J1081*C1081</f>
        <v>0</v>
      </c>
      <c r="L1081" s="90">
        <v>75</v>
      </c>
      <c r="M1081" s="62">
        <f>L1081*C1081</f>
        <v>71175</v>
      </c>
      <c r="N1081" s="89"/>
      <c r="O1081" s="62">
        <f>N1081*C1081</f>
        <v>0</v>
      </c>
      <c r="P1081" s="88">
        <f>G1081+J1081+L1081+N1081</f>
        <v>75</v>
      </c>
      <c r="Q1081" s="62">
        <f>P1081*C1081</f>
        <v>71175</v>
      </c>
      <c r="R1081" s="88">
        <f>P1081+E1081</f>
        <v>75</v>
      </c>
      <c r="S1081" s="62">
        <f>R1081*C1081</f>
        <v>71175</v>
      </c>
    </row>
    <row r="1082" spans="1:19" s="87" customFormat="1" ht="68.25" customHeight="1">
      <c r="A1082" s="95">
        <v>11</v>
      </c>
      <c r="B1082" s="102" t="s">
        <v>166</v>
      </c>
      <c r="C1082" s="93"/>
      <c r="D1082" s="92"/>
      <c r="E1082" s="89"/>
      <c r="F1082" s="81">
        <f>E1082*C1082</f>
        <v>0</v>
      </c>
      <c r="G1082" s="89"/>
      <c r="H1082" s="62">
        <f>G1082*C1082</f>
        <v>0</v>
      </c>
      <c r="I1082" s="89"/>
      <c r="J1082" s="62">
        <f>I1082*2</f>
        <v>0</v>
      </c>
      <c r="K1082" s="62">
        <f>J1082*C1082</f>
        <v>0</v>
      </c>
      <c r="L1082" s="90"/>
      <c r="M1082" s="62">
        <f>L1082*C1082</f>
        <v>0</v>
      </c>
      <c r="N1082" s="89"/>
      <c r="O1082" s="62">
        <f>N1082*C1082</f>
        <v>0</v>
      </c>
      <c r="P1082" s="88">
        <f>G1082+J1082+L1082+N1082</f>
        <v>0</v>
      </c>
      <c r="Q1082" s="62">
        <f>P1082*C1082</f>
        <v>0</v>
      </c>
      <c r="R1082" s="80" t="s">
        <v>136</v>
      </c>
      <c r="S1082" s="62"/>
    </row>
    <row r="1083" spans="1:19" s="87" customFormat="1" ht="48" customHeight="1">
      <c r="A1083" s="95"/>
      <c r="B1083" s="96" t="s">
        <v>165</v>
      </c>
      <c r="C1083" s="93">
        <v>551</v>
      </c>
      <c r="D1083" s="92" t="s">
        <v>159</v>
      </c>
      <c r="E1083" s="89"/>
      <c r="F1083" s="81">
        <f>E1083*C1083</f>
        <v>0</v>
      </c>
      <c r="G1083" s="89"/>
      <c r="H1083" s="62">
        <f>G1083*C1083</f>
        <v>0</v>
      </c>
      <c r="I1083" s="89"/>
      <c r="J1083" s="62">
        <f>I1083*2</f>
        <v>0</v>
      </c>
      <c r="K1083" s="62">
        <f>J1083*C1083</f>
        <v>0</v>
      </c>
      <c r="L1083" s="90">
        <v>4</v>
      </c>
      <c r="M1083" s="62">
        <f>L1083*C1083</f>
        <v>2204</v>
      </c>
      <c r="N1083" s="89"/>
      <c r="O1083" s="62">
        <f>N1083*C1083</f>
        <v>0</v>
      </c>
      <c r="P1083" s="88">
        <f>G1083+J1083+L1083+N1083</f>
        <v>4</v>
      </c>
      <c r="Q1083" s="62">
        <f>P1083*C1083</f>
        <v>2204</v>
      </c>
      <c r="R1083" s="88">
        <f>P1083+E1083</f>
        <v>4</v>
      </c>
      <c r="S1083" s="62">
        <f>R1083*C1083</f>
        <v>2204</v>
      </c>
    </row>
    <row r="1084" spans="1:19" s="87" customFormat="1" ht="26.25">
      <c r="A1084" s="95"/>
      <c r="B1084" s="102"/>
      <c r="C1084" s="100"/>
      <c r="D1084" s="102"/>
      <c r="E1084" s="99"/>
      <c r="F1084" s="101">
        <f>E1084*C1084</f>
        <v>0</v>
      </c>
      <c r="G1084" s="99"/>
      <c r="H1084" s="56">
        <f>G1084*C1084</f>
        <v>0</v>
      </c>
      <c r="I1084" s="99"/>
      <c r="J1084" s="56">
        <f>I1084*2</f>
        <v>0</v>
      </c>
      <c r="K1084" s="56">
        <f>J1084*C1084</f>
        <v>0</v>
      </c>
      <c r="L1084" s="100"/>
      <c r="M1084" s="56">
        <f>L1084*C1084</f>
        <v>0</v>
      </c>
      <c r="N1084" s="99"/>
      <c r="O1084" s="56">
        <f>N1084*C1084</f>
        <v>0</v>
      </c>
      <c r="P1084" s="98">
        <f>G1084+J1084+L1084+N1084</f>
        <v>0</v>
      </c>
      <c r="Q1084" s="56">
        <f>P1084*C1084</f>
        <v>0</v>
      </c>
      <c r="R1084" s="98">
        <f>P1084+E1084</f>
        <v>0</v>
      </c>
      <c r="S1084" s="56">
        <f>R1084*C1084</f>
        <v>0</v>
      </c>
    </row>
    <row r="1085" spans="1:19" s="87" customFormat="1" ht="102">
      <c r="A1085" s="95">
        <v>12</v>
      </c>
      <c r="B1085" s="102" t="s">
        <v>164</v>
      </c>
      <c r="C1085" s="93"/>
      <c r="D1085" s="92"/>
      <c r="E1085" s="89"/>
      <c r="F1085" s="81">
        <f>E1085*C1085</f>
        <v>0</v>
      </c>
      <c r="G1085" s="89"/>
      <c r="H1085" s="62">
        <f>G1085*C1085</f>
        <v>0</v>
      </c>
      <c r="I1085" s="89"/>
      <c r="J1085" s="62">
        <f>I1085*2</f>
        <v>0</v>
      </c>
      <c r="K1085" s="62">
        <f>J1085*C1085</f>
        <v>0</v>
      </c>
      <c r="L1085" s="90"/>
      <c r="M1085" s="62">
        <f>L1085*C1085</f>
        <v>0</v>
      </c>
      <c r="N1085" s="89"/>
      <c r="O1085" s="62">
        <f>N1085*C1085</f>
        <v>0</v>
      </c>
      <c r="P1085" s="88">
        <f>G1085+J1085+L1085+N1085</f>
        <v>0</v>
      </c>
      <c r="Q1085" s="62">
        <f>P1085*C1085</f>
        <v>0</v>
      </c>
      <c r="R1085" s="80" t="s">
        <v>136</v>
      </c>
      <c r="S1085" s="62"/>
    </row>
    <row r="1086" spans="1:19" s="87" customFormat="1" ht="45.75" customHeight="1">
      <c r="A1086" s="95"/>
      <c r="B1086" s="96" t="s">
        <v>163</v>
      </c>
      <c r="C1086" s="93">
        <v>464</v>
      </c>
      <c r="D1086" s="92" t="s">
        <v>159</v>
      </c>
      <c r="E1086" s="89"/>
      <c r="F1086" s="81">
        <f>E1086*C1086</f>
        <v>0</v>
      </c>
      <c r="G1086" s="89"/>
      <c r="H1086" s="62">
        <f>G1086*C1086</f>
        <v>0</v>
      </c>
      <c r="I1086" s="89"/>
      <c r="J1086" s="62">
        <f>I1086*2</f>
        <v>0</v>
      </c>
      <c r="K1086" s="62">
        <f>J1086*C1086</f>
        <v>0</v>
      </c>
      <c r="L1086" s="90">
        <v>4</v>
      </c>
      <c r="M1086" s="62">
        <f>L1086*C1086</f>
        <v>1856</v>
      </c>
      <c r="N1086" s="89"/>
      <c r="O1086" s="62">
        <f>N1086*C1086</f>
        <v>0</v>
      </c>
      <c r="P1086" s="88">
        <f>G1086+J1086+L1086+N1086</f>
        <v>4</v>
      </c>
      <c r="Q1086" s="62">
        <f>P1086*C1086</f>
        <v>1856</v>
      </c>
      <c r="R1086" s="88">
        <f>P1086+E1086</f>
        <v>4</v>
      </c>
      <c r="S1086" s="62">
        <f>R1086*C1086</f>
        <v>1856</v>
      </c>
    </row>
    <row r="1087" spans="1:19" s="87" customFormat="1" ht="26.25">
      <c r="A1087" s="95"/>
      <c r="B1087" s="102"/>
      <c r="C1087" s="100"/>
      <c r="D1087" s="102"/>
      <c r="E1087" s="99"/>
      <c r="F1087" s="101">
        <f>E1087*C1087</f>
        <v>0</v>
      </c>
      <c r="G1087" s="99"/>
      <c r="H1087" s="56">
        <f>G1087*C1087</f>
        <v>0</v>
      </c>
      <c r="I1087" s="99"/>
      <c r="J1087" s="56">
        <f>I1087*2</f>
        <v>0</v>
      </c>
      <c r="K1087" s="56">
        <f>J1087*C1087</f>
        <v>0</v>
      </c>
      <c r="L1087" s="100"/>
      <c r="M1087" s="56">
        <f>L1087*C1087</f>
        <v>0</v>
      </c>
      <c r="N1087" s="99"/>
      <c r="O1087" s="56">
        <f>N1087*C1087</f>
        <v>0</v>
      </c>
      <c r="P1087" s="98">
        <f>G1087+J1087+L1087+N1087</f>
        <v>0</v>
      </c>
      <c r="Q1087" s="56">
        <f>P1087*C1087</f>
        <v>0</v>
      </c>
      <c r="R1087" s="98">
        <f>P1087+E1087</f>
        <v>0</v>
      </c>
      <c r="S1087" s="56">
        <f>R1087*C1087</f>
        <v>0</v>
      </c>
    </row>
    <row r="1088" spans="1:19" s="87" customFormat="1" ht="55.5" customHeight="1">
      <c r="A1088" s="95"/>
      <c r="B1088" s="102" t="s">
        <v>162</v>
      </c>
      <c r="C1088" s="93"/>
      <c r="D1088" s="92"/>
      <c r="E1088" s="89"/>
      <c r="F1088" s="81">
        <f>E1088*C1088</f>
        <v>0</v>
      </c>
      <c r="G1088" s="89"/>
      <c r="H1088" s="62">
        <f>G1088*C1088</f>
        <v>0</v>
      </c>
      <c r="I1088" s="89"/>
      <c r="J1088" s="62">
        <f>I1088*2</f>
        <v>0</v>
      </c>
      <c r="K1088" s="62">
        <f>J1088*C1088</f>
        <v>0</v>
      </c>
      <c r="L1088" s="90"/>
      <c r="M1088" s="62">
        <f>L1088*C1088</f>
        <v>0</v>
      </c>
      <c r="N1088" s="89"/>
      <c r="O1088" s="62">
        <f>N1088*C1088</f>
        <v>0</v>
      </c>
      <c r="P1088" s="88">
        <f>G1088+J1088+L1088+N1088</f>
        <v>0</v>
      </c>
      <c r="Q1088" s="62">
        <f>P1088*C1088</f>
        <v>0</v>
      </c>
      <c r="R1088" s="80" t="s">
        <v>136</v>
      </c>
      <c r="S1088" s="62"/>
    </row>
    <row r="1089" spans="1:19" s="87" customFormat="1" ht="153.75">
      <c r="A1089" s="95">
        <v>13</v>
      </c>
      <c r="B1089" s="96" t="s">
        <v>161</v>
      </c>
      <c r="C1089" s="93">
        <v>2516</v>
      </c>
      <c r="D1089" s="92" t="s">
        <v>159</v>
      </c>
      <c r="E1089" s="89"/>
      <c r="F1089" s="81">
        <f>E1089*C1089</f>
        <v>0</v>
      </c>
      <c r="G1089" s="89"/>
      <c r="H1089" s="62">
        <f>G1089*C1089</f>
        <v>0</v>
      </c>
      <c r="I1089" s="89"/>
      <c r="J1089" s="62">
        <f>I1089*2</f>
        <v>0</v>
      </c>
      <c r="K1089" s="62">
        <f>J1089*C1089</f>
        <v>0</v>
      </c>
      <c r="L1089" s="90">
        <v>3</v>
      </c>
      <c r="M1089" s="62">
        <f>L1089*C1089</f>
        <v>7548</v>
      </c>
      <c r="N1089" s="89"/>
      <c r="O1089" s="62">
        <f>N1089*C1089</f>
        <v>0</v>
      </c>
      <c r="P1089" s="88">
        <f>G1089+J1089+L1089+N1089</f>
        <v>3</v>
      </c>
      <c r="Q1089" s="62">
        <f>P1089*C1089</f>
        <v>7548</v>
      </c>
      <c r="R1089" s="88">
        <f>P1089+E1089</f>
        <v>3</v>
      </c>
      <c r="S1089" s="62">
        <f>R1089*C1089</f>
        <v>7548</v>
      </c>
    </row>
    <row r="1090" spans="1:19" s="87" customFormat="1" ht="26.25">
      <c r="A1090" s="95"/>
      <c r="B1090" s="102"/>
      <c r="C1090" s="100"/>
      <c r="D1090" s="102"/>
      <c r="E1090" s="99"/>
      <c r="F1090" s="101">
        <f>E1090*C1090</f>
        <v>0</v>
      </c>
      <c r="G1090" s="99"/>
      <c r="H1090" s="56">
        <f>G1090*C1090</f>
        <v>0</v>
      </c>
      <c r="I1090" s="99"/>
      <c r="J1090" s="56">
        <f>I1090*2</f>
        <v>0</v>
      </c>
      <c r="K1090" s="56">
        <f>J1090*C1090</f>
        <v>0</v>
      </c>
      <c r="L1090" s="100"/>
      <c r="M1090" s="56">
        <f>L1090*C1090</f>
        <v>0</v>
      </c>
      <c r="N1090" s="99"/>
      <c r="O1090" s="56">
        <f>N1090*C1090</f>
        <v>0</v>
      </c>
      <c r="P1090" s="98">
        <f>G1090+J1090+L1090+N1090</f>
        <v>0</v>
      </c>
      <c r="Q1090" s="56">
        <f>P1090*C1090</f>
        <v>0</v>
      </c>
      <c r="R1090" s="98">
        <f>P1090+E1090</f>
        <v>0</v>
      </c>
      <c r="S1090" s="56">
        <f>R1090*C1090</f>
        <v>0</v>
      </c>
    </row>
    <row r="1091" spans="1:19" s="87" customFormat="1" ht="198" customHeight="1">
      <c r="A1091" s="95">
        <v>14</v>
      </c>
      <c r="B1091" s="96" t="s">
        <v>160</v>
      </c>
      <c r="C1091" s="93">
        <v>8739</v>
      </c>
      <c r="D1091" s="92" t="s">
        <v>159</v>
      </c>
      <c r="E1091" s="89"/>
      <c r="F1091" s="81">
        <f>E1091*C1091</f>
        <v>0</v>
      </c>
      <c r="G1091" s="89"/>
      <c r="H1091" s="62">
        <f>G1091*C1091</f>
        <v>0</v>
      </c>
      <c r="I1091" s="89"/>
      <c r="J1091" s="62">
        <f>I1091*2</f>
        <v>0</v>
      </c>
      <c r="K1091" s="62">
        <f>J1091*C1091</f>
        <v>0</v>
      </c>
      <c r="L1091" s="90">
        <v>2</v>
      </c>
      <c r="M1091" s="62">
        <f>L1091*C1091</f>
        <v>17478</v>
      </c>
      <c r="N1091" s="89"/>
      <c r="O1091" s="62">
        <f>N1091*C1091</f>
        <v>0</v>
      </c>
      <c r="P1091" s="88">
        <f>G1091+J1091+L1091+N1091</f>
        <v>2</v>
      </c>
      <c r="Q1091" s="62">
        <f>P1091*C1091</f>
        <v>17478</v>
      </c>
      <c r="R1091" s="88">
        <f>P1091+E1091</f>
        <v>2</v>
      </c>
      <c r="S1091" s="62">
        <f>R1091*C1091</f>
        <v>17478</v>
      </c>
    </row>
    <row r="1092" spans="1:19" s="87" customFormat="1" ht="26.25">
      <c r="A1092" s="95"/>
      <c r="B1092" s="102"/>
      <c r="C1092" s="100"/>
      <c r="D1092" s="102"/>
      <c r="E1092" s="99"/>
      <c r="F1092" s="101">
        <f>E1092*C1092</f>
        <v>0</v>
      </c>
      <c r="G1092" s="99"/>
      <c r="H1092" s="56">
        <f>G1092*C1092</f>
        <v>0</v>
      </c>
      <c r="I1092" s="99"/>
      <c r="J1092" s="56">
        <f>I1092*2</f>
        <v>0</v>
      </c>
      <c r="K1092" s="56">
        <f>J1092*C1092</f>
        <v>0</v>
      </c>
      <c r="L1092" s="100"/>
      <c r="M1092" s="56">
        <f>L1092*C1092</f>
        <v>0</v>
      </c>
      <c r="N1092" s="99"/>
      <c r="O1092" s="56">
        <f>N1092*C1092</f>
        <v>0</v>
      </c>
      <c r="P1092" s="98">
        <f>G1092+J1092+L1092+N1092</f>
        <v>0</v>
      </c>
      <c r="Q1092" s="56">
        <f>P1092*C1092</f>
        <v>0</v>
      </c>
      <c r="R1092" s="98">
        <f>P1092+E1092</f>
        <v>0</v>
      </c>
      <c r="S1092" s="56">
        <f>R1092*C1092</f>
        <v>0</v>
      </c>
    </row>
    <row r="1093" spans="1:19" s="87" customFormat="1" ht="63.75" customHeight="1">
      <c r="A1093" s="95">
        <v>15</v>
      </c>
      <c r="B1093" s="96" t="s">
        <v>158</v>
      </c>
      <c r="C1093" s="93">
        <v>146</v>
      </c>
      <c r="D1093" s="92" t="s">
        <v>155</v>
      </c>
      <c r="E1093" s="89"/>
      <c r="F1093" s="81">
        <f>E1093*C1093</f>
        <v>0</v>
      </c>
      <c r="G1093" s="89"/>
      <c r="H1093" s="62">
        <f>G1093*C1093</f>
        <v>0</v>
      </c>
      <c r="I1093" s="89"/>
      <c r="J1093" s="62">
        <f>I1093*2</f>
        <v>0</v>
      </c>
      <c r="K1093" s="62">
        <f>J1093*C1093</f>
        <v>0</v>
      </c>
      <c r="L1093" s="90">
        <v>100</v>
      </c>
      <c r="M1093" s="62">
        <f>L1093*C1093</f>
        <v>14600</v>
      </c>
      <c r="N1093" s="89"/>
      <c r="O1093" s="62">
        <f>N1093*C1093</f>
        <v>0</v>
      </c>
      <c r="P1093" s="88">
        <f>G1093+J1093+L1093+N1093</f>
        <v>100</v>
      </c>
      <c r="Q1093" s="62">
        <f>P1093*C1093</f>
        <v>14600</v>
      </c>
      <c r="R1093" s="88">
        <f>P1093+E1093</f>
        <v>100</v>
      </c>
      <c r="S1093" s="62">
        <f>R1093*C1093</f>
        <v>14600</v>
      </c>
    </row>
    <row r="1094" spans="1:19" s="87" customFormat="1" ht="26.25">
      <c r="A1094" s="95"/>
      <c r="B1094" s="102"/>
      <c r="C1094" s="100"/>
      <c r="D1094" s="102"/>
      <c r="E1094" s="99"/>
      <c r="F1094" s="101">
        <f>E1094*C1094</f>
        <v>0</v>
      </c>
      <c r="G1094" s="99"/>
      <c r="H1094" s="56">
        <f>G1094*C1094</f>
        <v>0</v>
      </c>
      <c r="I1094" s="99"/>
      <c r="J1094" s="56">
        <f>I1094*2</f>
        <v>0</v>
      </c>
      <c r="K1094" s="56">
        <f>J1094*C1094</f>
        <v>0</v>
      </c>
      <c r="L1094" s="100"/>
      <c r="M1094" s="56">
        <f>L1094*C1094</f>
        <v>0</v>
      </c>
      <c r="N1094" s="99"/>
      <c r="O1094" s="56">
        <f>N1094*C1094</f>
        <v>0</v>
      </c>
      <c r="P1094" s="98">
        <f>G1094+J1094+L1094+N1094</f>
        <v>0</v>
      </c>
      <c r="Q1094" s="56">
        <f>P1094*C1094</f>
        <v>0</v>
      </c>
      <c r="R1094" s="98">
        <f>P1094+E1094</f>
        <v>0</v>
      </c>
      <c r="S1094" s="56">
        <f>R1094*C1094</f>
        <v>0</v>
      </c>
    </row>
    <row r="1095" spans="1:19" s="87" customFormat="1" ht="63.75" customHeight="1">
      <c r="A1095" s="95">
        <v>16</v>
      </c>
      <c r="B1095" s="96" t="s">
        <v>157</v>
      </c>
      <c r="C1095" s="93">
        <v>435</v>
      </c>
      <c r="D1095" s="92" t="s">
        <v>155</v>
      </c>
      <c r="E1095" s="89"/>
      <c r="F1095" s="81">
        <f>E1095*C1095</f>
        <v>0</v>
      </c>
      <c r="G1095" s="89"/>
      <c r="H1095" s="62">
        <f>G1095*C1095</f>
        <v>0</v>
      </c>
      <c r="I1095" s="89"/>
      <c r="J1095" s="62">
        <f>I1095*2</f>
        <v>0</v>
      </c>
      <c r="K1095" s="62">
        <f>J1095*C1095</f>
        <v>0</v>
      </c>
      <c r="L1095" s="90">
        <v>40</v>
      </c>
      <c r="M1095" s="62">
        <f>L1095*C1095</f>
        <v>17400</v>
      </c>
      <c r="N1095" s="89"/>
      <c r="O1095" s="62">
        <f>N1095*C1095</f>
        <v>0</v>
      </c>
      <c r="P1095" s="88">
        <f>G1095+J1095+L1095+N1095</f>
        <v>40</v>
      </c>
      <c r="Q1095" s="62">
        <f>P1095*C1095</f>
        <v>17400</v>
      </c>
      <c r="R1095" s="88">
        <f>P1095+E1095</f>
        <v>40</v>
      </c>
      <c r="S1095" s="62">
        <f>R1095*C1095</f>
        <v>17400</v>
      </c>
    </row>
    <row r="1096" spans="1:19" s="87" customFormat="1" ht="26.25">
      <c r="A1096" s="95"/>
      <c r="B1096" s="102"/>
      <c r="C1096" s="100"/>
      <c r="D1096" s="102"/>
      <c r="E1096" s="99"/>
      <c r="F1096" s="101">
        <f>E1096*C1096</f>
        <v>0</v>
      </c>
      <c r="G1096" s="99"/>
      <c r="H1096" s="56">
        <f>G1096*C1096</f>
        <v>0</v>
      </c>
      <c r="I1096" s="99"/>
      <c r="J1096" s="56">
        <f>I1096*2</f>
        <v>0</v>
      </c>
      <c r="K1096" s="56">
        <f>J1096*C1096</f>
        <v>0</v>
      </c>
      <c r="L1096" s="100"/>
      <c r="M1096" s="56">
        <f>L1096*C1096</f>
        <v>0</v>
      </c>
      <c r="N1096" s="99"/>
      <c r="O1096" s="56">
        <f>N1096*C1096</f>
        <v>0</v>
      </c>
      <c r="P1096" s="98">
        <f>G1096+J1096+L1096+N1096</f>
        <v>0</v>
      </c>
      <c r="Q1096" s="56">
        <f>P1096*C1096</f>
        <v>0</v>
      </c>
      <c r="R1096" s="98">
        <f>P1096+E1096</f>
        <v>0</v>
      </c>
      <c r="S1096" s="56">
        <f>R1096*C1096</f>
        <v>0</v>
      </c>
    </row>
    <row r="1097" spans="1:19" s="87" customFormat="1" ht="77.25">
      <c r="A1097" s="95">
        <v>17</v>
      </c>
      <c r="B1097" s="96" t="s">
        <v>156</v>
      </c>
      <c r="C1097" s="93">
        <v>822</v>
      </c>
      <c r="D1097" s="92" t="s">
        <v>155</v>
      </c>
      <c r="E1097" s="89"/>
      <c r="F1097" s="81">
        <f>E1097*C1097</f>
        <v>0</v>
      </c>
      <c r="G1097" s="89"/>
      <c r="H1097" s="62">
        <f>G1097*C1097</f>
        <v>0</v>
      </c>
      <c r="I1097" s="89"/>
      <c r="J1097" s="62">
        <f>I1097*2</f>
        <v>0</v>
      </c>
      <c r="K1097" s="62">
        <f>J1097*C1097</f>
        <v>0</v>
      </c>
      <c r="L1097" s="90">
        <v>30</v>
      </c>
      <c r="M1097" s="62">
        <f>L1097*C1097</f>
        <v>24660</v>
      </c>
      <c r="N1097" s="89"/>
      <c r="O1097" s="62">
        <f>N1097*C1097</f>
        <v>0</v>
      </c>
      <c r="P1097" s="88">
        <f>G1097+J1097+L1097+N1097</f>
        <v>30</v>
      </c>
      <c r="Q1097" s="62">
        <f>P1097*C1097</f>
        <v>24660</v>
      </c>
      <c r="R1097" s="88">
        <f>P1097+E1097</f>
        <v>30</v>
      </c>
      <c r="S1097" s="62">
        <f>R1097*C1097</f>
        <v>24660</v>
      </c>
    </row>
    <row r="1098" spans="1:19" s="87" customFormat="1" ht="26.25">
      <c r="A1098" s="95"/>
      <c r="B1098" s="102"/>
      <c r="C1098" s="100"/>
      <c r="D1098" s="102"/>
      <c r="E1098" s="99"/>
      <c r="F1098" s="101">
        <f>E1098*C1098</f>
        <v>0</v>
      </c>
      <c r="G1098" s="99"/>
      <c r="H1098" s="56">
        <f>G1098*C1098</f>
        <v>0</v>
      </c>
      <c r="I1098" s="99"/>
      <c r="J1098" s="56">
        <f>I1098*2</f>
        <v>0</v>
      </c>
      <c r="K1098" s="56">
        <f>J1098*C1098</f>
        <v>0</v>
      </c>
      <c r="L1098" s="100"/>
      <c r="M1098" s="56">
        <f>L1098*C1098</f>
        <v>0</v>
      </c>
      <c r="N1098" s="99"/>
      <c r="O1098" s="56">
        <f>N1098*C1098</f>
        <v>0</v>
      </c>
      <c r="P1098" s="98">
        <f>G1098+J1098+L1098+N1098</f>
        <v>0</v>
      </c>
      <c r="Q1098" s="56">
        <f>P1098*C1098</f>
        <v>0</v>
      </c>
      <c r="R1098" s="98">
        <f>P1098+E1098</f>
        <v>0</v>
      </c>
      <c r="S1098" s="56">
        <f>R1098*C1098</f>
        <v>0</v>
      </c>
    </row>
    <row r="1099" spans="1:19" s="87" customFormat="1" ht="55.5" customHeight="1">
      <c r="A1099" s="95"/>
      <c r="B1099" s="102" t="s">
        <v>154</v>
      </c>
      <c r="C1099" s="93"/>
      <c r="D1099" s="92"/>
      <c r="E1099" s="89"/>
      <c r="F1099" s="81">
        <f>E1099*C1099</f>
        <v>0</v>
      </c>
      <c r="G1099" s="89"/>
      <c r="H1099" s="62">
        <f>G1099*C1099</f>
        <v>0</v>
      </c>
      <c r="I1099" s="89"/>
      <c r="J1099" s="62">
        <f>I1099*2</f>
        <v>0</v>
      </c>
      <c r="K1099" s="62">
        <f>J1099*C1099</f>
        <v>0</v>
      </c>
      <c r="L1099" s="90"/>
      <c r="M1099" s="62">
        <f>L1099*C1099</f>
        <v>0</v>
      </c>
      <c r="N1099" s="89"/>
      <c r="O1099" s="62">
        <f>N1099*C1099</f>
        <v>0</v>
      </c>
      <c r="P1099" s="88">
        <f>G1099+J1099+L1099+N1099</f>
        <v>0</v>
      </c>
      <c r="Q1099" s="62">
        <f>P1099*C1099</f>
        <v>0</v>
      </c>
      <c r="R1099" s="80" t="s">
        <v>136</v>
      </c>
      <c r="S1099" s="62"/>
    </row>
    <row r="1100" spans="1:19" s="87" customFormat="1" ht="126" customHeight="1">
      <c r="A1100" s="95">
        <v>18</v>
      </c>
      <c r="B1100" s="96" t="s">
        <v>153</v>
      </c>
      <c r="C1100" s="93">
        <v>331</v>
      </c>
      <c r="D1100" s="92" t="s">
        <v>152</v>
      </c>
      <c r="E1100" s="89"/>
      <c r="F1100" s="81">
        <f>E1100*C1100</f>
        <v>0</v>
      </c>
      <c r="G1100" s="89"/>
      <c r="H1100" s="62">
        <f>G1100*C1100</f>
        <v>0</v>
      </c>
      <c r="I1100" s="89"/>
      <c r="J1100" s="62">
        <f>I1100*2</f>
        <v>0</v>
      </c>
      <c r="K1100" s="62">
        <f>J1100*C1100</f>
        <v>0</v>
      </c>
      <c r="L1100" s="90">
        <v>50</v>
      </c>
      <c r="M1100" s="62">
        <f>L1100*C1100</f>
        <v>16550</v>
      </c>
      <c r="N1100" s="89"/>
      <c r="O1100" s="62">
        <f>N1100*C1100</f>
        <v>0</v>
      </c>
      <c r="P1100" s="88">
        <f>G1100+J1100+L1100+N1100</f>
        <v>50</v>
      </c>
      <c r="Q1100" s="62">
        <f>P1100*C1100</f>
        <v>16550</v>
      </c>
      <c r="R1100" s="88">
        <f>P1100+E1100</f>
        <v>50</v>
      </c>
      <c r="S1100" s="62">
        <f>R1100*C1100</f>
        <v>16550</v>
      </c>
    </row>
    <row r="1101" spans="1:19" s="87" customFormat="1" ht="26.25">
      <c r="A1101" s="95"/>
      <c r="B1101" s="102"/>
      <c r="C1101" s="100"/>
      <c r="D1101" s="102"/>
      <c r="E1101" s="99"/>
      <c r="F1101" s="101">
        <f>E1101*C1101</f>
        <v>0</v>
      </c>
      <c r="G1101" s="99"/>
      <c r="H1101" s="56">
        <f>G1101*C1101</f>
        <v>0</v>
      </c>
      <c r="I1101" s="99"/>
      <c r="J1101" s="56">
        <f>I1101*2</f>
        <v>0</v>
      </c>
      <c r="K1101" s="56">
        <f>J1101*C1101</f>
        <v>0</v>
      </c>
      <c r="L1101" s="100"/>
      <c r="M1101" s="56">
        <f>L1101*C1101</f>
        <v>0</v>
      </c>
      <c r="N1101" s="99"/>
      <c r="O1101" s="56">
        <f>N1101*C1101</f>
        <v>0</v>
      </c>
      <c r="P1101" s="98">
        <f>G1101+J1101+L1101+N1101</f>
        <v>0</v>
      </c>
      <c r="Q1101" s="56">
        <f>P1101*C1101</f>
        <v>0</v>
      </c>
      <c r="R1101" s="98">
        <f>P1101+E1101</f>
        <v>0</v>
      </c>
      <c r="S1101" s="56">
        <f>R1101*C1101</f>
        <v>0</v>
      </c>
    </row>
    <row r="1102" spans="1:19" s="87" customFormat="1" ht="108.75" customHeight="1">
      <c r="A1102" s="95"/>
      <c r="B1102" s="97" t="s">
        <v>151</v>
      </c>
      <c r="C1102" s="100">
        <v>1063.5</v>
      </c>
      <c r="D1102" s="102" t="s">
        <v>150</v>
      </c>
      <c r="E1102" s="89"/>
      <c r="F1102" s="81">
        <f>E1102*C1102</f>
        <v>0</v>
      </c>
      <c r="G1102" s="89"/>
      <c r="H1102" s="62">
        <f>G1102*C1102</f>
        <v>0</v>
      </c>
      <c r="I1102" s="89"/>
      <c r="J1102" s="62">
        <f>I1102*2</f>
        <v>0</v>
      </c>
      <c r="K1102" s="62">
        <f>J1102*C1102</f>
        <v>0</v>
      </c>
      <c r="L1102" s="90"/>
      <c r="M1102" s="62">
        <f>L1102*C1102</f>
        <v>0</v>
      </c>
      <c r="N1102" s="89"/>
      <c r="O1102" s="62">
        <f>N1102*C1102</f>
        <v>0</v>
      </c>
      <c r="P1102" s="88">
        <f>G1102+J1102+L1102+N1102</f>
        <v>0</v>
      </c>
      <c r="Q1102" s="62">
        <f>P1102*C1102</f>
        <v>0</v>
      </c>
      <c r="R1102" s="88">
        <f>P1102+E1102</f>
        <v>0</v>
      </c>
      <c r="S1102" s="62">
        <f>R1102*C1102</f>
        <v>0</v>
      </c>
    </row>
    <row r="1103" spans="1:19" s="87" customFormat="1" ht="26.25">
      <c r="A1103" s="95"/>
      <c r="B1103" s="102" t="s">
        <v>149</v>
      </c>
      <c r="C1103" s="100"/>
      <c r="D1103" s="102"/>
      <c r="E1103" s="99"/>
      <c r="F1103" s="101">
        <f>E1103*C1103</f>
        <v>0</v>
      </c>
      <c r="G1103" s="99"/>
      <c r="H1103" s="56">
        <f>G1103*C1103</f>
        <v>0</v>
      </c>
      <c r="I1103" s="99"/>
      <c r="J1103" s="56">
        <f>I1103*2</f>
        <v>0</v>
      </c>
      <c r="K1103" s="56">
        <f>J1103*C1103</f>
        <v>0</v>
      </c>
      <c r="L1103" s="100"/>
      <c r="M1103" s="56">
        <f>L1103*C1103</f>
        <v>0</v>
      </c>
      <c r="N1103" s="99"/>
      <c r="O1103" s="56">
        <f>N1103*C1103</f>
        <v>0</v>
      </c>
      <c r="P1103" s="98">
        <f>G1103+J1103+L1103+N1103</f>
        <v>0</v>
      </c>
      <c r="Q1103" s="56">
        <f>P1103*C1103</f>
        <v>0</v>
      </c>
      <c r="R1103" s="98">
        <f>P1103+E1103</f>
        <v>0</v>
      </c>
      <c r="S1103" s="56">
        <f>R1103*C1103</f>
        <v>0</v>
      </c>
    </row>
    <row r="1104" spans="1:19" s="87" customFormat="1" ht="408">
      <c r="A1104" s="95">
        <v>19</v>
      </c>
      <c r="B1104" s="102" t="s">
        <v>148</v>
      </c>
      <c r="C1104" s="93"/>
      <c r="D1104" s="92"/>
      <c r="E1104" s="89"/>
      <c r="F1104" s="81">
        <f>E1104*C1104</f>
        <v>0</v>
      </c>
      <c r="G1104" s="89"/>
      <c r="H1104" s="62">
        <f>G1104*C1104</f>
        <v>0</v>
      </c>
      <c r="I1104" s="89"/>
      <c r="J1104" s="62">
        <f>I1104*2</f>
        <v>0</v>
      </c>
      <c r="K1104" s="62">
        <f>J1104*C1104</f>
        <v>0</v>
      </c>
      <c r="L1104" s="90"/>
      <c r="M1104" s="62">
        <f>L1104*C1104</f>
        <v>0</v>
      </c>
      <c r="N1104" s="89"/>
      <c r="O1104" s="62">
        <f>N1104*C1104</f>
        <v>0</v>
      </c>
      <c r="P1104" s="88">
        <f>G1104+J1104+L1104+N1104</f>
        <v>0</v>
      </c>
      <c r="Q1104" s="62">
        <f>P1104*C1104</f>
        <v>0</v>
      </c>
      <c r="R1104" s="80" t="s">
        <v>136</v>
      </c>
      <c r="S1104" s="62"/>
    </row>
    <row r="1105" spans="1:29" s="87" customFormat="1" ht="129">
      <c r="A1105" s="95"/>
      <c r="B1105" s="96" t="s">
        <v>147</v>
      </c>
      <c r="C1105" s="100"/>
      <c r="D1105" s="102"/>
      <c r="E1105" s="99"/>
      <c r="F1105" s="101">
        <f>E1105*C1105</f>
        <v>0</v>
      </c>
      <c r="G1105" s="99"/>
      <c r="H1105" s="56">
        <f>G1105*C1105</f>
        <v>0</v>
      </c>
      <c r="I1105" s="99"/>
      <c r="J1105" s="56">
        <f>I1105*2</f>
        <v>0</v>
      </c>
      <c r="K1105" s="56">
        <f>J1105*C1105</f>
        <v>0</v>
      </c>
      <c r="L1105" s="100"/>
      <c r="M1105" s="56">
        <f>L1105*C1105</f>
        <v>0</v>
      </c>
      <c r="N1105" s="99"/>
      <c r="O1105" s="56">
        <f>N1105*C1105</f>
        <v>0</v>
      </c>
      <c r="P1105" s="98">
        <f>G1105+J1105+L1105+N1105</f>
        <v>0</v>
      </c>
      <c r="Q1105" s="56">
        <f>P1105*C1105</f>
        <v>0</v>
      </c>
      <c r="R1105" s="98">
        <f>P1105+E1105</f>
        <v>0</v>
      </c>
      <c r="S1105" s="56">
        <f>R1105*C1105</f>
        <v>0</v>
      </c>
    </row>
    <row r="1106" spans="1:29" s="87" customFormat="1" ht="76.5">
      <c r="A1106" s="95"/>
      <c r="B1106" s="102" t="s">
        <v>146</v>
      </c>
      <c r="C1106" s="100"/>
      <c r="D1106" s="102"/>
      <c r="E1106" s="99"/>
      <c r="F1106" s="101">
        <f>E1106*C1106</f>
        <v>0</v>
      </c>
      <c r="G1106" s="99"/>
      <c r="H1106" s="56">
        <f>G1106*C1106</f>
        <v>0</v>
      </c>
      <c r="I1106" s="99"/>
      <c r="J1106" s="56">
        <f>I1106*2</f>
        <v>0</v>
      </c>
      <c r="K1106" s="56">
        <f>J1106*C1106</f>
        <v>0</v>
      </c>
      <c r="L1106" s="100"/>
      <c r="M1106" s="56">
        <f>L1106*C1106</f>
        <v>0</v>
      </c>
      <c r="N1106" s="99"/>
      <c r="O1106" s="56">
        <f>N1106*C1106</f>
        <v>0</v>
      </c>
      <c r="P1106" s="98">
        <f>G1106+J1106+L1106+N1106</f>
        <v>0</v>
      </c>
      <c r="Q1106" s="56">
        <f>P1106*C1106</f>
        <v>0</v>
      </c>
      <c r="R1106" s="98">
        <f>P1106+E1106</f>
        <v>0</v>
      </c>
      <c r="S1106" s="56">
        <f>R1106*C1106</f>
        <v>0</v>
      </c>
    </row>
    <row r="1107" spans="1:29" s="87" customFormat="1" ht="42.75" customHeight="1">
      <c r="A1107" s="95"/>
      <c r="B1107" s="96" t="s">
        <v>145</v>
      </c>
      <c r="C1107" s="93">
        <v>58902</v>
      </c>
      <c r="D1107" s="92" t="s">
        <v>142</v>
      </c>
      <c r="E1107" s="89"/>
      <c r="F1107" s="81">
        <f>E1107*C1107</f>
        <v>0</v>
      </c>
      <c r="G1107" s="89"/>
      <c r="H1107" s="62">
        <f>G1107*C1107</f>
        <v>0</v>
      </c>
      <c r="I1107" s="89"/>
      <c r="J1107" s="62">
        <f>I1107*2</f>
        <v>0</v>
      </c>
      <c r="K1107" s="62">
        <f>J1107*C1107</f>
        <v>0</v>
      </c>
      <c r="L1107" s="90">
        <v>1</v>
      </c>
      <c r="M1107" s="62">
        <f>L1107*C1107</f>
        <v>58902</v>
      </c>
      <c r="N1107" s="89"/>
      <c r="O1107" s="62">
        <f>N1107*C1107</f>
        <v>0</v>
      </c>
      <c r="P1107" s="88">
        <f>G1107+J1107+L1107+N1107</f>
        <v>1</v>
      </c>
      <c r="Q1107" s="62">
        <f>P1107*C1107</f>
        <v>58902</v>
      </c>
      <c r="R1107" s="88">
        <f>P1107+E1107</f>
        <v>1</v>
      </c>
      <c r="S1107" s="62">
        <f>R1107*C1107</f>
        <v>58902</v>
      </c>
    </row>
    <row r="1108" spans="1:29" s="87" customFormat="1" ht="42.75" customHeight="1">
      <c r="A1108" s="95"/>
      <c r="B1108" s="97" t="s">
        <v>144</v>
      </c>
      <c r="C1108" s="93"/>
      <c r="D1108" s="92"/>
      <c r="E1108" s="89"/>
      <c r="F1108" s="81">
        <f>E1108*C1108</f>
        <v>0</v>
      </c>
      <c r="G1108" s="89"/>
      <c r="H1108" s="62">
        <f>G1108*C1108</f>
        <v>0</v>
      </c>
      <c r="I1108" s="89"/>
      <c r="J1108" s="62">
        <f>I1108*2</f>
        <v>0</v>
      </c>
      <c r="K1108" s="62">
        <f>J1108*C1108</f>
        <v>0</v>
      </c>
      <c r="L1108" s="90"/>
      <c r="M1108" s="62">
        <f>L1108*C1108</f>
        <v>0</v>
      </c>
      <c r="N1108" s="89"/>
      <c r="O1108" s="62">
        <f>N1108*C1108</f>
        <v>0</v>
      </c>
      <c r="P1108" s="88">
        <f>G1108+J1108+L1108+N1108</f>
        <v>0</v>
      </c>
      <c r="Q1108" s="62">
        <f>P1108*C1108</f>
        <v>0</v>
      </c>
      <c r="R1108" s="80" t="s">
        <v>136</v>
      </c>
      <c r="S1108" s="62"/>
    </row>
    <row r="1109" spans="1:29" s="87" customFormat="1" ht="81" customHeight="1">
      <c r="A1109" s="95">
        <v>20</v>
      </c>
      <c r="B1109" s="96" t="s">
        <v>143</v>
      </c>
      <c r="C1109" s="93">
        <v>3711.6</v>
      </c>
      <c r="D1109" s="92" t="s">
        <v>142</v>
      </c>
      <c r="E1109" s="89"/>
      <c r="F1109" s="81">
        <f>E1109*C1109</f>
        <v>0</v>
      </c>
      <c r="G1109" s="89"/>
      <c r="H1109" s="62">
        <f>G1109*C1109</f>
        <v>0</v>
      </c>
      <c r="I1109" s="89"/>
      <c r="J1109" s="62">
        <f>I1109*2</f>
        <v>0</v>
      </c>
      <c r="K1109" s="62">
        <f>J1109*C1109</f>
        <v>0</v>
      </c>
      <c r="L1109" s="90">
        <v>2</v>
      </c>
      <c r="M1109" s="62">
        <f>L1109*C1109</f>
        <v>7423.2</v>
      </c>
      <c r="N1109" s="89"/>
      <c r="O1109" s="62">
        <f>N1109*C1109</f>
        <v>0</v>
      </c>
      <c r="P1109" s="88">
        <f>G1109+J1109+L1109+N1109</f>
        <v>2</v>
      </c>
      <c r="Q1109" s="62">
        <f>P1109*C1109</f>
        <v>7423.2</v>
      </c>
      <c r="R1109" s="88">
        <f>P1109+E1109</f>
        <v>2</v>
      </c>
      <c r="S1109" s="62">
        <f>R1109*C1109</f>
        <v>7423.2</v>
      </c>
    </row>
    <row r="1110" spans="1:29" s="87" customFormat="1" ht="81" customHeight="1">
      <c r="A1110" s="95"/>
      <c r="B1110" s="96" t="s">
        <v>141</v>
      </c>
      <c r="C1110" s="93">
        <v>1696</v>
      </c>
      <c r="D1110" s="92" t="s">
        <v>104</v>
      </c>
      <c r="E1110" s="89"/>
      <c r="F1110" s="81">
        <f>E1110*C1110</f>
        <v>0</v>
      </c>
      <c r="G1110" s="89"/>
      <c r="H1110" s="62">
        <f>G1110*C1110</f>
        <v>0</v>
      </c>
      <c r="I1110" s="89"/>
      <c r="J1110" s="62">
        <f>I1110*2</f>
        <v>0</v>
      </c>
      <c r="K1110" s="62">
        <f>J1110*C1110</f>
        <v>0</v>
      </c>
      <c r="L1110" s="90">
        <v>1</v>
      </c>
      <c r="M1110" s="62">
        <f>L1110*C1110</f>
        <v>1696</v>
      </c>
      <c r="N1110" s="89"/>
      <c r="O1110" s="62">
        <f>N1110*C1110</f>
        <v>0</v>
      </c>
      <c r="P1110" s="88">
        <f>G1110+J1110+L1110+N1110</f>
        <v>1</v>
      </c>
      <c r="Q1110" s="62">
        <f>P1110*C1110</f>
        <v>1696</v>
      </c>
      <c r="R1110" s="88">
        <f>P1110+E1110</f>
        <v>1</v>
      </c>
      <c r="S1110" s="62">
        <f>R1110*C1110</f>
        <v>1696</v>
      </c>
    </row>
    <row r="1111" spans="1:29" s="87" customFormat="1" ht="81" customHeight="1">
      <c r="A1111" s="95"/>
      <c r="B1111" s="96" t="s">
        <v>140</v>
      </c>
      <c r="C1111" s="93">
        <v>4666</v>
      </c>
      <c r="D1111" s="92" t="s">
        <v>104</v>
      </c>
      <c r="E1111" s="89"/>
      <c r="F1111" s="81">
        <f>E1111*C1111</f>
        <v>0</v>
      </c>
      <c r="G1111" s="89"/>
      <c r="H1111" s="62">
        <f>G1111*C1111</f>
        <v>0</v>
      </c>
      <c r="I1111" s="89"/>
      <c r="J1111" s="62">
        <f>I1111*2</f>
        <v>0</v>
      </c>
      <c r="K1111" s="62">
        <f>J1111*C1111</f>
        <v>0</v>
      </c>
      <c r="L1111" s="90">
        <v>1</v>
      </c>
      <c r="M1111" s="62">
        <f>L1111*C1111</f>
        <v>4666</v>
      </c>
      <c r="N1111" s="89"/>
      <c r="O1111" s="62">
        <f>N1111*C1111</f>
        <v>0</v>
      </c>
      <c r="P1111" s="88">
        <f>G1111+J1111+L1111+N1111</f>
        <v>1</v>
      </c>
      <c r="Q1111" s="62">
        <f>P1111*C1111</f>
        <v>4666</v>
      </c>
      <c r="R1111" s="88">
        <f>P1111+E1111</f>
        <v>1</v>
      </c>
      <c r="S1111" s="62">
        <f>R1111*C1111</f>
        <v>4666</v>
      </c>
    </row>
    <row r="1112" spans="1:29" s="87" customFormat="1" ht="81" customHeight="1">
      <c r="A1112" s="95"/>
      <c r="B1112" s="96" t="s">
        <v>139</v>
      </c>
      <c r="C1112" s="93">
        <v>1432</v>
      </c>
      <c r="D1112" s="92" t="s">
        <v>104</v>
      </c>
      <c r="E1112" s="89"/>
      <c r="F1112" s="81">
        <f>E1112*C1112</f>
        <v>0</v>
      </c>
      <c r="G1112" s="89"/>
      <c r="H1112" s="62">
        <f>G1112*C1112</f>
        <v>0</v>
      </c>
      <c r="I1112" s="89"/>
      <c r="J1112" s="62">
        <f>I1112*2</f>
        <v>0</v>
      </c>
      <c r="K1112" s="62">
        <f>J1112*C1112</f>
        <v>0</v>
      </c>
      <c r="L1112" s="90">
        <v>1</v>
      </c>
      <c r="M1112" s="62">
        <f>L1112*C1112</f>
        <v>1432</v>
      </c>
      <c r="N1112" s="89"/>
      <c r="O1112" s="62">
        <f>N1112*C1112</f>
        <v>0</v>
      </c>
      <c r="P1112" s="88">
        <f>G1112+J1112+L1112+N1112</f>
        <v>1</v>
      </c>
      <c r="Q1112" s="62">
        <f>P1112*C1112</f>
        <v>1432</v>
      </c>
      <c r="R1112" s="88">
        <f>P1112+E1112</f>
        <v>1</v>
      </c>
      <c r="S1112" s="62">
        <f>R1112*C1112</f>
        <v>1432</v>
      </c>
    </row>
    <row r="1113" spans="1:29" s="86" customFormat="1" ht="393" customHeight="1">
      <c r="A1113" s="95"/>
      <c r="B1113" s="94" t="s">
        <v>138</v>
      </c>
      <c r="C1113" s="93">
        <v>107000</v>
      </c>
      <c r="D1113" s="92" t="s">
        <v>104</v>
      </c>
      <c r="E1113" s="91">
        <v>5</v>
      </c>
      <c r="F1113" s="81">
        <f>E1113*C1113</f>
        <v>535000</v>
      </c>
      <c r="G1113" s="89"/>
      <c r="H1113" s="62">
        <f>G1113*C1113</f>
        <v>0</v>
      </c>
      <c r="I1113" s="89"/>
      <c r="J1113" s="62">
        <f>I1113*2</f>
        <v>0</v>
      </c>
      <c r="K1113" s="62">
        <f>J1113*C1113</f>
        <v>0</v>
      </c>
      <c r="L1113" s="90"/>
      <c r="M1113" s="62">
        <f>L1113*C1113</f>
        <v>0</v>
      </c>
      <c r="N1113" s="89"/>
      <c r="O1113" s="62">
        <f>N1113*C1113</f>
        <v>0</v>
      </c>
      <c r="P1113" s="88">
        <f>G1113+J1113+L1113+N1113</f>
        <v>0</v>
      </c>
      <c r="Q1113" s="62">
        <f>P1113*C1113</f>
        <v>0</v>
      </c>
      <c r="R1113" s="88">
        <f>P1113+E1113</f>
        <v>5</v>
      </c>
      <c r="S1113" s="62">
        <f>R1113*C1113</f>
        <v>535000</v>
      </c>
      <c r="W1113" s="87"/>
      <c r="X1113" s="87"/>
      <c r="Y1113" s="87"/>
      <c r="Z1113" s="87"/>
      <c r="AA1113" s="87"/>
      <c r="AB1113" s="87"/>
      <c r="AC1113" s="87"/>
    </row>
    <row r="1114" spans="1:29" ht="48" customHeight="1">
      <c r="A1114" s="85"/>
      <c r="B1114" s="84" t="s">
        <v>137</v>
      </c>
      <c r="C1114" s="83">
        <v>0</v>
      </c>
      <c r="D1114" s="82"/>
      <c r="E1114" s="81"/>
      <c r="F1114" s="79">
        <f>SUM(F6:F1113)</f>
        <v>109265715.90535</v>
      </c>
      <c r="G1114" s="79"/>
      <c r="H1114" s="79">
        <f>SUM(H6:H1113)</f>
        <v>718183.76799999992</v>
      </c>
      <c r="I1114" s="79"/>
      <c r="J1114" s="79"/>
      <c r="K1114" s="79">
        <f>SUM(K6:K1113)</f>
        <v>742274.02799999993</v>
      </c>
      <c r="L1114" s="79"/>
      <c r="M1114" s="79">
        <f>SUM(M6:M1113)</f>
        <v>1183920.2</v>
      </c>
      <c r="N1114" s="79"/>
      <c r="O1114" s="79">
        <f>SUM(O6:O1113)</f>
        <v>645696.20499999996</v>
      </c>
      <c r="P1114" s="79"/>
      <c r="Q1114" s="79">
        <f>SUM(Q6:Q1113)</f>
        <v>3290074.2010000004</v>
      </c>
      <c r="R1114" s="80" t="s">
        <v>136</v>
      </c>
      <c r="S1114" s="79">
        <f>SUM(S6:S1113)-0.01</f>
        <v>112555790.09635001</v>
      </c>
      <c r="T1114" s="43">
        <f>F1114+Q1114</f>
        <v>112555790.10635</v>
      </c>
      <c r="U1114" s="42"/>
      <c r="W1114" s="78"/>
      <c r="X1114" s="75"/>
      <c r="Y1114" s="75"/>
      <c r="Z1114" s="77"/>
      <c r="AA1114" s="58" t="e">
        <v>#REF!</v>
      </c>
      <c r="AB1114" s="76">
        <v>0</v>
      </c>
      <c r="AC1114" s="75" t="e">
        <v>#REF!</v>
      </c>
    </row>
    <row r="1115" spans="1:29" s="46" customFormat="1">
      <c r="A1115" s="53"/>
      <c r="B1115" s="74"/>
      <c r="C1115" s="29"/>
      <c r="D1115" s="32"/>
      <c r="E1115" s="73"/>
      <c r="F1115" s="72"/>
      <c r="G1115" s="71"/>
      <c r="H1115" s="69">
        <v>0</v>
      </c>
      <c r="I1115" s="71"/>
      <c r="J1115" s="71"/>
      <c r="K1115" s="69">
        <v>0</v>
      </c>
      <c r="L1115" s="69"/>
      <c r="M1115" s="69">
        <v>0</v>
      </c>
      <c r="N1115" s="71"/>
      <c r="O1115" s="69">
        <v>0</v>
      </c>
      <c r="P1115" s="70">
        <v>0</v>
      </c>
      <c r="Q1115" s="62">
        <f>H1114+K1114+M1114+O1114</f>
        <v>3290074.2009999999</v>
      </c>
      <c r="R1115" s="70">
        <v>110447319.42</v>
      </c>
      <c r="S1115" s="69">
        <v>0</v>
      </c>
      <c r="T1115" s="48">
        <f>'[19]Estimate Barracks Kipauk'!$C$231</f>
        <v>535000</v>
      </c>
      <c r="U1115" s="47">
        <f>T1114-T1115</f>
        <v>112020790.10635</v>
      </c>
    </row>
    <row r="1116" spans="1:29" s="46" customFormat="1">
      <c r="A1116" s="53"/>
      <c r="B1116" s="58" t="s">
        <v>135</v>
      </c>
      <c r="C1116" s="60"/>
      <c r="D1116" s="68" t="s">
        <v>104</v>
      </c>
      <c r="E1116" s="67"/>
      <c r="F1116" s="41">
        <v>0</v>
      </c>
      <c r="G1116" s="49"/>
      <c r="H1116" s="37">
        <v>0</v>
      </c>
      <c r="I1116" s="49"/>
      <c r="J1116" s="49"/>
      <c r="K1116" s="37">
        <v>0</v>
      </c>
      <c r="L1116" s="37"/>
      <c r="M1116" s="37">
        <v>0</v>
      </c>
      <c r="N1116" s="49"/>
      <c r="O1116" s="37"/>
      <c r="P1116" s="44">
        <v>0</v>
      </c>
      <c r="Q1116" s="56">
        <v>3279188.36</v>
      </c>
      <c r="R1116" s="44">
        <v>0</v>
      </c>
      <c r="S1116" s="37">
        <v>0</v>
      </c>
      <c r="T1116" s="48">
        <v>-12681.99</v>
      </c>
      <c r="U1116" s="47"/>
    </row>
    <row r="1117" spans="1:29" s="46" customFormat="1">
      <c r="A1117" s="53"/>
      <c r="B1117" s="58" t="s">
        <v>134</v>
      </c>
      <c r="C1117" s="66"/>
      <c r="D1117" s="65" t="s">
        <v>104</v>
      </c>
      <c r="E1117" s="64"/>
      <c r="F1117" s="64">
        <v>0</v>
      </c>
      <c r="G1117" s="63"/>
      <c r="H1117" s="36">
        <v>0</v>
      </c>
      <c r="I1117" s="63"/>
      <c r="J1117" s="63"/>
      <c r="K1117" s="36">
        <v>0</v>
      </c>
      <c r="L1117" s="36"/>
      <c r="M1117" s="36">
        <v>0</v>
      </c>
      <c r="N1117" s="63"/>
      <c r="O1117" s="36">
        <v>3279188.36</v>
      </c>
      <c r="P1117" s="61">
        <v>0</v>
      </c>
      <c r="Q1117" s="62">
        <v>0</v>
      </c>
      <c r="R1117" s="61">
        <v>12681.99</v>
      </c>
      <c r="S1117" s="36">
        <v>0</v>
      </c>
      <c r="T1117" s="48"/>
      <c r="U1117" s="47"/>
    </row>
    <row r="1118" spans="1:29" s="46" customFormat="1">
      <c r="A1118" s="53"/>
      <c r="B1118" s="58" t="s">
        <v>133</v>
      </c>
      <c r="C1118" s="60">
        <v>4366.33</v>
      </c>
      <c r="D1118" s="46" t="s">
        <v>96</v>
      </c>
      <c r="E1118" s="50"/>
      <c r="F1118" s="41">
        <v>0</v>
      </c>
      <c r="G1118" s="49"/>
      <c r="H1118" s="37">
        <v>0</v>
      </c>
      <c r="I1118" s="49"/>
      <c r="J1118" s="49"/>
      <c r="K1118" s="37">
        <v>0</v>
      </c>
      <c r="L1118" s="37"/>
      <c r="M1118" s="37">
        <v>0</v>
      </c>
      <c r="N1118" s="49"/>
      <c r="O1118" s="37">
        <v>0</v>
      </c>
      <c r="P1118" s="44">
        <v>0</v>
      </c>
      <c r="Q1118" s="56">
        <v>0</v>
      </c>
      <c r="R1118" s="44">
        <v>0</v>
      </c>
      <c r="S1118" s="37"/>
      <c r="T1118" s="48"/>
      <c r="U1118" s="47"/>
    </row>
    <row r="1119" spans="1:29" s="46" customFormat="1">
      <c r="A1119" s="53"/>
      <c r="B1119" s="58" t="s">
        <v>132</v>
      </c>
      <c r="C1119" s="60">
        <v>4626.8100000000004</v>
      </c>
      <c r="D1119" s="46" t="s">
        <v>96</v>
      </c>
      <c r="E1119" s="50"/>
      <c r="F1119" s="41">
        <v>0</v>
      </c>
      <c r="G1119" s="49"/>
      <c r="H1119" s="37">
        <v>0</v>
      </c>
      <c r="I1119" s="49"/>
      <c r="J1119" s="49"/>
      <c r="K1119" s="37">
        <v>0</v>
      </c>
      <c r="L1119" s="37"/>
      <c r="M1119" s="37">
        <v>0</v>
      </c>
      <c r="N1119" s="49"/>
      <c r="O1119" s="37">
        <v>0</v>
      </c>
      <c r="P1119" s="44">
        <v>0</v>
      </c>
      <c r="Q1119" s="56">
        <v>0</v>
      </c>
      <c r="R1119" s="44">
        <v>0</v>
      </c>
      <c r="S1119" s="37"/>
      <c r="T1119" s="48"/>
      <c r="U1119" s="47"/>
    </row>
    <row r="1120" spans="1:29" s="46" customFormat="1">
      <c r="A1120" s="53"/>
      <c r="B1120" s="58" t="s">
        <v>131</v>
      </c>
      <c r="C1120" s="60">
        <v>3984.57</v>
      </c>
      <c r="D1120" s="46" t="s">
        <v>96</v>
      </c>
      <c r="E1120" s="50"/>
      <c r="F1120" s="41">
        <v>0</v>
      </c>
      <c r="G1120" s="49"/>
      <c r="H1120" s="37">
        <v>0</v>
      </c>
      <c r="I1120" s="49"/>
      <c r="J1120" s="49"/>
      <c r="K1120" s="37">
        <v>0</v>
      </c>
      <c r="L1120" s="37"/>
      <c r="M1120" s="37">
        <v>0</v>
      </c>
      <c r="N1120" s="49"/>
      <c r="O1120" s="37">
        <v>0</v>
      </c>
      <c r="P1120" s="44">
        <v>0</v>
      </c>
      <c r="Q1120" s="56">
        <v>0</v>
      </c>
      <c r="R1120" s="44">
        <v>0</v>
      </c>
      <c r="S1120" s="37">
        <v>0</v>
      </c>
      <c r="T1120" s="48"/>
      <c r="U1120" s="47"/>
    </row>
    <row r="1121" spans="1:21" s="46" customFormat="1">
      <c r="A1121" s="53"/>
      <c r="B1121" s="58" t="s">
        <v>130</v>
      </c>
      <c r="C1121" s="60"/>
      <c r="D1121" s="46" t="s">
        <v>96</v>
      </c>
      <c r="E1121" s="50"/>
      <c r="F1121" s="41">
        <v>0</v>
      </c>
      <c r="G1121" s="49"/>
      <c r="H1121" s="37">
        <v>0</v>
      </c>
      <c r="I1121" s="49"/>
      <c r="J1121" s="49"/>
      <c r="K1121" s="37">
        <v>0</v>
      </c>
      <c r="L1121" s="37"/>
      <c r="M1121" s="37">
        <v>0</v>
      </c>
      <c r="N1121" s="49"/>
      <c r="O1121" s="37">
        <v>0</v>
      </c>
      <c r="P1121" s="44">
        <v>0</v>
      </c>
      <c r="Q1121" s="56">
        <v>0</v>
      </c>
      <c r="R1121" s="44">
        <v>0</v>
      </c>
      <c r="S1121" s="37">
        <v>0</v>
      </c>
      <c r="T1121" s="48"/>
      <c r="U1121" s="47"/>
    </row>
    <row r="1122" spans="1:21" s="46" customFormat="1">
      <c r="A1122" s="53"/>
      <c r="B1122" s="58" t="s">
        <v>129</v>
      </c>
      <c r="C1122" s="60"/>
      <c r="D1122" s="46" t="s">
        <v>96</v>
      </c>
      <c r="E1122" s="50"/>
      <c r="F1122" s="41">
        <v>0</v>
      </c>
      <c r="G1122" s="49"/>
      <c r="H1122" s="37">
        <v>0</v>
      </c>
      <c r="I1122" s="49"/>
      <c r="J1122" s="49"/>
      <c r="K1122" s="37">
        <v>0</v>
      </c>
      <c r="L1122" s="37"/>
      <c r="M1122" s="37">
        <v>0</v>
      </c>
      <c r="N1122" s="49"/>
      <c r="O1122" s="37">
        <v>0</v>
      </c>
      <c r="P1122" s="44">
        <v>0</v>
      </c>
      <c r="Q1122" s="56">
        <v>0</v>
      </c>
      <c r="R1122" s="44">
        <v>0</v>
      </c>
      <c r="S1122" s="37">
        <v>0</v>
      </c>
      <c r="T1122" s="48"/>
      <c r="U1122" s="47"/>
    </row>
    <row r="1123" spans="1:21" s="46" customFormat="1" ht="46.5">
      <c r="A1123" s="53"/>
      <c r="B1123" s="58" t="s">
        <v>128</v>
      </c>
      <c r="C1123" s="60"/>
      <c r="D1123" s="46" t="s">
        <v>96</v>
      </c>
      <c r="E1123" s="50"/>
      <c r="F1123" s="41">
        <v>0</v>
      </c>
      <c r="G1123" s="49"/>
      <c r="H1123" s="37">
        <v>0</v>
      </c>
      <c r="I1123" s="49"/>
      <c r="J1123" s="49"/>
      <c r="K1123" s="37">
        <v>0</v>
      </c>
      <c r="L1123" s="37"/>
      <c r="M1123" s="37">
        <v>0</v>
      </c>
      <c r="N1123" s="49"/>
      <c r="O1123" s="37">
        <v>0</v>
      </c>
      <c r="P1123" s="44">
        <v>0</v>
      </c>
      <c r="Q1123" s="56">
        <v>0</v>
      </c>
      <c r="R1123" s="44">
        <v>0</v>
      </c>
      <c r="S1123" s="37">
        <v>0</v>
      </c>
      <c r="T1123" s="48"/>
      <c r="U1123" s="47"/>
    </row>
    <row r="1124" spans="1:21" s="46" customFormat="1" ht="46.5">
      <c r="A1124" s="53"/>
      <c r="B1124" s="58" t="s">
        <v>127</v>
      </c>
      <c r="C1124" s="60"/>
      <c r="D1124" s="46" t="s">
        <v>96</v>
      </c>
      <c r="E1124" s="50"/>
      <c r="F1124" s="41">
        <v>0</v>
      </c>
      <c r="G1124" s="49"/>
      <c r="H1124" s="37">
        <v>0</v>
      </c>
      <c r="I1124" s="49"/>
      <c r="J1124" s="49"/>
      <c r="K1124" s="37">
        <v>0</v>
      </c>
      <c r="L1124" s="37"/>
      <c r="M1124" s="37">
        <v>0</v>
      </c>
      <c r="N1124" s="49"/>
      <c r="O1124" s="37">
        <v>0</v>
      </c>
      <c r="P1124" s="44">
        <v>0</v>
      </c>
      <c r="Q1124" s="56">
        <v>0</v>
      </c>
      <c r="R1124" s="44">
        <v>0</v>
      </c>
      <c r="S1124" s="37">
        <v>0</v>
      </c>
      <c r="T1124" s="48"/>
      <c r="U1124" s="47"/>
    </row>
    <row r="1125" spans="1:21" s="46" customFormat="1">
      <c r="A1125" s="53"/>
      <c r="B1125" s="58" t="s">
        <v>126</v>
      </c>
      <c r="C1125" s="60">
        <v>12300</v>
      </c>
      <c r="D1125" s="46" t="s">
        <v>104</v>
      </c>
      <c r="E1125" s="50"/>
      <c r="F1125" s="41">
        <v>0</v>
      </c>
      <c r="G1125" s="49"/>
      <c r="H1125" s="37">
        <v>0</v>
      </c>
      <c r="I1125" s="49"/>
      <c r="J1125" s="49"/>
      <c r="K1125" s="37">
        <v>0</v>
      </c>
      <c r="L1125" s="37"/>
      <c r="M1125" s="37">
        <v>0</v>
      </c>
      <c r="N1125" s="49"/>
      <c r="O1125" s="37">
        <v>0</v>
      </c>
      <c r="P1125" s="44">
        <v>0</v>
      </c>
      <c r="Q1125" s="56">
        <v>0</v>
      </c>
      <c r="R1125" s="44">
        <v>0</v>
      </c>
      <c r="S1125" s="37">
        <v>0</v>
      </c>
      <c r="T1125" s="48"/>
      <c r="U1125" s="47"/>
    </row>
    <row r="1126" spans="1:21" s="46" customFormat="1">
      <c r="A1126" s="53"/>
      <c r="B1126" s="58" t="s">
        <v>125</v>
      </c>
      <c r="C1126" s="60">
        <v>1404.24</v>
      </c>
      <c r="D1126" s="46" t="s">
        <v>96</v>
      </c>
      <c r="E1126" s="50"/>
      <c r="F1126" s="41">
        <v>0</v>
      </c>
      <c r="G1126" s="49"/>
      <c r="H1126" s="37">
        <v>0</v>
      </c>
      <c r="I1126" s="49"/>
      <c r="J1126" s="49"/>
      <c r="K1126" s="37">
        <v>0</v>
      </c>
      <c r="L1126" s="37"/>
      <c r="M1126" s="37">
        <v>0</v>
      </c>
      <c r="N1126" s="49"/>
      <c r="O1126" s="37">
        <v>0</v>
      </c>
      <c r="P1126" s="44">
        <v>0</v>
      </c>
      <c r="Q1126" s="56">
        <v>0</v>
      </c>
      <c r="R1126" s="44">
        <v>0</v>
      </c>
      <c r="S1126" s="37">
        <v>0</v>
      </c>
      <c r="T1126" s="48"/>
      <c r="U1126" s="47"/>
    </row>
    <row r="1127" spans="1:21" s="46" customFormat="1">
      <c r="A1127" s="53"/>
      <c r="B1127" s="58" t="s">
        <v>124</v>
      </c>
      <c r="C1127" s="60">
        <v>1197.3800000000001</v>
      </c>
      <c r="D1127" s="46" t="s">
        <v>96</v>
      </c>
      <c r="E1127" s="50"/>
      <c r="F1127" s="41">
        <v>0</v>
      </c>
      <c r="G1127" s="49"/>
      <c r="H1127" s="37">
        <v>0</v>
      </c>
      <c r="I1127" s="49"/>
      <c r="J1127" s="49"/>
      <c r="K1127" s="37">
        <v>0</v>
      </c>
      <c r="L1127" s="37"/>
      <c r="M1127" s="37">
        <v>0</v>
      </c>
      <c r="N1127" s="49"/>
      <c r="O1127" s="37">
        <v>0</v>
      </c>
      <c r="P1127" s="44">
        <v>0</v>
      </c>
      <c r="Q1127" s="56">
        <v>0</v>
      </c>
      <c r="R1127" s="44">
        <v>0</v>
      </c>
      <c r="S1127" s="37">
        <v>0</v>
      </c>
      <c r="T1127" s="48"/>
      <c r="U1127" s="47"/>
    </row>
    <row r="1128" spans="1:21" s="46" customFormat="1">
      <c r="A1128" s="53"/>
      <c r="B1128" s="58" t="s">
        <v>123</v>
      </c>
      <c r="C1128" s="60">
        <v>1539.08</v>
      </c>
      <c r="D1128" s="46" t="s">
        <v>96</v>
      </c>
      <c r="E1128" s="50"/>
      <c r="F1128" s="41">
        <v>0</v>
      </c>
      <c r="G1128" s="49"/>
      <c r="H1128" s="37">
        <v>0</v>
      </c>
      <c r="I1128" s="49"/>
      <c r="J1128" s="49"/>
      <c r="K1128" s="37">
        <v>0</v>
      </c>
      <c r="L1128" s="37"/>
      <c r="M1128" s="37">
        <v>0</v>
      </c>
      <c r="N1128" s="49"/>
      <c r="O1128" s="37">
        <v>0</v>
      </c>
      <c r="P1128" s="44">
        <v>0</v>
      </c>
      <c r="Q1128" s="56">
        <v>0</v>
      </c>
      <c r="R1128" s="44">
        <v>0</v>
      </c>
      <c r="S1128" s="37">
        <v>0</v>
      </c>
      <c r="T1128" s="48"/>
      <c r="U1128" s="47"/>
    </row>
    <row r="1129" spans="1:21" s="46" customFormat="1">
      <c r="A1129" s="53"/>
      <c r="B1129" s="53" t="s">
        <v>122</v>
      </c>
      <c r="C1129" s="52">
        <v>252.48</v>
      </c>
      <c r="D1129" s="46" t="s">
        <v>96</v>
      </c>
      <c r="E1129" s="50"/>
      <c r="F1129" s="41">
        <v>0</v>
      </c>
      <c r="G1129" s="49"/>
      <c r="H1129" s="37">
        <v>0</v>
      </c>
      <c r="I1129" s="49"/>
      <c r="J1129" s="49"/>
      <c r="K1129" s="37">
        <v>0</v>
      </c>
      <c r="L1129" s="37"/>
      <c r="M1129" s="37">
        <v>0</v>
      </c>
      <c r="N1129" s="49"/>
      <c r="O1129" s="37">
        <v>0</v>
      </c>
      <c r="P1129" s="44">
        <v>0</v>
      </c>
      <c r="Q1129" s="56">
        <v>0</v>
      </c>
      <c r="R1129" s="44">
        <v>0</v>
      </c>
      <c r="S1129" s="37">
        <v>0</v>
      </c>
      <c r="T1129" s="48"/>
      <c r="U1129" s="47"/>
    </row>
    <row r="1130" spans="1:21" s="46" customFormat="1">
      <c r="A1130" s="53"/>
      <c r="B1130" s="53" t="s">
        <v>121</v>
      </c>
      <c r="C1130" s="52">
        <v>41000</v>
      </c>
      <c r="D1130" s="46" t="s">
        <v>104</v>
      </c>
      <c r="E1130" s="50"/>
      <c r="F1130" s="41">
        <v>0</v>
      </c>
      <c r="G1130" s="49"/>
      <c r="H1130" s="37">
        <v>0</v>
      </c>
      <c r="I1130" s="49"/>
      <c r="J1130" s="49"/>
      <c r="K1130" s="37">
        <v>0</v>
      </c>
      <c r="L1130" s="37"/>
      <c r="M1130" s="37">
        <v>0</v>
      </c>
      <c r="N1130" s="49"/>
      <c r="O1130" s="37">
        <v>0</v>
      </c>
      <c r="P1130" s="44">
        <v>0</v>
      </c>
      <c r="Q1130" s="56">
        <v>0</v>
      </c>
      <c r="R1130" s="44">
        <v>0</v>
      </c>
      <c r="S1130" s="37">
        <v>0</v>
      </c>
      <c r="T1130" s="48"/>
      <c r="U1130" s="47"/>
    </row>
    <row r="1131" spans="1:21" s="46" customFormat="1">
      <c r="A1131" s="53"/>
      <c r="B1131" s="53" t="s">
        <v>120</v>
      </c>
      <c r="C1131" s="52">
        <v>6332.27</v>
      </c>
      <c r="D1131" s="46" t="s">
        <v>96</v>
      </c>
      <c r="E1131" s="50"/>
      <c r="F1131" s="41">
        <v>0</v>
      </c>
      <c r="G1131" s="49"/>
      <c r="H1131" s="37">
        <v>0</v>
      </c>
      <c r="I1131" s="49"/>
      <c r="J1131" s="49"/>
      <c r="K1131" s="37">
        <v>0</v>
      </c>
      <c r="L1131" s="37"/>
      <c r="M1131" s="37">
        <v>0</v>
      </c>
      <c r="N1131" s="49"/>
      <c r="O1131" s="37">
        <v>0</v>
      </c>
      <c r="P1131" s="44">
        <v>0</v>
      </c>
      <c r="Q1131" s="56">
        <v>0</v>
      </c>
      <c r="R1131" s="44">
        <v>0</v>
      </c>
      <c r="S1131" s="37">
        <v>0</v>
      </c>
      <c r="T1131" s="48"/>
      <c r="U1131" s="47"/>
    </row>
    <row r="1132" spans="1:21" s="46" customFormat="1">
      <c r="A1132" s="53"/>
      <c r="B1132" s="53" t="s">
        <v>119</v>
      </c>
      <c r="C1132" s="52">
        <v>5172.6899999999996</v>
      </c>
      <c r="D1132" s="46" t="s">
        <v>96</v>
      </c>
      <c r="E1132" s="50"/>
      <c r="F1132" s="41">
        <v>37.799999999999997</v>
      </c>
      <c r="G1132" s="49"/>
      <c r="H1132" s="37">
        <v>0</v>
      </c>
      <c r="I1132" s="49"/>
      <c r="J1132" s="49"/>
      <c r="K1132" s="37">
        <v>0</v>
      </c>
      <c r="L1132" s="37"/>
      <c r="M1132" s="37">
        <v>0</v>
      </c>
      <c r="N1132" s="49"/>
      <c r="O1132" s="37">
        <v>0</v>
      </c>
      <c r="P1132" s="44">
        <v>0</v>
      </c>
      <c r="Q1132" s="56">
        <v>0</v>
      </c>
      <c r="R1132" s="44">
        <v>0</v>
      </c>
      <c r="S1132" s="37">
        <v>0</v>
      </c>
      <c r="T1132" s="48"/>
      <c r="U1132" s="47"/>
    </row>
    <row r="1133" spans="1:21" s="46" customFormat="1">
      <c r="A1133" s="53"/>
      <c r="B1133" s="53" t="s">
        <v>118</v>
      </c>
      <c r="C1133" s="52">
        <v>6314.91</v>
      </c>
      <c r="D1133" s="46" t="s">
        <v>96</v>
      </c>
      <c r="E1133" s="50"/>
      <c r="F1133" s="41">
        <v>0</v>
      </c>
      <c r="G1133" s="49"/>
      <c r="H1133" s="37">
        <v>0</v>
      </c>
      <c r="I1133" s="49"/>
      <c r="J1133" s="49"/>
      <c r="K1133" s="37">
        <v>0</v>
      </c>
      <c r="L1133" s="37"/>
      <c r="M1133" s="37">
        <v>0</v>
      </c>
      <c r="N1133" s="49"/>
      <c r="O1133" s="37">
        <v>0</v>
      </c>
      <c r="P1133" s="44">
        <v>0</v>
      </c>
      <c r="Q1133" s="56">
        <v>0</v>
      </c>
      <c r="R1133" s="44">
        <v>0</v>
      </c>
      <c r="S1133" s="37">
        <v>0</v>
      </c>
      <c r="T1133" s="48"/>
      <c r="U1133" s="47"/>
    </row>
    <row r="1134" spans="1:21" s="46" customFormat="1">
      <c r="A1134" s="53"/>
      <c r="B1134" s="53" t="s">
        <v>117</v>
      </c>
      <c r="C1134" s="52">
        <v>6296.61</v>
      </c>
      <c r="D1134" s="46" t="s">
        <v>96</v>
      </c>
      <c r="E1134" s="50"/>
      <c r="F1134" s="41">
        <v>0</v>
      </c>
      <c r="G1134" s="49"/>
      <c r="H1134" s="37">
        <v>0</v>
      </c>
      <c r="I1134" s="49"/>
      <c r="J1134" s="49"/>
      <c r="K1134" s="37">
        <v>0</v>
      </c>
      <c r="L1134" s="37"/>
      <c r="M1134" s="37">
        <v>0</v>
      </c>
      <c r="N1134" s="49"/>
      <c r="O1134" s="37">
        <v>0</v>
      </c>
      <c r="P1134" s="44">
        <v>0</v>
      </c>
      <c r="Q1134" s="56">
        <v>0</v>
      </c>
      <c r="R1134" s="44">
        <v>0</v>
      </c>
      <c r="S1134" s="37">
        <v>0</v>
      </c>
      <c r="T1134" s="48"/>
      <c r="U1134" s="47"/>
    </row>
    <row r="1135" spans="1:21" s="46" customFormat="1">
      <c r="A1135" s="53"/>
      <c r="B1135" s="53" t="s">
        <v>116</v>
      </c>
      <c r="C1135" s="52">
        <v>4977.6099999999997</v>
      </c>
      <c r="D1135" s="46" t="s">
        <v>96</v>
      </c>
      <c r="E1135" s="50"/>
      <c r="F1135" s="41">
        <v>13.2</v>
      </c>
      <c r="G1135" s="49"/>
      <c r="H1135" s="37">
        <v>0</v>
      </c>
      <c r="I1135" s="49"/>
      <c r="J1135" s="49"/>
      <c r="K1135" s="37">
        <v>0</v>
      </c>
      <c r="L1135" s="37"/>
      <c r="M1135" s="37">
        <v>0</v>
      </c>
      <c r="N1135" s="49"/>
      <c r="O1135" s="37">
        <v>0</v>
      </c>
      <c r="P1135" s="44">
        <v>0</v>
      </c>
      <c r="Q1135" s="56">
        <v>0</v>
      </c>
      <c r="R1135" s="44">
        <v>0</v>
      </c>
      <c r="S1135" s="37">
        <v>0</v>
      </c>
      <c r="T1135" s="48"/>
      <c r="U1135" s="47"/>
    </row>
    <row r="1136" spans="1:21" s="46" customFormat="1" ht="69.75">
      <c r="A1136" s="53"/>
      <c r="B1136" s="59" t="s">
        <v>115</v>
      </c>
      <c r="C1136" s="52">
        <v>5066.0200000000004</v>
      </c>
      <c r="D1136" s="46" t="s">
        <v>96</v>
      </c>
      <c r="E1136" s="50"/>
      <c r="F1136" s="41">
        <v>0</v>
      </c>
      <c r="G1136" s="49"/>
      <c r="H1136" s="37">
        <v>0</v>
      </c>
      <c r="I1136" s="49"/>
      <c r="J1136" s="49"/>
      <c r="K1136" s="37">
        <v>0</v>
      </c>
      <c r="L1136" s="37"/>
      <c r="M1136" s="37">
        <v>0</v>
      </c>
      <c r="N1136" s="49"/>
      <c r="O1136" s="37">
        <v>0</v>
      </c>
      <c r="P1136" s="44">
        <v>0</v>
      </c>
      <c r="Q1136" s="56">
        <v>0</v>
      </c>
      <c r="R1136" s="44">
        <v>0</v>
      </c>
      <c r="S1136" s="37">
        <v>0</v>
      </c>
      <c r="T1136" s="48"/>
      <c r="U1136" s="47"/>
    </row>
    <row r="1137" spans="1:21" s="46" customFormat="1" ht="69.75">
      <c r="A1137" s="53"/>
      <c r="B1137" s="59" t="s">
        <v>114</v>
      </c>
      <c r="C1137" s="52">
        <v>5916.22</v>
      </c>
      <c r="D1137" s="46" t="s">
        <v>96</v>
      </c>
      <c r="E1137" s="50"/>
      <c r="F1137" s="41">
        <v>0</v>
      </c>
      <c r="G1137" s="49"/>
      <c r="H1137" s="37">
        <v>0</v>
      </c>
      <c r="I1137" s="49"/>
      <c r="J1137" s="49"/>
      <c r="K1137" s="37">
        <v>0</v>
      </c>
      <c r="L1137" s="37"/>
      <c r="M1137" s="37">
        <v>0</v>
      </c>
      <c r="N1137" s="49"/>
      <c r="O1137" s="37">
        <v>0</v>
      </c>
      <c r="P1137" s="44">
        <v>0</v>
      </c>
      <c r="Q1137" s="56">
        <v>0</v>
      </c>
      <c r="R1137" s="44">
        <v>0</v>
      </c>
      <c r="S1137" s="37">
        <v>0</v>
      </c>
      <c r="T1137" s="48"/>
      <c r="U1137" s="47"/>
    </row>
    <row r="1138" spans="1:21" s="46" customFormat="1" ht="46.5">
      <c r="A1138" s="53"/>
      <c r="B1138" s="58" t="s">
        <v>113</v>
      </c>
      <c r="C1138" s="52">
        <v>5184.1899999999996</v>
      </c>
      <c r="D1138" s="46" t="s">
        <v>96</v>
      </c>
      <c r="E1138" s="50"/>
      <c r="F1138" s="41">
        <v>0</v>
      </c>
      <c r="G1138" s="49"/>
      <c r="H1138" s="37">
        <v>0</v>
      </c>
      <c r="I1138" s="49"/>
      <c r="J1138" s="49"/>
      <c r="K1138" s="37">
        <v>0</v>
      </c>
      <c r="L1138" s="37"/>
      <c r="M1138" s="37">
        <v>0</v>
      </c>
      <c r="N1138" s="49"/>
      <c r="O1138" s="37">
        <v>0</v>
      </c>
      <c r="P1138" s="44">
        <v>0</v>
      </c>
      <c r="Q1138" s="56">
        <v>0</v>
      </c>
      <c r="R1138" s="44">
        <v>0</v>
      </c>
      <c r="S1138" s="37">
        <v>0</v>
      </c>
      <c r="T1138" s="48"/>
      <c r="U1138" s="47"/>
    </row>
    <row r="1139" spans="1:21" s="46" customFormat="1">
      <c r="A1139" s="53"/>
      <c r="B1139" s="53" t="s">
        <v>112</v>
      </c>
      <c r="C1139" s="52">
        <v>5646.56</v>
      </c>
      <c r="D1139" s="46" t="s">
        <v>96</v>
      </c>
      <c r="E1139" s="50"/>
      <c r="F1139" s="41">
        <v>0</v>
      </c>
      <c r="G1139" s="49"/>
      <c r="H1139" s="37">
        <v>0</v>
      </c>
      <c r="I1139" s="49"/>
      <c r="J1139" s="49"/>
      <c r="K1139" s="37">
        <v>0</v>
      </c>
      <c r="L1139" s="37"/>
      <c r="M1139" s="37">
        <v>0</v>
      </c>
      <c r="N1139" s="49"/>
      <c r="O1139" s="37">
        <v>0</v>
      </c>
      <c r="P1139" s="44">
        <v>0</v>
      </c>
      <c r="Q1139" s="56">
        <v>0</v>
      </c>
      <c r="R1139" s="44">
        <v>0</v>
      </c>
      <c r="S1139" s="37">
        <v>0</v>
      </c>
      <c r="T1139" s="48"/>
      <c r="U1139" s="47"/>
    </row>
    <row r="1140" spans="1:21" s="46" customFormat="1">
      <c r="A1140" s="53"/>
      <c r="B1140" s="53" t="s">
        <v>111</v>
      </c>
      <c r="C1140" s="52">
        <v>5007.7299999999996</v>
      </c>
      <c r="D1140" s="46" t="s">
        <v>96</v>
      </c>
      <c r="E1140" s="50"/>
      <c r="F1140" s="41">
        <v>0</v>
      </c>
      <c r="G1140" s="49"/>
      <c r="H1140" s="37">
        <v>0</v>
      </c>
      <c r="I1140" s="49"/>
      <c r="J1140" s="49"/>
      <c r="K1140" s="37">
        <v>0</v>
      </c>
      <c r="L1140" s="37"/>
      <c r="M1140" s="37">
        <v>0</v>
      </c>
      <c r="N1140" s="49"/>
      <c r="O1140" s="37">
        <v>0</v>
      </c>
      <c r="P1140" s="44">
        <v>0</v>
      </c>
      <c r="Q1140" s="56">
        <v>0</v>
      </c>
      <c r="R1140" s="44">
        <v>0</v>
      </c>
      <c r="S1140" s="37">
        <v>0</v>
      </c>
      <c r="T1140" s="48"/>
      <c r="U1140" s="47"/>
    </row>
    <row r="1141" spans="1:21" s="46" customFormat="1">
      <c r="A1141" s="53"/>
      <c r="B1141" s="53" t="s">
        <v>110</v>
      </c>
      <c r="C1141" s="52">
        <v>5555.66</v>
      </c>
      <c r="D1141" s="46" t="s">
        <v>96</v>
      </c>
      <c r="E1141" s="50"/>
      <c r="F1141" s="41">
        <v>0</v>
      </c>
      <c r="G1141" s="49"/>
      <c r="H1141" s="37">
        <v>0</v>
      </c>
      <c r="I1141" s="49"/>
      <c r="J1141" s="49"/>
      <c r="K1141" s="37">
        <v>0</v>
      </c>
      <c r="L1141" s="37"/>
      <c r="M1141" s="37">
        <v>0</v>
      </c>
      <c r="N1141" s="49"/>
      <c r="O1141" s="37">
        <v>0</v>
      </c>
      <c r="P1141" s="44">
        <v>0</v>
      </c>
      <c r="Q1141" s="56">
        <v>0</v>
      </c>
      <c r="R1141" s="44">
        <v>0</v>
      </c>
      <c r="S1141" s="37">
        <v>0</v>
      </c>
      <c r="T1141" s="48"/>
      <c r="U1141" s="47"/>
    </row>
    <row r="1142" spans="1:21" s="46" customFormat="1">
      <c r="A1142" s="53"/>
      <c r="B1142" s="53" t="s">
        <v>109</v>
      </c>
      <c r="C1142" s="52">
        <v>5066.0200000000004</v>
      </c>
      <c r="D1142" s="46" t="s">
        <v>96</v>
      </c>
      <c r="E1142" s="50"/>
      <c r="F1142" s="41">
        <v>0</v>
      </c>
      <c r="G1142" s="49"/>
      <c r="H1142" s="37">
        <v>0</v>
      </c>
      <c r="I1142" s="49"/>
      <c r="J1142" s="49"/>
      <c r="K1142" s="37">
        <v>0</v>
      </c>
      <c r="L1142" s="37"/>
      <c r="M1142" s="37">
        <v>0</v>
      </c>
      <c r="N1142" s="49"/>
      <c r="O1142" s="37">
        <v>0</v>
      </c>
      <c r="P1142" s="44">
        <v>0</v>
      </c>
      <c r="Q1142" s="56">
        <v>0</v>
      </c>
      <c r="R1142" s="44">
        <v>0</v>
      </c>
      <c r="S1142" s="37">
        <v>0</v>
      </c>
      <c r="T1142" s="48"/>
      <c r="U1142" s="47"/>
    </row>
    <row r="1143" spans="1:21" s="46" customFormat="1">
      <c r="A1143" s="53"/>
      <c r="B1143" s="53" t="s">
        <v>108</v>
      </c>
      <c r="C1143" s="52">
        <v>1242.25</v>
      </c>
      <c r="D1143" s="46" t="s">
        <v>104</v>
      </c>
      <c r="E1143" s="50"/>
      <c r="F1143" s="41">
        <v>0</v>
      </c>
      <c r="G1143" s="49"/>
      <c r="H1143" s="37">
        <v>0</v>
      </c>
      <c r="I1143" s="49"/>
      <c r="J1143" s="49"/>
      <c r="K1143" s="37">
        <v>0</v>
      </c>
      <c r="L1143" s="37"/>
      <c r="M1143" s="37">
        <v>0</v>
      </c>
      <c r="N1143" s="49"/>
      <c r="O1143" s="37">
        <v>0</v>
      </c>
      <c r="P1143" s="44">
        <v>0</v>
      </c>
      <c r="Q1143" s="56">
        <v>0</v>
      </c>
      <c r="R1143" s="44">
        <v>0</v>
      </c>
      <c r="S1143" s="37">
        <v>0</v>
      </c>
      <c r="T1143" s="48"/>
      <c r="U1143" s="47"/>
    </row>
    <row r="1144" spans="1:21" s="46" customFormat="1">
      <c r="A1144" s="53"/>
      <c r="B1144" s="53" t="s">
        <v>107</v>
      </c>
      <c r="C1144" s="52">
        <v>165</v>
      </c>
      <c r="D1144" s="46" t="s">
        <v>106</v>
      </c>
      <c r="E1144" s="50"/>
      <c r="F1144" s="41">
        <v>0</v>
      </c>
      <c r="G1144" s="49"/>
      <c r="H1144" s="37">
        <v>0</v>
      </c>
      <c r="I1144" s="49"/>
      <c r="J1144" s="49"/>
      <c r="K1144" s="37">
        <v>0</v>
      </c>
      <c r="L1144" s="37"/>
      <c r="M1144" s="37">
        <v>0</v>
      </c>
      <c r="N1144" s="49"/>
      <c r="O1144" s="37">
        <v>0</v>
      </c>
      <c r="P1144" s="44">
        <v>0</v>
      </c>
      <c r="Q1144" s="56">
        <v>0</v>
      </c>
      <c r="R1144" s="44">
        <v>0</v>
      </c>
      <c r="S1144" s="37">
        <v>0</v>
      </c>
      <c r="T1144" s="48"/>
      <c r="U1144" s="47"/>
    </row>
    <row r="1145" spans="1:21" s="46" customFormat="1">
      <c r="A1145" s="53"/>
      <c r="B1145" s="57" t="s">
        <v>105</v>
      </c>
      <c r="C1145" s="52">
        <v>2971.6</v>
      </c>
      <c r="D1145" s="46" t="s">
        <v>104</v>
      </c>
      <c r="E1145" s="50"/>
      <c r="F1145" s="41">
        <v>0</v>
      </c>
      <c r="G1145" s="49"/>
      <c r="H1145" s="37">
        <v>0</v>
      </c>
      <c r="I1145" s="49"/>
      <c r="J1145" s="49"/>
      <c r="K1145" s="37">
        <v>0</v>
      </c>
      <c r="L1145" s="37"/>
      <c r="M1145" s="37">
        <v>0</v>
      </c>
      <c r="N1145" s="49"/>
      <c r="O1145" s="37">
        <v>0</v>
      </c>
      <c r="P1145" s="44">
        <v>0</v>
      </c>
      <c r="Q1145" s="56">
        <v>0</v>
      </c>
      <c r="R1145" s="44">
        <v>0</v>
      </c>
      <c r="S1145" s="37">
        <v>0</v>
      </c>
      <c r="T1145" s="48"/>
      <c r="U1145" s="47"/>
    </row>
    <row r="1146" spans="1:21" s="46" customFormat="1">
      <c r="A1146" s="53"/>
      <c r="B1146" s="53" t="s">
        <v>103</v>
      </c>
      <c r="C1146" s="52">
        <v>2788.64</v>
      </c>
      <c r="D1146" s="46" t="s">
        <v>96</v>
      </c>
      <c r="E1146" s="50"/>
      <c r="F1146" s="41">
        <v>0</v>
      </c>
      <c r="G1146" s="49"/>
      <c r="H1146" s="37">
        <v>0</v>
      </c>
      <c r="I1146" s="49"/>
      <c r="J1146" s="49"/>
      <c r="K1146" s="37">
        <v>0</v>
      </c>
      <c r="L1146" s="37"/>
      <c r="M1146" s="37">
        <v>0</v>
      </c>
      <c r="N1146" s="49"/>
      <c r="O1146" s="37">
        <v>0</v>
      </c>
      <c r="P1146" s="44">
        <v>0</v>
      </c>
      <c r="Q1146" s="56">
        <v>0</v>
      </c>
      <c r="R1146" s="44">
        <v>0</v>
      </c>
      <c r="S1146" s="37">
        <v>0</v>
      </c>
      <c r="T1146" s="48"/>
      <c r="U1146" s="47"/>
    </row>
    <row r="1147" spans="1:21" s="46" customFormat="1">
      <c r="A1147" s="53"/>
      <c r="B1147" s="53" t="s">
        <v>102</v>
      </c>
      <c r="C1147" s="52">
        <v>2746.08</v>
      </c>
      <c r="D1147" s="46" t="s">
        <v>96</v>
      </c>
      <c r="E1147" s="50"/>
      <c r="F1147" s="41">
        <v>0</v>
      </c>
      <c r="G1147" s="49"/>
      <c r="H1147" s="37">
        <v>0</v>
      </c>
      <c r="I1147" s="49"/>
      <c r="J1147" s="49"/>
      <c r="K1147" s="37">
        <v>0</v>
      </c>
      <c r="L1147" s="37"/>
      <c r="M1147" s="37">
        <v>0</v>
      </c>
      <c r="N1147" s="49"/>
      <c r="O1147" s="37">
        <v>0</v>
      </c>
      <c r="P1147" s="44">
        <v>0</v>
      </c>
      <c r="Q1147" s="56">
        <v>0</v>
      </c>
      <c r="R1147" s="44">
        <v>0</v>
      </c>
      <c r="S1147" s="37">
        <v>0</v>
      </c>
      <c r="T1147" s="48"/>
      <c r="U1147" s="47"/>
    </row>
    <row r="1148" spans="1:21" s="46" customFormat="1">
      <c r="A1148" s="53"/>
      <c r="B1148" s="53" t="s">
        <v>101</v>
      </c>
      <c r="C1148" s="52">
        <v>2672.49</v>
      </c>
      <c r="D1148" s="46" t="s">
        <v>96</v>
      </c>
      <c r="E1148" s="50"/>
      <c r="F1148" s="41">
        <v>0</v>
      </c>
      <c r="G1148" s="49"/>
      <c r="H1148" s="37">
        <v>0</v>
      </c>
      <c r="I1148" s="49"/>
      <c r="J1148" s="49"/>
      <c r="K1148" s="37">
        <v>0</v>
      </c>
      <c r="L1148" s="37"/>
      <c r="M1148" s="37">
        <v>0</v>
      </c>
      <c r="N1148" s="49"/>
      <c r="O1148" s="37">
        <v>0</v>
      </c>
      <c r="P1148" s="44">
        <v>0</v>
      </c>
      <c r="Q1148" s="56">
        <v>0</v>
      </c>
      <c r="R1148" s="44">
        <v>0</v>
      </c>
      <c r="S1148" s="37">
        <v>0</v>
      </c>
      <c r="T1148" s="48"/>
      <c r="U1148" s="47"/>
    </row>
    <row r="1149" spans="1:21" s="46" customFormat="1">
      <c r="A1149" s="53"/>
      <c r="B1149" s="53" t="s">
        <v>100</v>
      </c>
      <c r="C1149" s="52">
        <v>2901.01</v>
      </c>
      <c r="D1149" s="46" t="s">
        <v>96</v>
      </c>
      <c r="E1149" s="50"/>
      <c r="F1149" s="41">
        <v>0</v>
      </c>
      <c r="G1149" s="49"/>
      <c r="H1149" s="37">
        <v>0</v>
      </c>
      <c r="I1149" s="49"/>
      <c r="J1149" s="49"/>
      <c r="K1149" s="37">
        <v>0</v>
      </c>
      <c r="L1149" s="37"/>
      <c r="M1149" s="37">
        <v>0</v>
      </c>
      <c r="N1149" s="49"/>
      <c r="O1149" s="37">
        <v>0</v>
      </c>
      <c r="P1149" s="44">
        <v>0</v>
      </c>
      <c r="Q1149" s="37">
        <v>0</v>
      </c>
      <c r="R1149" s="44">
        <v>0</v>
      </c>
      <c r="S1149" s="37">
        <v>0</v>
      </c>
      <c r="T1149" s="48"/>
      <c r="U1149" s="47"/>
    </row>
    <row r="1150" spans="1:21" s="46" customFormat="1">
      <c r="A1150" s="53"/>
      <c r="B1150" s="53" t="s">
        <v>99</v>
      </c>
      <c r="C1150" s="52">
        <v>3023.8</v>
      </c>
      <c r="D1150" s="46" t="s">
        <v>96</v>
      </c>
      <c r="E1150" s="50"/>
      <c r="F1150" s="41">
        <v>0</v>
      </c>
      <c r="G1150" s="49"/>
      <c r="H1150" s="37">
        <v>0</v>
      </c>
      <c r="I1150" s="49"/>
      <c r="J1150" s="49"/>
      <c r="K1150" s="37">
        <v>0</v>
      </c>
      <c r="L1150" s="37"/>
      <c r="M1150" s="37">
        <v>0</v>
      </c>
      <c r="N1150" s="49"/>
      <c r="O1150" s="37">
        <v>0</v>
      </c>
      <c r="P1150" s="44">
        <v>0</v>
      </c>
      <c r="Q1150" s="37">
        <v>0</v>
      </c>
      <c r="R1150" s="44">
        <v>0</v>
      </c>
      <c r="S1150" s="37">
        <v>0</v>
      </c>
      <c r="T1150" s="48"/>
      <c r="U1150" s="47"/>
    </row>
    <row r="1151" spans="1:21" s="46" customFormat="1">
      <c r="A1151" s="53"/>
      <c r="B1151" s="53" t="s">
        <v>98</v>
      </c>
      <c r="C1151" s="52">
        <v>2846.18</v>
      </c>
      <c r="D1151" s="46" t="s">
        <v>96</v>
      </c>
      <c r="E1151" s="50"/>
      <c r="F1151" s="41">
        <v>0</v>
      </c>
      <c r="G1151" s="49"/>
      <c r="H1151" s="37">
        <v>0</v>
      </c>
      <c r="I1151" s="49"/>
      <c r="J1151" s="49"/>
      <c r="K1151" s="37">
        <v>0</v>
      </c>
      <c r="L1151" s="37"/>
      <c r="M1151" s="37">
        <v>0</v>
      </c>
      <c r="N1151" s="49"/>
      <c r="O1151" s="37">
        <v>0</v>
      </c>
      <c r="P1151" s="44">
        <v>0</v>
      </c>
      <c r="Q1151" s="37">
        <v>0</v>
      </c>
      <c r="R1151" s="44">
        <v>0</v>
      </c>
      <c r="S1151" s="37">
        <v>0</v>
      </c>
      <c r="T1151" s="48"/>
      <c r="U1151" s="47"/>
    </row>
    <row r="1152" spans="1:21" s="46" customFormat="1" ht="46.5">
      <c r="A1152" s="53"/>
      <c r="B1152" s="54" t="s">
        <v>97</v>
      </c>
      <c r="C1152" s="52">
        <v>2149.5</v>
      </c>
      <c r="D1152" s="46" t="s">
        <v>96</v>
      </c>
      <c r="E1152" s="50"/>
      <c r="F1152" s="41">
        <v>0</v>
      </c>
      <c r="G1152" s="49"/>
      <c r="H1152" s="37">
        <v>0</v>
      </c>
      <c r="I1152" s="49"/>
      <c r="J1152" s="49"/>
      <c r="K1152" s="37">
        <v>0</v>
      </c>
      <c r="L1152" s="37"/>
      <c r="M1152" s="37">
        <v>0</v>
      </c>
      <c r="N1152" s="49"/>
      <c r="O1152" s="37">
        <v>0</v>
      </c>
      <c r="P1152" s="44">
        <v>0</v>
      </c>
      <c r="Q1152" s="37">
        <v>0</v>
      </c>
      <c r="R1152" s="44">
        <v>0</v>
      </c>
      <c r="S1152" s="37">
        <v>0</v>
      </c>
      <c r="T1152" s="48"/>
      <c r="U1152" s="47"/>
    </row>
    <row r="1153" spans="1:21" s="46" customFormat="1">
      <c r="A1153" s="53"/>
      <c r="B1153" s="53" t="s">
        <v>95</v>
      </c>
      <c r="C1153" s="52">
        <v>118.61</v>
      </c>
      <c r="E1153" s="50"/>
      <c r="F1153" s="41">
        <v>0</v>
      </c>
      <c r="G1153" s="49"/>
      <c r="H1153" s="37">
        <v>0</v>
      </c>
      <c r="I1153" s="49"/>
      <c r="J1153" s="49"/>
      <c r="K1153" s="37">
        <v>0</v>
      </c>
      <c r="L1153" s="37"/>
      <c r="M1153" s="37">
        <v>0</v>
      </c>
      <c r="N1153" s="49"/>
      <c r="O1153" s="37">
        <v>0</v>
      </c>
      <c r="P1153" s="44">
        <v>0</v>
      </c>
      <c r="Q1153" s="37">
        <v>0</v>
      </c>
      <c r="R1153" s="44">
        <v>0</v>
      </c>
      <c r="S1153" s="37">
        <v>0</v>
      </c>
      <c r="T1153" s="48"/>
      <c r="U1153" s="47"/>
    </row>
    <row r="1154" spans="1:21" s="46" customFormat="1">
      <c r="A1154" s="53"/>
      <c r="B1154" s="53" t="s">
        <v>94</v>
      </c>
      <c r="C1154" s="52">
        <v>185.88</v>
      </c>
      <c r="E1154" s="50"/>
      <c r="F1154" s="41">
        <v>0</v>
      </c>
      <c r="G1154" s="49"/>
      <c r="H1154" s="37">
        <v>0</v>
      </c>
      <c r="I1154" s="49"/>
      <c r="J1154" s="49"/>
      <c r="K1154" s="37">
        <v>0</v>
      </c>
      <c r="L1154" s="37"/>
      <c r="M1154" s="37">
        <v>0</v>
      </c>
      <c r="N1154" s="49"/>
      <c r="O1154" s="37">
        <v>0</v>
      </c>
      <c r="P1154" s="44">
        <v>0</v>
      </c>
      <c r="Q1154" s="37">
        <v>0</v>
      </c>
      <c r="R1154" s="44">
        <v>0</v>
      </c>
      <c r="S1154" s="37">
        <v>0</v>
      </c>
      <c r="T1154" s="48"/>
      <c r="U1154" s="47"/>
    </row>
    <row r="1155" spans="1:21" s="46" customFormat="1">
      <c r="A1155" s="53"/>
      <c r="B1155" s="53" t="s">
        <v>93</v>
      </c>
      <c r="C1155" s="52">
        <v>714.45</v>
      </c>
      <c r="E1155" s="50"/>
      <c r="F1155" s="41">
        <v>0</v>
      </c>
      <c r="G1155" s="49"/>
      <c r="H1155" s="37">
        <v>0</v>
      </c>
      <c r="I1155" s="49"/>
      <c r="J1155" s="49"/>
      <c r="K1155" s="37">
        <v>0</v>
      </c>
      <c r="L1155" s="37"/>
      <c r="M1155" s="37">
        <v>0</v>
      </c>
      <c r="N1155" s="49"/>
      <c r="O1155" s="37">
        <v>0</v>
      </c>
      <c r="P1155" s="44">
        <v>0</v>
      </c>
      <c r="Q1155" s="37">
        <v>0</v>
      </c>
      <c r="R1155" s="44">
        <v>0</v>
      </c>
      <c r="S1155" s="37">
        <v>0</v>
      </c>
      <c r="T1155" s="48"/>
      <c r="U1155" s="47"/>
    </row>
    <row r="1156" spans="1:21" s="46" customFormat="1">
      <c r="A1156" s="53"/>
      <c r="B1156" s="53" t="s">
        <v>92</v>
      </c>
      <c r="C1156" s="52">
        <v>1579.71</v>
      </c>
      <c r="E1156" s="50"/>
      <c r="F1156" s="41">
        <v>0</v>
      </c>
      <c r="G1156" s="49"/>
      <c r="H1156" s="37">
        <v>0</v>
      </c>
      <c r="I1156" s="49"/>
      <c r="J1156" s="49"/>
      <c r="K1156" s="37">
        <v>0</v>
      </c>
      <c r="L1156" s="37"/>
      <c r="M1156" s="37">
        <v>0</v>
      </c>
      <c r="N1156" s="49"/>
      <c r="O1156" s="37">
        <v>0</v>
      </c>
      <c r="P1156" s="44">
        <v>0</v>
      </c>
      <c r="Q1156" s="37">
        <v>0</v>
      </c>
      <c r="R1156" s="44">
        <v>0</v>
      </c>
      <c r="S1156" s="37">
        <v>0</v>
      </c>
      <c r="T1156" s="48"/>
      <c r="U1156" s="47"/>
    </row>
    <row r="1157" spans="1:21" s="46" customFormat="1" ht="46.5">
      <c r="A1157" s="53"/>
      <c r="B1157" s="54" t="s">
        <v>91</v>
      </c>
      <c r="C1157" s="52">
        <v>2424.5</v>
      </c>
      <c r="E1157" s="50"/>
      <c r="F1157" s="41">
        <v>0</v>
      </c>
      <c r="G1157" s="49"/>
      <c r="H1157" s="37">
        <v>0</v>
      </c>
      <c r="I1157" s="49"/>
      <c r="J1157" s="49"/>
      <c r="K1157" s="37">
        <v>0</v>
      </c>
      <c r="L1157" s="37"/>
      <c r="M1157" s="37">
        <v>0</v>
      </c>
      <c r="N1157" s="49"/>
      <c r="O1157" s="37">
        <v>0</v>
      </c>
      <c r="P1157" s="44">
        <v>0</v>
      </c>
      <c r="Q1157" s="37">
        <v>0</v>
      </c>
      <c r="R1157" s="44">
        <v>0</v>
      </c>
      <c r="S1157" s="37">
        <v>0</v>
      </c>
      <c r="T1157" s="48"/>
      <c r="U1157" s="47"/>
    </row>
    <row r="1158" spans="1:21" s="46" customFormat="1" ht="46.5">
      <c r="A1158" s="53"/>
      <c r="B1158" s="54" t="s">
        <v>90</v>
      </c>
      <c r="C1158" s="52">
        <v>2425.5</v>
      </c>
      <c r="E1158" s="50"/>
      <c r="F1158" s="41">
        <v>0</v>
      </c>
      <c r="G1158" s="49"/>
      <c r="H1158" s="37">
        <v>0</v>
      </c>
      <c r="I1158" s="49"/>
      <c r="J1158" s="49"/>
      <c r="K1158" s="37">
        <v>0</v>
      </c>
      <c r="L1158" s="37"/>
      <c r="M1158" s="37">
        <v>0</v>
      </c>
      <c r="N1158" s="49"/>
      <c r="O1158" s="37">
        <v>0</v>
      </c>
      <c r="P1158" s="44">
        <v>0</v>
      </c>
      <c r="Q1158" s="37">
        <v>0</v>
      </c>
      <c r="R1158" s="44">
        <v>0</v>
      </c>
      <c r="S1158" s="37">
        <v>0</v>
      </c>
      <c r="T1158" s="48"/>
      <c r="U1158" s="47"/>
    </row>
    <row r="1159" spans="1:21" s="46" customFormat="1" ht="46.5">
      <c r="A1159" s="53"/>
      <c r="B1159" s="54" t="s">
        <v>89</v>
      </c>
      <c r="C1159" s="52">
        <v>2492</v>
      </c>
      <c r="E1159" s="50"/>
      <c r="F1159" s="41">
        <v>0</v>
      </c>
      <c r="G1159" s="49"/>
      <c r="H1159" s="37">
        <v>0</v>
      </c>
      <c r="I1159" s="49"/>
      <c r="J1159" s="49"/>
      <c r="K1159" s="37">
        <v>0</v>
      </c>
      <c r="L1159" s="37"/>
      <c r="M1159" s="37">
        <v>0</v>
      </c>
      <c r="N1159" s="49"/>
      <c r="O1159" s="37">
        <v>0</v>
      </c>
      <c r="P1159" s="44">
        <v>0</v>
      </c>
      <c r="Q1159" s="37">
        <v>0</v>
      </c>
      <c r="R1159" s="44">
        <v>0</v>
      </c>
      <c r="S1159" s="37">
        <v>0</v>
      </c>
      <c r="T1159" s="48"/>
      <c r="U1159" s="47"/>
    </row>
    <row r="1160" spans="1:21" s="46" customFormat="1" ht="46.5">
      <c r="A1160" s="53"/>
      <c r="B1160" s="54" t="s">
        <v>88</v>
      </c>
      <c r="C1160" s="52">
        <v>4553.6000000000004</v>
      </c>
      <c r="E1160" s="50"/>
      <c r="F1160" s="41">
        <v>0</v>
      </c>
      <c r="G1160" s="49"/>
      <c r="H1160" s="37">
        <v>0</v>
      </c>
      <c r="I1160" s="49"/>
      <c r="J1160" s="49"/>
      <c r="K1160" s="37">
        <v>0</v>
      </c>
      <c r="L1160" s="37"/>
      <c r="M1160" s="37">
        <v>0</v>
      </c>
      <c r="N1160" s="49"/>
      <c r="O1160" s="37">
        <v>0</v>
      </c>
      <c r="P1160" s="44">
        <v>0</v>
      </c>
      <c r="Q1160" s="37">
        <v>0</v>
      </c>
      <c r="R1160" s="44">
        <v>0</v>
      </c>
      <c r="S1160" s="37">
        <v>0</v>
      </c>
      <c r="T1160" s="48"/>
      <c r="U1160" s="47"/>
    </row>
    <row r="1161" spans="1:21" s="46" customFormat="1">
      <c r="A1161" s="53"/>
      <c r="B1161" s="54" t="s">
        <v>87</v>
      </c>
      <c r="C1161" s="52">
        <v>209.8</v>
      </c>
      <c r="E1161" s="50"/>
      <c r="F1161" s="41">
        <v>0</v>
      </c>
      <c r="G1161" s="49"/>
      <c r="H1161" s="37">
        <v>0</v>
      </c>
      <c r="I1161" s="49"/>
      <c r="J1161" s="49"/>
      <c r="K1161" s="37">
        <v>0</v>
      </c>
      <c r="L1161" s="37"/>
      <c r="M1161" s="37">
        <v>0</v>
      </c>
      <c r="N1161" s="49"/>
      <c r="O1161" s="37">
        <v>0</v>
      </c>
      <c r="P1161" s="44">
        <v>0</v>
      </c>
      <c r="Q1161" s="37">
        <v>0</v>
      </c>
      <c r="R1161" s="44">
        <v>0</v>
      </c>
      <c r="S1161" s="37">
        <v>0</v>
      </c>
      <c r="T1161" s="48"/>
      <c r="U1161" s="47"/>
    </row>
    <row r="1162" spans="1:21" s="46" customFormat="1">
      <c r="A1162" s="53"/>
      <c r="B1162" s="54" t="s">
        <v>86</v>
      </c>
      <c r="C1162" s="52">
        <v>246.7</v>
      </c>
      <c r="E1162" s="50"/>
      <c r="F1162" s="41">
        <v>0</v>
      </c>
      <c r="G1162" s="49"/>
      <c r="H1162" s="37">
        <v>0</v>
      </c>
      <c r="I1162" s="49"/>
      <c r="J1162" s="49"/>
      <c r="K1162" s="37">
        <v>0</v>
      </c>
      <c r="L1162" s="37"/>
      <c r="M1162" s="37">
        <v>0</v>
      </c>
      <c r="N1162" s="49"/>
      <c r="O1162" s="37">
        <v>0</v>
      </c>
      <c r="P1162" s="44">
        <v>0</v>
      </c>
      <c r="Q1162" s="37">
        <v>0</v>
      </c>
      <c r="R1162" s="44">
        <v>0</v>
      </c>
      <c r="S1162" s="37">
        <v>0</v>
      </c>
      <c r="T1162" s="48"/>
      <c r="U1162" s="47"/>
    </row>
    <row r="1163" spans="1:21" s="46" customFormat="1">
      <c r="A1163" s="53"/>
      <c r="B1163" s="54" t="s">
        <v>85</v>
      </c>
      <c r="C1163" s="52">
        <v>368.6</v>
      </c>
      <c r="E1163" s="50"/>
      <c r="F1163" s="41">
        <v>0</v>
      </c>
      <c r="G1163" s="49"/>
      <c r="H1163" s="37">
        <v>0</v>
      </c>
      <c r="I1163" s="49"/>
      <c r="J1163" s="49"/>
      <c r="K1163" s="37">
        <v>0</v>
      </c>
      <c r="L1163" s="37"/>
      <c r="M1163" s="37">
        <v>0</v>
      </c>
      <c r="N1163" s="49"/>
      <c r="O1163" s="37">
        <v>0</v>
      </c>
      <c r="P1163" s="44">
        <v>0</v>
      </c>
      <c r="Q1163" s="37">
        <v>0</v>
      </c>
      <c r="R1163" s="44">
        <v>0</v>
      </c>
      <c r="S1163" s="37">
        <v>0</v>
      </c>
      <c r="T1163" s="48"/>
      <c r="U1163" s="47"/>
    </row>
    <row r="1164" spans="1:21" s="46" customFormat="1" ht="69.75">
      <c r="A1164" s="53"/>
      <c r="B1164" s="54" t="s">
        <v>84</v>
      </c>
      <c r="C1164" s="52">
        <v>1293.5</v>
      </c>
      <c r="E1164" s="50"/>
      <c r="F1164" s="41">
        <v>0</v>
      </c>
      <c r="G1164" s="49"/>
      <c r="H1164" s="37">
        <v>0</v>
      </c>
      <c r="I1164" s="49"/>
      <c r="J1164" s="49"/>
      <c r="K1164" s="37">
        <v>0</v>
      </c>
      <c r="L1164" s="37"/>
      <c r="M1164" s="37">
        <v>0</v>
      </c>
      <c r="N1164" s="49"/>
      <c r="O1164" s="37">
        <v>0</v>
      </c>
      <c r="P1164" s="44">
        <v>0</v>
      </c>
      <c r="Q1164" s="37">
        <v>0</v>
      </c>
      <c r="R1164" s="44">
        <v>0</v>
      </c>
      <c r="S1164" s="37">
        <v>0</v>
      </c>
      <c r="T1164" s="48"/>
      <c r="U1164" s="47"/>
    </row>
    <row r="1165" spans="1:21" s="46" customFormat="1" ht="69.75">
      <c r="A1165" s="53"/>
      <c r="B1165" s="54" t="s">
        <v>83</v>
      </c>
      <c r="C1165" s="52">
        <v>984.5</v>
      </c>
      <c r="E1165" s="50"/>
      <c r="F1165" s="41">
        <v>0</v>
      </c>
      <c r="G1165" s="49"/>
      <c r="H1165" s="37">
        <v>0</v>
      </c>
      <c r="I1165" s="49"/>
      <c r="J1165" s="49"/>
      <c r="K1165" s="37">
        <v>0</v>
      </c>
      <c r="L1165" s="37"/>
      <c r="M1165" s="37">
        <v>0</v>
      </c>
      <c r="N1165" s="49"/>
      <c r="O1165" s="37">
        <v>0</v>
      </c>
      <c r="P1165" s="44">
        <v>0</v>
      </c>
      <c r="Q1165" s="37">
        <v>0</v>
      </c>
      <c r="R1165" s="44">
        <v>0</v>
      </c>
      <c r="S1165" s="37">
        <v>0</v>
      </c>
      <c r="T1165" s="48"/>
      <c r="U1165" s="47"/>
    </row>
    <row r="1166" spans="1:21" s="46" customFormat="1" ht="46.5">
      <c r="A1166" s="53"/>
      <c r="B1166" s="54" t="s">
        <v>82</v>
      </c>
      <c r="C1166" s="52">
        <v>1662.7</v>
      </c>
      <c r="E1166" s="50"/>
      <c r="F1166" s="41">
        <v>0</v>
      </c>
      <c r="G1166" s="49"/>
      <c r="H1166" s="37">
        <v>0</v>
      </c>
      <c r="I1166" s="49"/>
      <c r="J1166" s="49"/>
      <c r="K1166" s="37">
        <v>0</v>
      </c>
      <c r="L1166" s="37"/>
      <c r="M1166" s="37">
        <v>0</v>
      </c>
      <c r="N1166" s="49"/>
      <c r="O1166" s="37">
        <v>0</v>
      </c>
      <c r="P1166" s="44">
        <v>0</v>
      </c>
      <c r="Q1166" s="37">
        <v>0</v>
      </c>
      <c r="R1166" s="44">
        <v>0</v>
      </c>
      <c r="S1166" s="37">
        <v>0</v>
      </c>
      <c r="T1166" s="48"/>
      <c r="U1166" s="47"/>
    </row>
    <row r="1167" spans="1:21" s="46" customFormat="1" ht="46.5">
      <c r="A1167" s="53"/>
      <c r="B1167" s="54" t="s">
        <v>81</v>
      </c>
      <c r="C1167" s="52">
        <v>2083.6999999999998</v>
      </c>
      <c r="E1167" s="50"/>
      <c r="F1167" s="41">
        <v>0</v>
      </c>
      <c r="G1167" s="49"/>
      <c r="H1167" s="37">
        <v>0</v>
      </c>
      <c r="I1167" s="49"/>
      <c r="J1167" s="49"/>
      <c r="K1167" s="37">
        <v>0</v>
      </c>
      <c r="L1167" s="37"/>
      <c r="M1167" s="37">
        <v>0</v>
      </c>
      <c r="N1167" s="49"/>
      <c r="O1167" s="37">
        <v>0</v>
      </c>
      <c r="P1167" s="44">
        <v>0</v>
      </c>
      <c r="Q1167" s="37">
        <v>0</v>
      </c>
      <c r="R1167" s="44">
        <v>0</v>
      </c>
      <c r="S1167" s="37">
        <v>0</v>
      </c>
      <c r="T1167" s="48"/>
      <c r="U1167" s="47"/>
    </row>
    <row r="1168" spans="1:21" s="46" customFormat="1" ht="69.75">
      <c r="A1168" s="53"/>
      <c r="B1168" s="54" t="s">
        <v>80</v>
      </c>
      <c r="C1168" s="52">
        <v>4117</v>
      </c>
      <c r="E1168" s="50"/>
      <c r="F1168" s="41">
        <v>0</v>
      </c>
      <c r="G1168" s="49"/>
      <c r="H1168" s="37">
        <v>0</v>
      </c>
      <c r="I1168" s="49"/>
      <c r="J1168" s="49"/>
      <c r="K1168" s="37">
        <v>0</v>
      </c>
      <c r="L1168" s="37"/>
      <c r="M1168" s="37">
        <v>0</v>
      </c>
      <c r="N1168" s="49"/>
      <c r="O1168" s="37">
        <v>0</v>
      </c>
      <c r="P1168" s="44">
        <v>0</v>
      </c>
      <c r="Q1168" s="37">
        <v>0</v>
      </c>
      <c r="R1168" s="44">
        <v>0</v>
      </c>
      <c r="S1168" s="37">
        <v>0</v>
      </c>
      <c r="T1168" s="48"/>
      <c r="U1168" s="47"/>
    </row>
    <row r="1169" spans="1:21" s="46" customFormat="1" ht="69.75">
      <c r="A1169" s="53"/>
      <c r="B1169" s="54" t="s">
        <v>79</v>
      </c>
      <c r="C1169" s="52">
        <v>3343</v>
      </c>
      <c r="E1169" s="50"/>
      <c r="F1169" s="41">
        <v>0</v>
      </c>
      <c r="G1169" s="49"/>
      <c r="H1169" s="37">
        <v>0</v>
      </c>
      <c r="I1169" s="49"/>
      <c r="J1169" s="49"/>
      <c r="K1169" s="37">
        <v>0</v>
      </c>
      <c r="L1169" s="37"/>
      <c r="M1169" s="37">
        <v>0</v>
      </c>
      <c r="N1169" s="49"/>
      <c r="O1169" s="37">
        <v>0</v>
      </c>
      <c r="P1169" s="44">
        <v>0</v>
      </c>
      <c r="Q1169" s="37">
        <v>0</v>
      </c>
      <c r="R1169" s="44">
        <v>0</v>
      </c>
      <c r="S1169" s="37">
        <v>0</v>
      </c>
      <c r="T1169" s="48"/>
      <c r="U1169" s="47"/>
    </row>
    <row r="1170" spans="1:21" s="46" customFormat="1">
      <c r="A1170" s="53"/>
      <c r="B1170" s="54" t="s">
        <v>78</v>
      </c>
      <c r="C1170" s="52">
        <v>275.3</v>
      </c>
      <c r="E1170" s="50"/>
      <c r="F1170" s="41">
        <v>0</v>
      </c>
      <c r="G1170" s="49"/>
      <c r="H1170" s="37">
        <v>0</v>
      </c>
      <c r="I1170" s="49"/>
      <c r="J1170" s="49"/>
      <c r="K1170" s="37">
        <v>0</v>
      </c>
      <c r="L1170" s="37"/>
      <c r="M1170" s="37">
        <v>0</v>
      </c>
      <c r="N1170" s="49"/>
      <c r="O1170" s="37">
        <v>0</v>
      </c>
      <c r="P1170" s="44">
        <v>0</v>
      </c>
      <c r="Q1170" s="37">
        <v>0</v>
      </c>
      <c r="R1170" s="44">
        <v>0</v>
      </c>
      <c r="S1170" s="37">
        <v>0</v>
      </c>
      <c r="T1170" s="48"/>
      <c r="U1170" s="47"/>
    </row>
    <row r="1171" spans="1:21" s="46" customFormat="1">
      <c r="A1171" s="53"/>
      <c r="B1171" s="54" t="s">
        <v>77</v>
      </c>
      <c r="C1171" s="52">
        <v>463.6</v>
      </c>
      <c r="E1171" s="50"/>
      <c r="F1171" s="41">
        <v>0</v>
      </c>
      <c r="G1171" s="49"/>
      <c r="H1171" s="37">
        <v>0</v>
      </c>
      <c r="I1171" s="49"/>
      <c r="J1171" s="49"/>
      <c r="K1171" s="37">
        <v>0</v>
      </c>
      <c r="L1171" s="37"/>
      <c r="M1171" s="37">
        <v>0</v>
      </c>
      <c r="N1171" s="49"/>
      <c r="O1171" s="37">
        <v>0</v>
      </c>
      <c r="P1171" s="44">
        <v>0</v>
      </c>
      <c r="Q1171" s="37">
        <v>0</v>
      </c>
      <c r="R1171" s="44">
        <v>0</v>
      </c>
      <c r="S1171" s="37">
        <v>0</v>
      </c>
      <c r="T1171" s="48"/>
      <c r="U1171" s="47"/>
    </row>
    <row r="1172" spans="1:21" s="46" customFormat="1" ht="46.5">
      <c r="A1172" s="53"/>
      <c r="B1172" s="54" t="s">
        <v>76</v>
      </c>
      <c r="C1172" s="52">
        <v>361.1</v>
      </c>
      <c r="E1172" s="50"/>
      <c r="F1172" s="41">
        <v>0</v>
      </c>
      <c r="G1172" s="49"/>
      <c r="H1172" s="37">
        <v>0</v>
      </c>
      <c r="I1172" s="49"/>
      <c r="J1172" s="49"/>
      <c r="K1172" s="37">
        <v>0</v>
      </c>
      <c r="L1172" s="37"/>
      <c r="M1172" s="37">
        <v>0</v>
      </c>
      <c r="N1172" s="49"/>
      <c r="O1172" s="37">
        <v>0</v>
      </c>
      <c r="P1172" s="44">
        <v>0</v>
      </c>
      <c r="Q1172" s="37">
        <v>0</v>
      </c>
      <c r="R1172" s="44">
        <v>0</v>
      </c>
      <c r="S1172" s="37">
        <v>0</v>
      </c>
      <c r="T1172" s="48"/>
      <c r="U1172" s="47"/>
    </row>
    <row r="1173" spans="1:21" s="46" customFormat="1" ht="46.5">
      <c r="A1173" s="53"/>
      <c r="B1173" s="54" t="s">
        <v>75</v>
      </c>
      <c r="C1173" s="52">
        <v>713.6</v>
      </c>
      <c r="E1173" s="50"/>
      <c r="F1173" s="41">
        <v>0</v>
      </c>
      <c r="G1173" s="49"/>
      <c r="H1173" s="37">
        <v>0</v>
      </c>
      <c r="I1173" s="49"/>
      <c r="J1173" s="49"/>
      <c r="K1173" s="37">
        <v>0</v>
      </c>
      <c r="L1173" s="37"/>
      <c r="M1173" s="37">
        <v>0</v>
      </c>
      <c r="N1173" s="49"/>
      <c r="O1173" s="37">
        <v>0</v>
      </c>
      <c r="P1173" s="44">
        <v>0</v>
      </c>
      <c r="Q1173" s="37">
        <v>0</v>
      </c>
      <c r="R1173" s="44">
        <v>0</v>
      </c>
      <c r="S1173" s="37">
        <v>0</v>
      </c>
      <c r="T1173" s="48"/>
      <c r="U1173" s="47"/>
    </row>
    <row r="1174" spans="1:21" s="46" customFormat="1" ht="46.5">
      <c r="A1174" s="53"/>
      <c r="B1174" s="54" t="s">
        <v>74</v>
      </c>
      <c r="C1174" s="52">
        <v>450</v>
      </c>
      <c r="E1174" s="50"/>
      <c r="F1174" s="41">
        <v>0</v>
      </c>
      <c r="G1174" s="49"/>
      <c r="H1174" s="37">
        <v>0</v>
      </c>
      <c r="I1174" s="49"/>
      <c r="J1174" s="49"/>
      <c r="K1174" s="37">
        <v>0</v>
      </c>
      <c r="L1174" s="37"/>
      <c r="M1174" s="37">
        <v>0</v>
      </c>
      <c r="N1174" s="49"/>
      <c r="O1174" s="37">
        <v>0</v>
      </c>
      <c r="P1174" s="44">
        <v>0</v>
      </c>
      <c r="Q1174" s="37">
        <v>0</v>
      </c>
      <c r="R1174" s="44">
        <v>0</v>
      </c>
      <c r="S1174" s="37">
        <v>0</v>
      </c>
      <c r="T1174" s="48"/>
      <c r="U1174" s="47"/>
    </row>
    <row r="1175" spans="1:21" s="46" customFormat="1" ht="46.5">
      <c r="A1175" s="53"/>
      <c r="B1175" s="54" t="s">
        <v>73</v>
      </c>
      <c r="C1175" s="52">
        <v>727.6</v>
      </c>
      <c r="E1175" s="50"/>
      <c r="F1175" s="41">
        <v>0</v>
      </c>
      <c r="G1175" s="49"/>
      <c r="H1175" s="37">
        <v>0</v>
      </c>
      <c r="I1175" s="49"/>
      <c r="J1175" s="49"/>
      <c r="K1175" s="37">
        <v>0</v>
      </c>
      <c r="L1175" s="37"/>
      <c r="M1175" s="37">
        <v>0</v>
      </c>
      <c r="N1175" s="49"/>
      <c r="O1175" s="37">
        <v>0</v>
      </c>
      <c r="P1175" s="44">
        <v>0</v>
      </c>
      <c r="Q1175" s="37">
        <v>0</v>
      </c>
      <c r="R1175" s="44">
        <v>0</v>
      </c>
      <c r="S1175" s="37">
        <v>0</v>
      </c>
      <c r="T1175" s="48"/>
      <c r="U1175" s="47"/>
    </row>
    <row r="1176" spans="1:21" s="46" customFormat="1">
      <c r="A1176" s="53"/>
      <c r="B1176" s="54" t="s">
        <v>72</v>
      </c>
      <c r="C1176" s="52">
        <v>1754</v>
      </c>
      <c r="E1176" s="50"/>
      <c r="F1176" s="41">
        <v>0</v>
      </c>
      <c r="G1176" s="49"/>
      <c r="H1176" s="37">
        <v>0</v>
      </c>
      <c r="I1176" s="49"/>
      <c r="J1176" s="49"/>
      <c r="K1176" s="37">
        <v>0</v>
      </c>
      <c r="L1176" s="37"/>
      <c r="M1176" s="37">
        <v>0</v>
      </c>
      <c r="N1176" s="49"/>
      <c r="O1176" s="37">
        <v>0</v>
      </c>
      <c r="P1176" s="44">
        <v>0</v>
      </c>
      <c r="Q1176" s="37">
        <v>0</v>
      </c>
      <c r="R1176" s="44">
        <v>0</v>
      </c>
      <c r="S1176" s="37">
        <v>0</v>
      </c>
      <c r="T1176" s="48"/>
      <c r="U1176" s="47"/>
    </row>
    <row r="1177" spans="1:21" s="46" customFormat="1">
      <c r="A1177" s="53"/>
      <c r="B1177" s="54" t="s">
        <v>71</v>
      </c>
      <c r="C1177" s="52">
        <v>1858</v>
      </c>
      <c r="E1177" s="50"/>
      <c r="F1177" s="41">
        <v>0</v>
      </c>
      <c r="G1177" s="49"/>
      <c r="H1177" s="37">
        <v>0</v>
      </c>
      <c r="I1177" s="49"/>
      <c r="J1177" s="49"/>
      <c r="K1177" s="37">
        <v>0</v>
      </c>
      <c r="L1177" s="37"/>
      <c r="M1177" s="37">
        <v>0</v>
      </c>
      <c r="N1177" s="49"/>
      <c r="O1177" s="37">
        <v>0</v>
      </c>
      <c r="P1177" s="44">
        <v>0</v>
      </c>
      <c r="Q1177" s="37">
        <v>0</v>
      </c>
      <c r="R1177" s="44">
        <v>0</v>
      </c>
      <c r="S1177" s="37">
        <v>0</v>
      </c>
      <c r="T1177" s="48"/>
      <c r="U1177" s="47"/>
    </row>
    <row r="1178" spans="1:21" s="46" customFormat="1" ht="46.5">
      <c r="A1178" s="53"/>
      <c r="B1178" s="54" t="s">
        <v>70</v>
      </c>
      <c r="C1178" s="52">
        <v>143</v>
      </c>
      <c r="E1178" s="50"/>
      <c r="F1178" s="41">
        <v>0</v>
      </c>
      <c r="G1178" s="49"/>
      <c r="H1178" s="37">
        <v>0</v>
      </c>
      <c r="I1178" s="49"/>
      <c r="J1178" s="49"/>
      <c r="K1178" s="37">
        <v>0</v>
      </c>
      <c r="L1178" s="37"/>
      <c r="M1178" s="37">
        <v>0</v>
      </c>
      <c r="N1178" s="49"/>
      <c r="O1178" s="37">
        <v>0</v>
      </c>
      <c r="P1178" s="44">
        <v>0</v>
      </c>
      <c r="Q1178" s="37">
        <v>0</v>
      </c>
      <c r="R1178" s="44">
        <v>0</v>
      </c>
      <c r="S1178" s="37">
        <v>0</v>
      </c>
      <c r="T1178" s="48"/>
      <c r="U1178" s="47"/>
    </row>
    <row r="1179" spans="1:21" s="46" customFormat="1" ht="46.5">
      <c r="A1179" s="53"/>
      <c r="B1179" s="54" t="s">
        <v>69</v>
      </c>
      <c r="C1179" s="52">
        <v>251.2</v>
      </c>
      <c r="E1179" s="50"/>
      <c r="F1179" s="41">
        <v>0</v>
      </c>
      <c r="G1179" s="49"/>
      <c r="H1179" s="37">
        <v>0</v>
      </c>
      <c r="I1179" s="49"/>
      <c r="J1179" s="49"/>
      <c r="K1179" s="37">
        <v>0</v>
      </c>
      <c r="L1179" s="37"/>
      <c r="M1179" s="37">
        <v>0</v>
      </c>
      <c r="N1179" s="49"/>
      <c r="O1179" s="37">
        <v>0</v>
      </c>
      <c r="P1179" s="44">
        <v>0</v>
      </c>
      <c r="Q1179" s="37">
        <v>0</v>
      </c>
      <c r="R1179" s="44">
        <v>0</v>
      </c>
      <c r="S1179" s="37">
        <v>0</v>
      </c>
      <c r="T1179" s="48"/>
      <c r="U1179" s="47"/>
    </row>
    <row r="1180" spans="1:21" s="46" customFormat="1">
      <c r="A1180" s="53"/>
      <c r="B1180" s="54" t="s">
        <v>68</v>
      </c>
      <c r="C1180" s="52">
        <v>165</v>
      </c>
      <c r="E1180" s="50"/>
      <c r="F1180" s="41">
        <v>0</v>
      </c>
      <c r="G1180" s="49"/>
      <c r="H1180" s="37">
        <v>0</v>
      </c>
      <c r="I1180" s="49"/>
      <c r="J1180" s="49"/>
      <c r="K1180" s="37">
        <v>0</v>
      </c>
      <c r="L1180" s="37"/>
      <c r="M1180" s="37">
        <v>0</v>
      </c>
      <c r="N1180" s="49"/>
      <c r="O1180" s="37">
        <v>0</v>
      </c>
      <c r="P1180" s="44">
        <v>0</v>
      </c>
      <c r="Q1180" s="37">
        <v>0</v>
      </c>
      <c r="R1180" s="44">
        <v>0</v>
      </c>
      <c r="S1180" s="37">
        <v>0</v>
      </c>
      <c r="T1180" s="48"/>
      <c r="U1180" s="47"/>
    </row>
    <row r="1181" spans="1:21" s="46" customFormat="1">
      <c r="A1181" s="53"/>
      <c r="B1181" s="54" t="s">
        <v>67</v>
      </c>
      <c r="C1181" s="52">
        <v>189</v>
      </c>
      <c r="E1181" s="50"/>
      <c r="F1181" s="41">
        <v>0</v>
      </c>
      <c r="G1181" s="49"/>
      <c r="H1181" s="37">
        <v>0</v>
      </c>
      <c r="I1181" s="49"/>
      <c r="J1181" s="49"/>
      <c r="K1181" s="37">
        <v>0</v>
      </c>
      <c r="L1181" s="37"/>
      <c r="M1181" s="37">
        <v>0</v>
      </c>
      <c r="N1181" s="49"/>
      <c r="O1181" s="37">
        <v>0</v>
      </c>
      <c r="P1181" s="44">
        <v>0</v>
      </c>
      <c r="Q1181" s="37">
        <v>0</v>
      </c>
      <c r="R1181" s="44">
        <v>0</v>
      </c>
      <c r="S1181" s="37">
        <v>0</v>
      </c>
      <c r="T1181" s="48"/>
      <c r="U1181" s="47"/>
    </row>
    <row r="1182" spans="1:21" s="46" customFormat="1">
      <c r="A1182" s="53"/>
      <c r="B1182" s="54" t="s">
        <v>66</v>
      </c>
      <c r="C1182" s="52">
        <v>150.69999999999999</v>
      </c>
      <c r="E1182" s="50"/>
      <c r="F1182" s="41">
        <v>0</v>
      </c>
      <c r="G1182" s="49"/>
      <c r="H1182" s="37">
        <v>0</v>
      </c>
      <c r="I1182" s="49"/>
      <c r="J1182" s="49"/>
      <c r="K1182" s="37">
        <v>0</v>
      </c>
      <c r="L1182" s="37"/>
      <c r="M1182" s="37">
        <v>0</v>
      </c>
      <c r="N1182" s="49"/>
      <c r="O1182" s="37">
        <v>0</v>
      </c>
      <c r="P1182" s="44">
        <v>0</v>
      </c>
      <c r="Q1182" s="37">
        <v>0</v>
      </c>
      <c r="R1182" s="44">
        <v>0</v>
      </c>
      <c r="S1182" s="37">
        <v>0</v>
      </c>
      <c r="T1182" s="48"/>
      <c r="U1182" s="47"/>
    </row>
    <row r="1183" spans="1:21" s="46" customFormat="1">
      <c r="A1183" s="53"/>
      <c r="B1183" s="54" t="s">
        <v>65</v>
      </c>
      <c r="C1183" s="52">
        <v>2092</v>
      </c>
      <c r="E1183" s="50"/>
      <c r="F1183" s="41">
        <v>0</v>
      </c>
      <c r="G1183" s="49"/>
      <c r="H1183" s="37">
        <v>0</v>
      </c>
      <c r="I1183" s="49"/>
      <c r="J1183" s="49"/>
      <c r="K1183" s="37">
        <v>0</v>
      </c>
      <c r="L1183" s="37"/>
      <c r="M1183" s="37">
        <v>0</v>
      </c>
      <c r="N1183" s="49"/>
      <c r="O1183" s="37">
        <v>0</v>
      </c>
      <c r="P1183" s="44">
        <v>0</v>
      </c>
      <c r="Q1183" s="37">
        <v>0</v>
      </c>
      <c r="R1183" s="44">
        <v>0</v>
      </c>
      <c r="S1183" s="37">
        <v>0</v>
      </c>
      <c r="T1183" s="48"/>
      <c r="U1183" s="47"/>
    </row>
    <row r="1184" spans="1:21" s="46" customFormat="1" ht="93">
      <c r="A1184" s="53"/>
      <c r="B1184" s="54" t="s">
        <v>64</v>
      </c>
      <c r="C1184" s="52">
        <v>2207</v>
      </c>
      <c r="E1184" s="50"/>
      <c r="F1184" s="41">
        <v>0</v>
      </c>
      <c r="G1184" s="49"/>
      <c r="H1184" s="37">
        <v>0</v>
      </c>
      <c r="I1184" s="49"/>
      <c r="J1184" s="49"/>
      <c r="K1184" s="37">
        <v>0</v>
      </c>
      <c r="L1184" s="37"/>
      <c r="M1184" s="37">
        <v>0</v>
      </c>
      <c r="N1184" s="49"/>
      <c r="O1184" s="37">
        <v>0</v>
      </c>
      <c r="P1184" s="44">
        <v>0</v>
      </c>
      <c r="Q1184" s="37">
        <v>0</v>
      </c>
      <c r="R1184" s="44">
        <v>0</v>
      </c>
      <c r="S1184" s="37">
        <v>0</v>
      </c>
      <c r="T1184" s="48"/>
      <c r="U1184" s="47"/>
    </row>
    <row r="1185" spans="1:21" s="46" customFormat="1" ht="46.5">
      <c r="A1185" s="53"/>
      <c r="B1185" s="54" t="s">
        <v>63</v>
      </c>
      <c r="C1185" s="52">
        <v>5044.3999999999996</v>
      </c>
      <c r="E1185" s="50"/>
      <c r="F1185" s="41">
        <v>0</v>
      </c>
      <c r="G1185" s="49"/>
      <c r="H1185" s="37">
        <v>0</v>
      </c>
      <c r="I1185" s="49"/>
      <c r="J1185" s="49"/>
      <c r="K1185" s="37">
        <v>0</v>
      </c>
      <c r="L1185" s="37"/>
      <c r="M1185" s="37">
        <v>0</v>
      </c>
      <c r="N1185" s="49"/>
      <c r="O1185" s="37">
        <v>0</v>
      </c>
      <c r="P1185" s="44">
        <v>0</v>
      </c>
      <c r="Q1185" s="37">
        <v>0</v>
      </c>
      <c r="R1185" s="44">
        <v>0</v>
      </c>
      <c r="S1185" s="37">
        <v>0</v>
      </c>
      <c r="T1185" s="48"/>
      <c r="U1185" s="47"/>
    </row>
    <row r="1186" spans="1:21" s="46" customFormat="1">
      <c r="A1186" s="53"/>
      <c r="B1186" s="54" t="s">
        <v>62</v>
      </c>
      <c r="C1186" s="52">
        <v>90</v>
      </c>
      <c r="E1186" s="50"/>
      <c r="F1186" s="41">
        <v>0</v>
      </c>
      <c r="G1186" s="49"/>
      <c r="H1186" s="37">
        <v>0</v>
      </c>
      <c r="I1186" s="49"/>
      <c r="J1186" s="49"/>
      <c r="K1186" s="37">
        <v>0</v>
      </c>
      <c r="L1186" s="37"/>
      <c r="M1186" s="37">
        <v>0</v>
      </c>
      <c r="N1186" s="49"/>
      <c r="O1186" s="37">
        <v>0</v>
      </c>
      <c r="P1186" s="44">
        <v>0</v>
      </c>
      <c r="Q1186" s="37">
        <v>0</v>
      </c>
      <c r="R1186" s="44">
        <v>0</v>
      </c>
      <c r="S1186" s="37">
        <v>0</v>
      </c>
      <c r="T1186" s="48"/>
      <c r="U1186" s="47"/>
    </row>
    <row r="1187" spans="1:21" s="46" customFormat="1">
      <c r="A1187" s="53"/>
      <c r="B1187" s="54" t="s">
        <v>61</v>
      </c>
      <c r="C1187" s="52">
        <v>54</v>
      </c>
      <c r="E1187" s="50"/>
      <c r="F1187" s="41">
        <v>0</v>
      </c>
      <c r="G1187" s="49"/>
      <c r="H1187" s="37">
        <v>0</v>
      </c>
      <c r="I1187" s="49"/>
      <c r="J1187" s="49"/>
      <c r="K1187" s="37">
        <v>0</v>
      </c>
      <c r="L1187" s="37"/>
      <c r="M1187" s="37">
        <v>0</v>
      </c>
      <c r="N1187" s="49"/>
      <c r="O1187" s="37">
        <v>0</v>
      </c>
      <c r="P1187" s="44">
        <v>0</v>
      </c>
      <c r="Q1187" s="37">
        <v>0</v>
      </c>
      <c r="R1187" s="44">
        <v>0</v>
      </c>
      <c r="S1187" s="37">
        <v>0</v>
      </c>
      <c r="T1187" s="48"/>
      <c r="U1187" s="47"/>
    </row>
    <row r="1188" spans="1:21" s="46" customFormat="1" ht="69.75">
      <c r="A1188" s="53"/>
      <c r="B1188" s="54" t="s">
        <v>60</v>
      </c>
      <c r="C1188" s="52">
        <v>6869.5</v>
      </c>
      <c r="E1188" s="50"/>
      <c r="F1188" s="41">
        <v>0</v>
      </c>
      <c r="G1188" s="49"/>
      <c r="H1188" s="37">
        <v>0</v>
      </c>
      <c r="I1188" s="49"/>
      <c r="J1188" s="49"/>
      <c r="K1188" s="37">
        <v>0</v>
      </c>
      <c r="L1188" s="37"/>
      <c r="M1188" s="37">
        <v>0</v>
      </c>
      <c r="N1188" s="49"/>
      <c r="O1188" s="37">
        <v>0</v>
      </c>
      <c r="P1188" s="44">
        <v>0</v>
      </c>
      <c r="Q1188" s="37">
        <v>0</v>
      </c>
      <c r="R1188" s="44">
        <v>0</v>
      </c>
      <c r="S1188" s="37">
        <v>0</v>
      </c>
      <c r="T1188" s="48"/>
      <c r="U1188" s="47"/>
    </row>
    <row r="1189" spans="1:21" s="46" customFormat="1">
      <c r="A1189" s="53"/>
      <c r="B1189" s="54" t="s">
        <v>59</v>
      </c>
      <c r="C1189" s="52">
        <v>582.5</v>
      </c>
      <c r="E1189" s="50"/>
      <c r="F1189" s="41">
        <v>0</v>
      </c>
      <c r="G1189" s="49"/>
      <c r="H1189" s="37">
        <v>0</v>
      </c>
      <c r="I1189" s="49"/>
      <c r="J1189" s="49"/>
      <c r="K1189" s="37">
        <v>0</v>
      </c>
      <c r="L1189" s="37"/>
      <c r="M1189" s="37">
        <v>0</v>
      </c>
      <c r="N1189" s="49"/>
      <c r="O1189" s="37">
        <v>0</v>
      </c>
      <c r="P1189" s="44">
        <v>0</v>
      </c>
      <c r="Q1189" s="37">
        <v>0</v>
      </c>
      <c r="R1189" s="44">
        <v>0</v>
      </c>
      <c r="S1189" s="37">
        <v>0</v>
      </c>
      <c r="T1189" s="48"/>
      <c r="U1189" s="47"/>
    </row>
    <row r="1190" spans="1:21" s="46" customFormat="1">
      <c r="A1190" s="53"/>
      <c r="B1190" s="55" t="s">
        <v>58</v>
      </c>
      <c r="C1190" s="52">
        <v>830.1</v>
      </c>
      <c r="E1190" s="50"/>
      <c r="F1190" s="41">
        <v>0</v>
      </c>
      <c r="G1190" s="49"/>
      <c r="H1190" s="37">
        <v>0</v>
      </c>
      <c r="I1190" s="49"/>
      <c r="J1190" s="49"/>
      <c r="K1190" s="37">
        <v>0</v>
      </c>
      <c r="L1190" s="37"/>
      <c r="M1190" s="37">
        <v>0</v>
      </c>
      <c r="N1190" s="49"/>
      <c r="O1190" s="37">
        <v>0</v>
      </c>
      <c r="P1190" s="44">
        <v>0</v>
      </c>
      <c r="Q1190" s="37">
        <v>0</v>
      </c>
      <c r="R1190" s="44">
        <v>0</v>
      </c>
      <c r="S1190" s="37">
        <v>0</v>
      </c>
      <c r="T1190" s="48"/>
      <c r="U1190" s="47"/>
    </row>
    <row r="1191" spans="1:21" s="46" customFormat="1" ht="46.5">
      <c r="A1191" s="53"/>
      <c r="B1191" s="54" t="s">
        <v>57</v>
      </c>
      <c r="C1191" s="52">
        <v>833.2</v>
      </c>
      <c r="E1191" s="50"/>
      <c r="F1191" s="41">
        <v>0</v>
      </c>
      <c r="G1191" s="49"/>
      <c r="H1191" s="37">
        <v>0</v>
      </c>
      <c r="I1191" s="49"/>
      <c r="J1191" s="49"/>
      <c r="K1191" s="37">
        <v>0</v>
      </c>
      <c r="L1191" s="37"/>
      <c r="M1191" s="37">
        <v>0</v>
      </c>
      <c r="N1191" s="49"/>
      <c r="O1191" s="37">
        <v>0</v>
      </c>
      <c r="P1191" s="44">
        <v>0</v>
      </c>
      <c r="Q1191" s="37">
        <v>0</v>
      </c>
      <c r="R1191" s="44">
        <v>0</v>
      </c>
      <c r="S1191" s="37">
        <v>0</v>
      </c>
      <c r="T1191" s="48"/>
      <c r="U1191" s="47"/>
    </row>
    <row r="1192" spans="1:21" s="46" customFormat="1" ht="46.5">
      <c r="A1192" s="53"/>
      <c r="B1192" s="55" t="s">
        <v>56</v>
      </c>
      <c r="C1192" s="52">
        <v>871.3</v>
      </c>
      <c r="E1192" s="50"/>
      <c r="F1192" s="41">
        <v>0</v>
      </c>
      <c r="G1192" s="49"/>
      <c r="H1192" s="37">
        <v>0</v>
      </c>
      <c r="I1192" s="49"/>
      <c r="J1192" s="49"/>
      <c r="K1192" s="37">
        <v>0</v>
      </c>
      <c r="L1192" s="37"/>
      <c r="M1192" s="37">
        <v>0</v>
      </c>
      <c r="N1192" s="49"/>
      <c r="O1192" s="37">
        <v>0</v>
      </c>
      <c r="P1192" s="44">
        <v>0</v>
      </c>
      <c r="Q1192" s="37">
        <v>0</v>
      </c>
      <c r="R1192" s="44">
        <v>0</v>
      </c>
      <c r="S1192" s="37">
        <v>0</v>
      </c>
      <c r="T1192" s="48"/>
      <c r="U1192" s="47"/>
    </row>
    <row r="1193" spans="1:21" s="46" customFormat="1" ht="46.5">
      <c r="A1193" s="53"/>
      <c r="B1193" s="55" t="s">
        <v>55</v>
      </c>
      <c r="C1193" s="52">
        <v>917.4</v>
      </c>
      <c r="E1193" s="50"/>
      <c r="F1193" s="41">
        <v>0</v>
      </c>
      <c r="G1193" s="49"/>
      <c r="H1193" s="37">
        <v>0</v>
      </c>
      <c r="I1193" s="49"/>
      <c r="J1193" s="49"/>
      <c r="K1193" s="37">
        <v>0</v>
      </c>
      <c r="L1193" s="37"/>
      <c r="M1193" s="37">
        <v>0</v>
      </c>
      <c r="N1193" s="49"/>
      <c r="O1193" s="37">
        <v>0</v>
      </c>
      <c r="P1193" s="44">
        <v>0</v>
      </c>
      <c r="Q1193" s="37">
        <v>0</v>
      </c>
      <c r="R1193" s="44">
        <v>0</v>
      </c>
      <c r="S1193" s="37">
        <v>0</v>
      </c>
      <c r="T1193" s="48"/>
      <c r="U1193" s="47"/>
    </row>
    <row r="1194" spans="1:21" s="46" customFormat="1" ht="46.5">
      <c r="A1194" s="53"/>
      <c r="B1194" s="55" t="s">
        <v>54</v>
      </c>
      <c r="C1194" s="52">
        <v>1964</v>
      </c>
      <c r="E1194" s="50"/>
      <c r="F1194" s="41">
        <v>0</v>
      </c>
      <c r="G1194" s="50"/>
      <c r="H1194" s="37">
        <v>0</v>
      </c>
      <c r="I1194" s="49"/>
      <c r="J1194" s="49"/>
      <c r="K1194" s="37">
        <v>0</v>
      </c>
      <c r="L1194" s="37"/>
      <c r="M1194" s="37">
        <v>0</v>
      </c>
      <c r="N1194" s="49"/>
      <c r="O1194" s="37">
        <v>0</v>
      </c>
      <c r="P1194" s="44">
        <v>0</v>
      </c>
      <c r="Q1194" s="37">
        <v>0</v>
      </c>
      <c r="R1194" s="44">
        <v>0</v>
      </c>
      <c r="S1194" s="37">
        <v>0</v>
      </c>
      <c r="T1194" s="48"/>
      <c r="U1194" s="47"/>
    </row>
    <row r="1195" spans="1:21" s="46" customFormat="1" ht="46.5">
      <c r="A1195" s="53"/>
      <c r="B1195" s="55" t="s">
        <v>53</v>
      </c>
      <c r="C1195" s="52">
        <v>638.5</v>
      </c>
      <c r="E1195" s="50"/>
      <c r="F1195" s="41">
        <v>0</v>
      </c>
      <c r="G1195" s="50"/>
      <c r="H1195" s="37">
        <v>0</v>
      </c>
      <c r="I1195" s="49"/>
      <c r="J1195" s="49"/>
      <c r="K1195" s="37">
        <v>0</v>
      </c>
      <c r="L1195" s="37"/>
      <c r="M1195" s="37">
        <v>0</v>
      </c>
      <c r="N1195" s="49"/>
      <c r="O1195" s="37">
        <v>0</v>
      </c>
      <c r="P1195" s="44">
        <v>0</v>
      </c>
      <c r="Q1195" s="37">
        <v>0</v>
      </c>
      <c r="R1195" s="44">
        <v>0</v>
      </c>
      <c r="S1195" s="37">
        <v>0</v>
      </c>
      <c r="T1195" s="48"/>
      <c r="U1195" s="47"/>
    </row>
    <row r="1196" spans="1:21" s="46" customFormat="1">
      <c r="A1196" s="53"/>
      <c r="B1196" s="55" t="s">
        <v>52</v>
      </c>
      <c r="C1196" s="52">
        <v>119.3</v>
      </c>
      <c r="E1196" s="50"/>
      <c r="F1196" s="41">
        <v>0</v>
      </c>
      <c r="G1196" s="50"/>
      <c r="H1196" s="37">
        <v>0</v>
      </c>
      <c r="I1196" s="49"/>
      <c r="J1196" s="49"/>
      <c r="K1196" s="37">
        <v>0</v>
      </c>
      <c r="L1196" s="37"/>
      <c r="M1196" s="37">
        <v>0</v>
      </c>
      <c r="N1196" s="49"/>
      <c r="O1196" s="37">
        <v>0</v>
      </c>
      <c r="P1196" s="44">
        <v>0</v>
      </c>
      <c r="Q1196" s="37">
        <v>0</v>
      </c>
      <c r="R1196" s="44">
        <v>0</v>
      </c>
      <c r="S1196" s="37">
        <v>0</v>
      </c>
      <c r="T1196" s="48"/>
      <c r="U1196" s="47"/>
    </row>
    <row r="1197" spans="1:21" s="46" customFormat="1" ht="46.5">
      <c r="A1197" s="53"/>
      <c r="B1197" s="54" t="s">
        <v>51</v>
      </c>
      <c r="C1197" s="52">
        <v>136.5</v>
      </c>
      <c r="E1197" s="50"/>
      <c r="F1197" s="41">
        <v>0</v>
      </c>
      <c r="G1197" s="50"/>
      <c r="H1197" s="37">
        <v>0</v>
      </c>
      <c r="I1197" s="49"/>
      <c r="J1197" s="49"/>
      <c r="K1197" s="37">
        <v>0</v>
      </c>
      <c r="L1197" s="37"/>
      <c r="M1197" s="37">
        <v>0</v>
      </c>
      <c r="N1197" s="49"/>
      <c r="O1197" s="37">
        <v>0</v>
      </c>
      <c r="P1197" s="44">
        <v>0</v>
      </c>
      <c r="Q1197" s="37">
        <v>0</v>
      </c>
      <c r="R1197" s="44">
        <v>0</v>
      </c>
      <c r="S1197" s="37">
        <v>0</v>
      </c>
      <c r="T1197" s="48"/>
      <c r="U1197" s="47"/>
    </row>
    <row r="1198" spans="1:21" s="46" customFormat="1">
      <c r="A1198" s="53"/>
      <c r="B1198" s="54" t="s">
        <v>50</v>
      </c>
      <c r="C1198" s="52">
        <v>21.89</v>
      </c>
      <c r="E1198" s="50"/>
      <c r="F1198" s="41">
        <v>0</v>
      </c>
      <c r="G1198" s="50"/>
      <c r="H1198" s="37">
        <v>0</v>
      </c>
      <c r="I1198" s="49"/>
      <c r="J1198" s="49"/>
      <c r="K1198" s="37">
        <v>0</v>
      </c>
      <c r="L1198" s="37"/>
      <c r="M1198" s="37">
        <v>0</v>
      </c>
      <c r="N1198" s="49"/>
      <c r="O1198" s="37">
        <v>0</v>
      </c>
      <c r="P1198" s="44">
        <v>0</v>
      </c>
      <c r="Q1198" s="37">
        <v>0</v>
      </c>
      <c r="R1198" s="44">
        <v>0</v>
      </c>
      <c r="S1198" s="37">
        <v>0</v>
      </c>
      <c r="T1198" s="48"/>
      <c r="U1198" s="47"/>
    </row>
    <row r="1199" spans="1:21" s="46" customFormat="1">
      <c r="A1199" s="53"/>
      <c r="B1199" s="54" t="s">
        <v>49</v>
      </c>
      <c r="C1199" s="52">
        <v>25.91</v>
      </c>
      <c r="E1199" s="50"/>
      <c r="F1199" s="41">
        <v>0</v>
      </c>
      <c r="G1199" s="50"/>
      <c r="H1199" s="37">
        <v>0</v>
      </c>
      <c r="I1199" s="49"/>
      <c r="J1199" s="49"/>
      <c r="K1199" s="37">
        <v>0</v>
      </c>
      <c r="L1199" s="37"/>
      <c r="M1199" s="37">
        <v>0</v>
      </c>
      <c r="N1199" s="49"/>
      <c r="O1199" s="37">
        <v>0</v>
      </c>
      <c r="P1199" s="44">
        <v>0</v>
      </c>
      <c r="Q1199" s="37">
        <v>0</v>
      </c>
      <c r="R1199" s="44">
        <v>0</v>
      </c>
      <c r="S1199" s="37">
        <v>0</v>
      </c>
      <c r="T1199" s="48"/>
      <c r="U1199" s="47"/>
    </row>
    <row r="1200" spans="1:21" s="46" customFormat="1">
      <c r="A1200" s="53"/>
      <c r="B1200" s="54" t="s">
        <v>48</v>
      </c>
      <c r="C1200" s="52">
        <v>31.88</v>
      </c>
      <c r="E1200" s="50"/>
      <c r="F1200" s="41">
        <v>0</v>
      </c>
      <c r="G1200" s="50"/>
      <c r="H1200" s="37">
        <v>0</v>
      </c>
      <c r="I1200" s="49"/>
      <c r="J1200" s="49"/>
      <c r="K1200" s="37">
        <v>0</v>
      </c>
      <c r="L1200" s="37"/>
      <c r="M1200" s="37">
        <v>0</v>
      </c>
      <c r="N1200" s="49"/>
      <c r="O1200" s="37">
        <v>0</v>
      </c>
      <c r="P1200" s="44">
        <v>0</v>
      </c>
      <c r="Q1200" s="37">
        <v>0</v>
      </c>
      <c r="R1200" s="44">
        <v>0</v>
      </c>
      <c r="S1200" s="37">
        <v>0</v>
      </c>
      <c r="T1200" s="48"/>
      <c r="U1200" s="47"/>
    </row>
    <row r="1201" spans="1:21" s="46" customFormat="1">
      <c r="A1201" s="53"/>
      <c r="B1201" s="54" t="s">
        <v>47</v>
      </c>
      <c r="C1201" s="52">
        <v>4.0199999999999996</v>
      </c>
      <c r="E1201" s="50"/>
      <c r="F1201" s="41">
        <v>0</v>
      </c>
      <c r="G1201" s="50"/>
      <c r="H1201" s="37">
        <v>0</v>
      </c>
      <c r="I1201" s="49"/>
      <c r="J1201" s="49"/>
      <c r="K1201" s="37">
        <v>0</v>
      </c>
      <c r="L1201" s="37"/>
      <c r="M1201" s="37">
        <v>0</v>
      </c>
      <c r="N1201" s="49"/>
      <c r="O1201" s="37">
        <v>0</v>
      </c>
      <c r="P1201" s="44">
        <v>0</v>
      </c>
      <c r="Q1201" s="37">
        <v>0</v>
      </c>
      <c r="R1201" s="44">
        <v>0</v>
      </c>
      <c r="S1201" s="37">
        <v>0</v>
      </c>
      <c r="T1201" s="48"/>
      <c r="U1201" s="47"/>
    </row>
    <row r="1202" spans="1:21" s="46" customFormat="1">
      <c r="A1202" s="53"/>
      <c r="B1202" s="54" t="s">
        <v>46</v>
      </c>
      <c r="C1202" s="52">
        <v>8.69</v>
      </c>
      <c r="E1202" s="50"/>
      <c r="F1202" s="41">
        <v>0</v>
      </c>
      <c r="G1202" s="50"/>
      <c r="H1202" s="37">
        <v>0</v>
      </c>
      <c r="I1202" s="49"/>
      <c r="J1202" s="49"/>
      <c r="K1202" s="37">
        <v>0</v>
      </c>
      <c r="L1202" s="37"/>
      <c r="M1202" s="37">
        <v>0</v>
      </c>
      <c r="N1202" s="49"/>
      <c r="O1202" s="37">
        <v>0</v>
      </c>
      <c r="P1202" s="44">
        <v>0</v>
      </c>
      <c r="Q1202" s="37">
        <v>0</v>
      </c>
      <c r="R1202" s="44">
        <v>0</v>
      </c>
      <c r="S1202" s="37">
        <v>0</v>
      </c>
      <c r="T1202" s="48"/>
      <c r="U1202" s="47"/>
    </row>
    <row r="1203" spans="1:21" s="46" customFormat="1">
      <c r="A1203" s="53"/>
      <c r="B1203" s="54" t="s">
        <v>45</v>
      </c>
      <c r="C1203" s="52">
        <v>9.35</v>
      </c>
      <c r="E1203" s="50"/>
      <c r="F1203" s="41">
        <v>0</v>
      </c>
      <c r="G1203" s="50"/>
      <c r="H1203" s="37">
        <v>0</v>
      </c>
      <c r="I1203" s="49"/>
      <c r="J1203" s="49"/>
      <c r="K1203" s="37">
        <v>0</v>
      </c>
      <c r="L1203" s="37"/>
      <c r="M1203" s="37">
        <v>0</v>
      </c>
      <c r="N1203" s="49"/>
      <c r="O1203" s="37">
        <v>0</v>
      </c>
      <c r="P1203" s="44">
        <v>0</v>
      </c>
      <c r="Q1203" s="37">
        <v>0</v>
      </c>
      <c r="R1203" s="44">
        <v>0</v>
      </c>
      <c r="S1203" s="37">
        <v>0</v>
      </c>
      <c r="T1203" s="48"/>
      <c r="U1203" s="47"/>
    </row>
    <row r="1204" spans="1:21" s="46" customFormat="1">
      <c r="A1204" s="53"/>
      <c r="B1204" s="54" t="s">
        <v>44</v>
      </c>
      <c r="C1204" s="52">
        <v>67.73</v>
      </c>
      <c r="E1204" s="50"/>
      <c r="F1204" s="41">
        <v>0</v>
      </c>
      <c r="G1204" s="50"/>
      <c r="H1204" s="37">
        <v>0</v>
      </c>
      <c r="I1204" s="49"/>
      <c r="J1204" s="49"/>
      <c r="K1204" s="37">
        <v>0</v>
      </c>
      <c r="L1204" s="37"/>
      <c r="M1204" s="37">
        <v>0</v>
      </c>
      <c r="N1204" s="49"/>
      <c r="O1204" s="37">
        <v>0</v>
      </c>
      <c r="P1204" s="44">
        <v>0</v>
      </c>
      <c r="Q1204" s="37">
        <v>0</v>
      </c>
      <c r="R1204" s="44">
        <v>0</v>
      </c>
      <c r="S1204" s="37">
        <v>0</v>
      </c>
      <c r="T1204" s="48"/>
      <c r="U1204" s="47"/>
    </row>
    <row r="1205" spans="1:21" s="46" customFormat="1">
      <c r="A1205" s="53"/>
      <c r="B1205" s="54" t="s">
        <v>43</v>
      </c>
      <c r="C1205" s="52">
        <v>129.47</v>
      </c>
      <c r="E1205" s="50"/>
      <c r="F1205" s="41">
        <v>0</v>
      </c>
      <c r="G1205" s="50"/>
      <c r="H1205" s="37">
        <v>0</v>
      </c>
      <c r="I1205" s="49"/>
      <c r="J1205" s="49"/>
      <c r="K1205" s="37">
        <v>0</v>
      </c>
      <c r="L1205" s="37"/>
      <c r="M1205" s="37">
        <v>0</v>
      </c>
      <c r="N1205" s="49"/>
      <c r="O1205" s="37">
        <v>0</v>
      </c>
      <c r="P1205" s="44">
        <v>0</v>
      </c>
      <c r="Q1205" s="37">
        <v>0</v>
      </c>
      <c r="R1205" s="44">
        <v>0</v>
      </c>
      <c r="S1205" s="37">
        <v>0</v>
      </c>
      <c r="T1205" s="48"/>
      <c r="U1205" s="47"/>
    </row>
    <row r="1206" spans="1:21" s="46" customFormat="1">
      <c r="A1206" s="53"/>
      <c r="B1206" s="53" t="s">
        <v>42</v>
      </c>
      <c r="C1206" s="52">
        <v>86.97</v>
      </c>
      <c r="E1206" s="50"/>
      <c r="F1206" s="41">
        <v>0</v>
      </c>
      <c r="G1206" s="50"/>
      <c r="H1206" s="37">
        <v>0</v>
      </c>
      <c r="I1206" s="49"/>
      <c r="J1206" s="49"/>
      <c r="K1206" s="37">
        <v>0</v>
      </c>
      <c r="L1206" s="37"/>
      <c r="M1206" s="37">
        <v>0</v>
      </c>
      <c r="N1206" s="49"/>
      <c r="O1206" s="37">
        <v>0</v>
      </c>
      <c r="P1206" s="44">
        <v>0</v>
      </c>
      <c r="Q1206" s="37">
        <v>0</v>
      </c>
      <c r="R1206" s="44">
        <v>0</v>
      </c>
      <c r="S1206" s="37">
        <v>0</v>
      </c>
      <c r="T1206" s="48"/>
      <c r="U1206" s="47"/>
    </row>
    <row r="1207" spans="1:21" s="46" customFormat="1">
      <c r="B1207" s="46" t="s">
        <v>41</v>
      </c>
      <c r="C1207" s="51">
        <v>134.72999999999999</v>
      </c>
      <c r="E1207" s="50"/>
      <c r="F1207" s="41">
        <v>0</v>
      </c>
      <c r="G1207" s="50"/>
      <c r="H1207" s="37">
        <v>0</v>
      </c>
      <c r="I1207" s="49"/>
      <c r="J1207" s="49"/>
      <c r="K1207" s="37">
        <v>0</v>
      </c>
      <c r="L1207" s="37"/>
      <c r="M1207" s="37">
        <v>0</v>
      </c>
      <c r="N1207" s="49"/>
      <c r="O1207" s="37">
        <v>0</v>
      </c>
      <c r="P1207" s="44">
        <v>0</v>
      </c>
      <c r="Q1207" s="37">
        <v>0</v>
      </c>
      <c r="R1207" s="44">
        <v>0</v>
      </c>
      <c r="S1207" s="37">
        <v>0</v>
      </c>
      <c r="T1207" s="48"/>
      <c r="U1207" s="47"/>
    </row>
    <row r="1208" spans="1:21" s="46" customFormat="1">
      <c r="B1208" s="46" t="s">
        <v>40</v>
      </c>
      <c r="C1208" s="51">
        <v>94.14</v>
      </c>
      <c r="E1208" s="50"/>
      <c r="F1208" s="41">
        <v>0</v>
      </c>
      <c r="G1208" s="50"/>
      <c r="H1208" s="37">
        <v>0</v>
      </c>
      <c r="I1208" s="49"/>
      <c r="J1208" s="49"/>
      <c r="K1208" s="37">
        <v>0</v>
      </c>
      <c r="L1208" s="37"/>
      <c r="M1208" s="37">
        <v>0</v>
      </c>
      <c r="N1208" s="49"/>
      <c r="O1208" s="37">
        <v>0</v>
      </c>
      <c r="P1208" s="44">
        <v>0</v>
      </c>
      <c r="Q1208" s="37">
        <v>0</v>
      </c>
      <c r="R1208" s="44">
        <v>0</v>
      </c>
      <c r="S1208" s="37">
        <v>0</v>
      </c>
      <c r="T1208" s="48"/>
      <c r="U1208" s="47"/>
    </row>
    <row r="1209" spans="1:21" s="46" customFormat="1">
      <c r="B1209" s="46" t="s">
        <v>39</v>
      </c>
      <c r="C1209" s="51">
        <v>153.36000000000001</v>
      </c>
      <c r="E1209" s="50"/>
      <c r="F1209" s="41">
        <v>0</v>
      </c>
      <c r="G1209" s="50"/>
      <c r="H1209" s="37">
        <v>0</v>
      </c>
      <c r="I1209" s="49"/>
      <c r="J1209" s="49"/>
      <c r="K1209" s="37">
        <v>0</v>
      </c>
      <c r="L1209" s="37"/>
      <c r="M1209" s="37">
        <v>0</v>
      </c>
      <c r="N1209" s="49"/>
      <c r="O1209" s="37">
        <v>0</v>
      </c>
      <c r="P1209" s="44">
        <v>0</v>
      </c>
      <c r="Q1209" s="37">
        <v>0</v>
      </c>
      <c r="R1209" s="44">
        <v>0</v>
      </c>
      <c r="S1209" s="37">
        <v>0</v>
      </c>
      <c r="T1209" s="48"/>
      <c r="U1209" s="47"/>
    </row>
    <row r="1210" spans="1:21" s="46" customFormat="1">
      <c r="B1210" s="46" t="s">
        <v>38</v>
      </c>
      <c r="C1210" s="51">
        <v>86.74</v>
      </c>
      <c r="E1210" s="50"/>
      <c r="F1210" s="41">
        <v>0</v>
      </c>
      <c r="G1210" s="50"/>
      <c r="H1210" s="37">
        <v>0</v>
      </c>
      <c r="I1210" s="49"/>
      <c r="J1210" s="49"/>
      <c r="K1210" s="37">
        <v>0</v>
      </c>
      <c r="L1210" s="37"/>
      <c r="M1210" s="37">
        <v>0</v>
      </c>
      <c r="N1210" s="49"/>
      <c r="O1210" s="37">
        <v>0</v>
      </c>
      <c r="P1210" s="44">
        <v>0</v>
      </c>
      <c r="Q1210" s="37">
        <v>0</v>
      </c>
      <c r="R1210" s="44">
        <v>0</v>
      </c>
      <c r="S1210" s="37">
        <v>0</v>
      </c>
      <c r="T1210" s="48"/>
      <c r="U1210" s="47"/>
    </row>
    <row r="1211" spans="1:21" s="46" customFormat="1">
      <c r="B1211" s="46" t="s">
        <v>37</v>
      </c>
      <c r="C1211" s="51">
        <v>80.569999999999993</v>
      </c>
      <c r="E1211" s="50"/>
      <c r="F1211" s="41">
        <v>0</v>
      </c>
      <c r="G1211" s="50"/>
      <c r="H1211" s="37">
        <v>0</v>
      </c>
      <c r="I1211" s="49"/>
      <c r="J1211" s="49"/>
      <c r="K1211" s="37">
        <v>0</v>
      </c>
      <c r="L1211" s="37"/>
      <c r="M1211" s="37">
        <v>0</v>
      </c>
      <c r="N1211" s="49"/>
      <c r="O1211" s="37">
        <v>0</v>
      </c>
      <c r="P1211" s="44">
        <v>0</v>
      </c>
      <c r="Q1211" s="37">
        <v>0</v>
      </c>
      <c r="R1211" s="44">
        <v>0</v>
      </c>
      <c r="S1211" s="37">
        <v>0</v>
      </c>
      <c r="T1211" s="48"/>
      <c r="U1211" s="47"/>
    </row>
    <row r="1212" spans="1:21" s="46" customFormat="1">
      <c r="B1212" s="46" t="s">
        <v>36</v>
      </c>
      <c r="C1212" s="51">
        <v>158.94999999999999</v>
      </c>
      <c r="E1212" s="50"/>
      <c r="F1212" s="41">
        <v>0</v>
      </c>
      <c r="G1212" s="50"/>
      <c r="H1212" s="37">
        <v>0</v>
      </c>
      <c r="I1212" s="49"/>
      <c r="J1212" s="49"/>
      <c r="K1212" s="37">
        <v>0</v>
      </c>
      <c r="L1212" s="37"/>
      <c r="M1212" s="37">
        <v>0</v>
      </c>
      <c r="N1212" s="49"/>
      <c r="O1212" s="37">
        <v>0</v>
      </c>
      <c r="P1212" s="44">
        <v>0</v>
      </c>
      <c r="Q1212" s="37">
        <v>0</v>
      </c>
      <c r="R1212" s="44">
        <v>0</v>
      </c>
      <c r="S1212" s="37">
        <v>0</v>
      </c>
      <c r="T1212" s="48"/>
      <c r="U1212" s="47"/>
    </row>
    <row r="1213" spans="1:21" s="46" customFormat="1">
      <c r="C1213" s="51"/>
      <c r="E1213" s="50"/>
      <c r="F1213" s="41">
        <v>0</v>
      </c>
      <c r="G1213" s="50"/>
      <c r="H1213" s="37">
        <v>0</v>
      </c>
      <c r="I1213" s="49"/>
      <c r="J1213" s="49"/>
      <c r="K1213" s="37">
        <v>0</v>
      </c>
      <c r="L1213" s="37"/>
      <c r="M1213" s="37">
        <v>0</v>
      </c>
      <c r="N1213" s="49"/>
      <c r="O1213" s="37">
        <v>0</v>
      </c>
      <c r="P1213" s="44">
        <v>0</v>
      </c>
      <c r="Q1213" s="37">
        <v>0</v>
      </c>
      <c r="R1213" s="44">
        <v>0</v>
      </c>
      <c r="S1213" s="37">
        <v>0</v>
      </c>
      <c r="T1213" s="48"/>
      <c r="U1213" s="47"/>
    </row>
    <row r="1214" spans="1:21" s="46" customFormat="1">
      <c r="C1214" s="51"/>
      <c r="E1214" s="50"/>
      <c r="F1214" s="41">
        <v>0</v>
      </c>
      <c r="G1214" s="50"/>
      <c r="H1214" s="37">
        <v>0</v>
      </c>
      <c r="I1214" s="49"/>
      <c r="J1214" s="49"/>
      <c r="K1214" s="37">
        <v>0</v>
      </c>
      <c r="L1214" s="37"/>
      <c r="M1214" s="37">
        <v>0</v>
      </c>
      <c r="N1214" s="49"/>
      <c r="O1214" s="37">
        <v>0</v>
      </c>
      <c r="P1214" s="44">
        <v>0</v>
      </c>
      <c r="Q1214" s="37">
        <v>0</v>
      </c>
      <c r="R1214" s="44">
        <v>0</v>
      </c>
      <c r="S1214" s="37">
        <v>0</v>
      </c>
      <c r="T1214" s="48"/>
      <c r="U1214" s="47"/>
    </row>
    <row r="1215" spans="1:21" s="46" customFormat="1">
      <c r="C1215" s="51"/>
      <c r="E1215" s="50"/>
      <c r="F1215" s="41">
        <v>0</v>
      </c>
      <c r="G1215" s="50"/>
      <c r="H1215" s="37">
        <v>0</v>
      </c>
      <c r="I1215" s="49"/>
      <c r="J1215" s="49"/>
      <c r="K1215" s="37">
        <v>0</v>
      </c>
      <c r="L1215" s="37"/>
      <c r="M1215" s="37">
        <v>0</v>
      </c>
      <c r="N1215" s="49"/>
      <c r="O1215" s="37">
        <v>0</v>
      </c>
      <c r="P1215" s="44">
        <v>0</v>
      </c>
      <c r="Q1215" s="37">
        <v>0</v>
      </c>
      <c r="R1215" s="44">
        <v>0</v>
      </c>
      <c r="S1215" s="37">
        <v>0</v>
      </c>
      <c r="T1215" s="48"/>
      <c r="U1215" s="47"/>
    </row>
    <row r="1216" spans="1:21" s="46" customFormat="1">
      <c r="C1216" s="51"/>
      <c r="E1216" s="50"/>
      <c r="F1216" s="41">
        <v>0</v>
      </c>
      <c r="G1216" s="50"/>
      <c r="H1216" s="37">
        <v>0</v>
      </c>
      <c r="I1216" s="49"/>
      <c r="J1216" s="49"/>
      <c r="K1216" s="37">
        <v>0</v>
      </c>
      <c r="L1216" s="37"/>
      <c r="M1216" s="37">
        <v>0</v>
      </c>
      <c r="N1216" s="49"/>
      <c r="O1216" s="37">
        <v>0</v>
      </c>
      <c r="P1216" s="44">
        <v>0</v>
      </c>
      <c r="Q1216" s="37">
        <v>0</v>
      </c>
      <c r="R1216" s="44">
        <v>0</v>
      </c>
      <c r="S1216" s="37">
        <v>0</v>
      </c>
      <c r="T1216" s="48"/>
      <c r="U1216" s="47"/>
    </row>
    <row r="1217" spans="3:21" s="46" customFormat="1">
      <c r="C1217" s="51"/>
      <c r="E1217" s="50"/>
      <c r="F1217" s="41">
        <v>0</v>
      </c>
      <c r="G1217" s="50"/>
      <c r="H1217" s="37">
        <v>0</v>
      </c>
      <c r="I1217" s="49"/>
      <c r="J1217" s="49"/>
      <c r="K1217" s="37">
        <v>0</v>
      </c>
      <c r="L1217" s="37"/>
      <c r="M1217" s="37">
        <v>0</v>
      </c>
      <c r="N1217" s="49"/>
      <c r="O1217" s="37">
        <v>0</v>
      </c>
      <c r="P1217" s="44">
        <v>0</v>
      </c>
      <c r="Q1217" s="37">
        <v>0</v>
      </c>
      <c r="R1217" s="44">
        <v>0</v>
      </c>
      <c r="S1217" s="37">
        <v>0</v>
      </c>
      <c r="T1217" s="48"/>
      <c r="U1217" s="47"/>
    </row>
    <row r="1218" spans="3:21" s="46" customFormat="1">
      <c r="C1218" s="51"/>
      <c r="E1218" s="50"/>
      <c r="F1218" s="41">
        <v>0</v>
      </c>
      <c r="G1218" s="50"/>
      <c r="H1218" s="37">
        <v>0</v>
      </c>
      <c r="I1218" s="49"/>
      <c r="J1218" s="49"/>
      <c r="K1218" s="37">
        <v>0</v>
      </c>
      <c r="L1218" s="37"/>
      <c r="M1218" s="37">
        <v>0</v>
      </c>
      <c r="N1218" s="49"/>
      <c r="O1218" s="37">
        <v>0</v>
      </c>
      <c r="P1218" s="44">
        <v>0</v>
      </c>
      <c r="Q1218" s="37">
        <v>0</v>
      </c>
      <c r="R1218" s="44">
        <v>0</v>
      </c>
      <c r="S1218" s="37">
        <v>0</v>
      </c>
      <c r="T1218" s="48"/>
      <c r="U1218" s="47"/>
    </row>
    <row r="1219" spans="3:21" s="46" customFormat="1">
      <c r="C1219" s="51"/>
      <c r="E1219" s="50"/>
      <c r="F1219" s="41">
        <v>0</v>
      </c>
      <c r="G1219" s="50"/>
      <c r="H1219" s="37">
        <v>0</v>
      </c>
      <c r="I1219" s="49"/>
      <c r="J1219" s="49"/>
      <c r="K1219" s="37">
        <v>0</v>
      </c>
      <c r="L1219" s="37"/>
      <c r="M1219" s="37">
        <v>0</v>
      </c>
      <c r="N1219" s="49"/>
      <c r="O1219" s="37">
        <v>0</v>
      </c>
      <c r="P1219" s="44">
        <v>0</v>
      </c>
      <c r="Q1219" s="37">
        <v>0</v>
      </c>
      <c r="R1219" s="44">
        <v>0</v>
      </c>
      <c r="S1219" s="37">
        <v>0</v>
      </c>
      <c r="T1219" s="48"/>
      <c r="U1219" s="47"/>
    </row>
    <row r="1220" spans="3:21" s="46" customFormat="1">
      <c r="C1220" s="51"/>
      <c r="E1220" s="50"/>
      <c r="F1220" s="41">
        <v>0</v>
      </c>
      <c r="G1220" s="50"/>
      <c r="H1220" s="37">
        <v>0</v>
      </c>
      <c r="I1220" s="49"/>
      <c r="J1220" s="49"/>
      <c r="K1220" s="37">
        <v>0</v>
      </c>
      <c r="L1220" s="37"/>
      <c r="M1220" s="37">
        <v>0</v>
      </c>
      <c r="N1220" s="49"/>
      <c r="O1220" s="37">
        <v>0</v>
      </c>
      <c r="P1220" s="44">
        <v>0</v>
      </c>
      <c r="Q1220" s="37">
        <v>0</v>
      </c>
      <c r="R1220" s="44">
        <v>0</v>
      </c>
      <c r="S1220" s="37">
        <v>0</v>
      </c>
      <c r="T1220" s="48"/>
      <c r="U1220" s="47"/>
    </row>
    <row r="1221" spans="3:21">
      <c r="C1221" s="40"/>
      <c r="D1221" s="26"/>
      <c r="E1221" s="45"/>
      <c r="F1221" s="41">
        <v>0</v>
      </c>
      <c r="G1221" s="45"/>
      <c r="H1221" s="37">
        <v>0</v>
      </c>
      <c r="I1221" s="37"/>
      <c r="J1221" s="37"/>
      <c r="K1221" s="37">
        <v>0</v>
      </c>
      <c r="L1221" s="37"/>
      <c r="M1221" s="37">
        <v>0</v>
      </c>
      <c r="N1221" s="37"/>
      <c r="O1221" s="37">
        <v>0</v>
      </c>
      <c r="P1221" s="44">
        <v>0</v>
      </c>
      <c r="Q1221" s="37">
        <v>0</v>
      </c>
      <c r="R1221" s="44">
        <v>0</v>
      </c>
      <c r="S1221" s="37">
        <v>0</v>
      </c>
      <c r="T1221" s="42"/>
      <c r="U1221" s="42"/>
    </row>
    <row r="1222" spans="3:21">
      <c r="C1222" s="40"/>
      <c r="D1222" s="26"/>
      <c r="E1222" s="45"/>
      <c r="F1222" s="41">
        <v>0</v>
      </c>
      <c r="G1222" s="45"/>
      <c r="H1222" s="37">
        <v>0</v>
      </c>
      <c r="I1222" s="37"/>
      <c r="J1222" s="37"/>
      <c r="K1222" s="37">
        <v>0</v>
      </c>
      <c r="L1222" s="37"/>
      <c r="M1222" s="37">
        <v>0</v>
      </c>
      <c r="N1222" s="37"/>
      <c r="O1222" s="37">
        <v>0</v>
      </c>
      <c r="P1222" s="44">
        <v>0</v>
      </c>
      <c r="Q1222" s="37"/>
      <c r="R1222" s="44">
        <v>0</v>
      </c>
      <c r="S1222" s="37">
        <v>0</v>
      </c>
      <c r="T1222" s="42"/>
      <c r="U1222" s="42"/>
    </row>
    <row r="1223" spans="3:21">
      <c r="C1223" s="40"/>
      <c r="D1223" s="26"/>
      <c r="E1223" s="45"/>
      <c r="F1223" s="41">
        <v>0</v>
      </c>
      <c r="G1223" s="45"/>
      <c r="H1223" s="37">
        <v>0</v>
      </c>
      <c r="I1223" s="37"/>
      <c r="J1223" s="37"/>
      <c r="K1223" s="37">
        <v>0</v>
      </c>
      <c r="L1223" s="37"/>
      <c r="M1223" s="37">
        <v>0</v>
      </c>
      <c r="N1223" s="37"/>
      <c r="O1223" s="37">
        <v>0</v>
      </c>
      <c r="P1223" s="44">
        <v>0</v>
      </c>
      <c r="Q1223" s="37">
        <v>2572945.06</v>
      </c>
      <c r="R1223" s="44">
        <v>0</v>
      </c>
      <c r="S1223" s="37">
        <v>111153562.72</v>
      </c>
      <c r="T1223" s="42"/>
      <c r="U1223" s="42"/>
    </row>
    <row r="1224" spans="3:21">
      <c r="C1224" s="40"/>
      <c r="D1224" s="26"/>
      <c r="E1224" s="45"/>
      <c r="F1224" s="41">
        <v>0</v>
      </c>
      <c r="G1224" s="45"/>
      <c r="H1224" s="37">
        <v>0</v>
      </c>
      <c r="I1224" s="37"/>
      <c r="J1224" s="37"/>
      <c r="K1224" s="37">
        <v>0</v>
      </c>
      <c r="L1224" s="37"/>
      <c r="M1224" s="37">
        <v>0</v>
      </c>
      <c r="N1224" s="37"/>
      <c r="O1224" s="37">
        <v>0</v>
      </c>
      <c r="P1224" s="44">
        <v>0</v>
      </c>
      <c r="Q1224" s="37">
        <v>706243.3</v>
      </c>
      <c r="R1224" s="44">
        <v>0</v>
      </c>
      <c r="S1224" s="37">
        <v>-718925.29</v>
      </c>
      <c r="T1224" s="42"/>
      <c r="U1224" s="42"/>
    </row>
    <row r="1225" spans="3:21">
      <c r="C1225" s="40"/>
      <c r="D1225" s="26"/>
      <c r="E1225" s="45"/>
      <c r="F1225" s="41">
        <v>0</v>
      </c>
      <c r="G1225" s="45"/>
      <c r="H1225" s="37">
        <v>0</v>
      </c>
      <c r="I1225" s="37"/>
      <c r="J1225" s="37"/>
      <c r="K1225" s="37">
        <v>0</v>
      </c>
      <c r="L1225" s="37"/>
      <c r="M1225" s="37">
        <v>0</v>
      </c>
      <c r="N1225" s="37"/>
      <c r="O1225" s="37">
        <v>0</v>
      </c>
      <c r="P1225" s="44">
        <v>0</v>
      </c>
      <c r="Q1225" s="37">
        <v>0</v>
      </c>
      <c r="R1225" s="44">
        <v>0</v>
      </c>
      <c r="S1225" s="37">
        <v>0</v>
      </c>
      <c r="T1225" s="42"/>
      <c r="U1225" s="42"/>
    </row>
    <row r="1226" spans="3:21">
      <c r="C1226" s="40"/>
      <c r="D1226" s="26"/>
      <c r="E1226" s="45"/>
      <c r="F1226" s="41">
        <v>0</v>
      </c>
      <c r="G1226" s="45"/>
      <c r="H1226" s="37">
        <v>0</v>
      </c>
      <c r="I1226" s="37"/>
      <c r="J1226" s="37"/>
      <c r="K1226" s="37">
        <v>0</v>
      </c>
      <c r="L1226" s="37"/>
      <c r="M1226" s="37">
        <v>0</v>
      </c>
      <c r="N1226" s="37"/>
      <c r="O1226" s="37">
        <v>0</v>
      </c>
      <c r="P1226" s="44">
        <v>0</v>
      </c>
      <c r="Q1226" s="37">
        <v>0</v>
      </c>
      <c r="R1226" s="44">
        <v>0</v>
      </c>
      <c r="S1226" s="37">
        <v>0</v>
      </c>
      <c r="T1226" s="42"/>
      <c r="U1226" s="42"/>
    </row>
    <row r="1227" spans="3:21">
      <c r="C1227" s="40"/>
      <c r="D1227" s="26"/>
      <c r="E1227" s="45"/>
      <c r="F1227" s="41">
        <v>0</v>
      </c>
      <c r="G1227" s="45"/>
      <c r="H1227" s="37">
        <v>0</v>
      </c>
      <c r="I1227" s="37"/>
      <c r="J1227" s="37"/>
      <c r="K1227" s="37">
        <v>0</v>
      </c>
      <c r="L1227" s="37"/>
      <c r="M1227" s="37">
        <v>0</v>
      </c>
      <c r="N1227" s="37"/>
      <c r="O1227" s="37">
        <v>0</v>
      </c>
      <c r="P1227" s="44">
        <v>0</v>
      </c>
      <c r="Q1227" s="37">
        <v>0</v>
      </c>
      <c r="R1227" s="44">
        <v>0</v>
      </c>
      <c r="S1227" s="37">
        <v>0</v>
      </c>
      <c r="T1227" s="42"/>
      <c r="U1227" s="42"/>
    </row>
    <row r="1228" spans="3:21">
      <c r="C1228" s="40"/>
      <c r="D1228" s="26"/>
      <c r="E1228" s="45"/>
      <c r="F1228" s="41">
        <v>0</v>
      </c>
      <c r="G1228" s="45"/>
      <c r="H1228" s="37">
        <v>0</v>
      </c>
      <c r="I1228" s="37"/>
      <c r="J1228" s="37"/>
      <c r="K1228" s="37">
        <v>0</v>
      </c>
      <c r="L1228" s="37"/>
      <c r="M1228" s="37">
        <v>0</v>
      </c>
      <c r="N1228" s="37"/>
      <c r="O1228" s="37">
        <v>0</v>
      </c>
      <c r="P1228" s="44">
        <v>0</v>
      </c>
      <c r="Q1228" s="37">
        <v>0</v>
      </c>
      <c r="R1228" s="44">
        <v>0</v>
      </c>
      <c r="S1228" s="37">
        <v>0</v>
      </c>
      <c r="T1228" s="42"/>
      <c r="U1228" s="42"/>
    </row>
    <row r="1229" spans="3:21">
      <c r="C1229" s="40"/>
      <c r="D1229" s="26"/>
      <c r="E1229" s="45"/>
      <c r="F1229" s="41">
        <v>0</v>
      </c>
      <c r="G1229" s="45"/>
      <c r="H1229" s="37">
        <v>0</v>
      </c>
      <c r="I1229" s="37"/>
      <c r="J1229" s="37"/>
      <c r="K1229" s="37">
        <v>0</v>
      </c>
      <c r="L1229" s="37"/>
      <c r="M1229" s="37">
        <v>0</v>
      </c>
      <c r="N1229" s="37"/>
      <c r="O1229" s="37">
        <v>0</v>
      </c>
      <c r="P1229" s="44">
        <v>0</v>
      </c>
      <c r="Q1229" s="37">
        <v>0</v>
      </c>
      <c r="R1229" s="44">
        <v>0</v>
      </c>
      <c r="S1229" s="37">
        <v>0</v>
      </c>
      <c r="T1229" s="42"/>
      <c r="U1229" s="42"/>
    </row>
    <row r="1230" spans="3:21">
      <c r="C1230" s="40"/>
      <c r="D1230" s="26"/>
      <c r="E1230" s="45"/>
      <c r="F1230" s="41">
        <v>0</v>
      </c>
      <c r="G1230" s="45"/>
      <c r="H1230" s="37">
        <v>0</v>
      </c>
      <c r="I1230" s="37"/>
      <c r="J1230" s="37"/>
      <c r="K1230" s="37">
        <v>0</v>
      </c>
      <c r="L1230" s="37"/>
      <c r="M1230" s="37">
        <v>0</v>
      </c>
      <c r="N1230" s="37"/>
      <c r="O1230" s="37">
        <v>0</v>
      </c>
      <c r="P1230" s="44">
        <v>0</v>
      </c>
      <c r="Q1230" s="37">
        <v>0</v>
      </c>
      <c r="R1230" s="44">
        <v>0</v>
      </c>
      <c r="S1230" s="37">
        <v>0</v>
      </c>
      <c r="T1230" s="42"/>
      <c r="U1230" s="42"/>
    </row>
    <row r="1231" spans="3:21">
      <c r="C1231" s="40"/>
      <c r="D1231" s="26"/>
      <c r="E1231" s="45"/>
      <c r="F1231" s="41">
        <v>0</v>
      </c>
      <c r="G1231" s="45"/>
      <c r="H1231" s="37">
        <v>0</v>
      </c>
      <c r="I1231" s="37"/>
      <c r="J1231" s="37"/>
      <c r="K1231" s="37">
        <v>0</v>
      </c>
      <c r="L1231" s="37"/>
      <c r="M1231" s="37">
        <v>0</v>
      </c>
      <c r="N1231" s="37"/>
      <c r="O1231" s="37">
        <v>0</v>
      </c>
      <c r="P1231" s="44">
        <v>0</v>
      </c>
      <c r="Q1231" s="37">
        <v>0</v>
      </c>
      <c r="R1231" s="44">
        <v>0</v>
      </c>
      <c r="S1231" s="37">
        <v>0</v>
      </c>
      <c r="T1231" s="42"/>
      <c r="U1231" s="42"/>
    </row>
    <row r="1232" spans="3:21">
      <c r="C1232" s="40"/>
      <c r="D1232" s="26"/>
      <c r="E1232" s="45"/>
      <c r="F1232" s="41">
        <v>0</v>
      </c>
      <c r="G1232" s="45"/>
      <c r="H1232" s="37">
        <v>0</v>
      </c>
      <c r="I1232" s="37"/>
      <c r="J1232" s="37"/>
      <c r="K1232" s="37">
        <v>0</v>
      </c>
      <c r="L1232" s="37"/>
      <c r="M1232" s="37">
        <v>0</v>
      </c>
      <c r="N1232" s="37"/>
      <c r="O1232" s="37">
        <v>0</v>
      </c>
      <c r="P1232" s="44">
        <v>0</v>
      </c>
      <c r="Q1232" s="37">
        <v>0</v>
      </c>
      <c r="R1232" s="44">
        <v>0</v>
      </c>
      <c r="S1232" s="37">
        <v>0</v>
      </c>
      <c r="T1232" s="42"/>
      <c r="U1232" s="42"/>
    </row>
    <row r="1233" spans="3:21">
      <c r="C1233" s="40"/>
      <c r="D1233" s="26"/>
      <c r="E1233" s="45"/>
      <c r="F1233" s="41">
        <v>0</v>
      </c>
      <c r="G1233" s="45"/>
      <c r="H1233" s="37">
        <v>0</v>
      </c>
      <c r="I1233" s="37"/>
      <c r="J1233" s="37"/>
      <c r="K1233" s="37">
        <v>0</v>
      </c>
      <c r="L1233" s="37"/>
      <c r="M1233" s="37">
        <v>0</v>
      </c>
      <c r="N1233" s="37"/>
      <c r="O1233" s="37">
        <v>0</v>
      </c>
      <c r="P1233" s="44">
        <v>0</v>
      </c>
      <c r="Q1233" s="37">
        <v>0</v>
      </c>
      <c r="R1233" s="44">
        <v>0</v>
      </c>
      <c r="S1233" s="37">
        <v>0</v>
      </c>
      <c r="T1233" s="43"/>
      <c r="U1233" s="42"/>
    </row>
    <row r="1234" spans="3:21">
      <c r="C1234" s="40"/>
      <c r="D1234" s="26"/>
      <c r="E1234" s="45"/>
      <c r="F1234" s="41">
        <v>0</v>
      </c>
      <c r="G1234" s="45"/>
      <c r="H1234" s="37"/>
      <c r="I1234" s="37"/>
      <c r="J1234" s="37"/>
      <c r="K1234" s="37">
        <v>0</v>
      </c>
      <c r="L1234" s="37"/>
      <c r="M1234" s="37">
        <v>0</v>
      </c>
      <c r="N1234" s="37"/>
      <c r="O1234" s="37">
        <v>0</v>
      </c>
      <c r="P1234" s="44">
        <v>0</v>
      </c>
      <c r="Q1234" s="37">
        <v>0</v>
      </c>
      <c r="R1234" s="44">
        <v>0</v>
      </c>
      <c r="S1234" s="37">
        <v>0</v>
      </c>
      <c r="T1234" s="43"/>
      <c r="U1234" s="42"/>
    </row>
    <row r="1235" spans="3:21">
      <c r="C1235" s="40"/>
      <c r="D1235" s="26"/>
      <c r="E1235" s="45"/>
      <c r="F1235" s="41">
        <v>0</v>
      </c>
      <c r="G1235" s="45"/>
      <c r="H1235" s="37"/>
      <c r="I1235" s="37"/>
      <c r="J1235" s="37"/>
      <c r="K1235" s="37">
        <v>0</v>
      </c>
      <c r="L1235" s="37"/>
      <c r="M1235" s="37">
        <v>0</v>
      </c>
      <c r="N1235" s="37"/>
      <c r="O1235" s="37">
        <v>0</v>
      </c>
      <c r="P1235" s="44">
        <v>0</v>
      </c>
      <c r="Q1235" s="37">
        <v>0</v>
      </c>
      <c r="R1235" s="44">
        <v>0</v>
      </c>
      <c r="S1235" s="37">
        <v>0</v>
      </c>
      <c r="T1235" s="43"/>
      <c r="U1235" s="42"/>
    </row>
    <row r="1236" spans="3:21">
      <c r="C1236" s="40"/>
      <c r="D1236" s="26"/>
      <c r="E1236" s="45"/>
      <c r="F1236" s="41">
        <v>0</v>
      </c>
      <c r="G1236" s="45"/>
      <c r="H1236" s="37"/>
      <c r="I1236" s="37"/>
      <c r="J1236" s="37"/>
      <c r="K1236" s="37">
        <v>0</v>
      </c>
      <c r="L1236" s="37"/>
      <c r="M1236" s="37">
        <v>0</v>
      </c>
      <c r="N1236" s="37"/>
      <c r="O1236" s="37">
        <v>0</v>
      </c>
      <c r="P1236" s="44"/>
      <c r="Q1236" s="37"/>
      <c r="R1236" s="44"/>
      <c r="S1236" s="37"/>
      <c r="T1236" s="43"/>
      <c r="U1236" s="42"/>
    </row>
    <row r="1237" spans="3:21">
      <c r="C1237" s="40"/>
      <c r="D1237" s="26"/>
      <c r="E1237" s="45"/>
      <c r="F1237" s="41">
        <v>0</v>
      </c>
      <c r="G1237" s="45"/>
      <c r="H1237" s="37"/>
      <c r="I1237" s="37"/>
      <c r="J1237" s="37"/>
      <c r="K1237" s="37">
        <v>0</v>
      </c>
      <c r="L1237" s="37"/>
      <c r="M1237" s="37">
        <v>0</v>
      </c>
      <c r="N1237" s="37"/>
      <c r="O1237" s="37">
        <v>0</v>
      </c>
      <c r="P1237" s="44"/>
      <c r="Q1237" s="37"/>
      <c r="R1237" s="44"/>
      <c r="S1237" s="37"/>
      <c r="T1237" s="43"/>
      <c r="U1237" s="42"/>
    </row>
    <row r="1238" spans="3:21">
      <c r="C1238" s="40"/>
      <c r="D1238" s="26"/>
      <c r="E1238" s="45"/>
      <c r="F1238" s="41">
        <v>0</v>
      </c>
      <c r="G1238" s="45"/>
      <c r="H1238" s="37"/>
      <c r="I1238" s="37"/>
      <c r="J1238" s="37"/>
      <c r="K1238" s="37">
        <v>0</v>
      </c>
      <c r="L1238" s="37"/>
      <c r="M1238" s="37"/>
      <c r="N1238" s="37"/>
      <c r="O1238" s="37">
        <v>0</v>
      </c>
      <c r="P1238" s="44"/>
      <c r="Q1238" s="37"/>
      <c r="R1238" s="37"/>
      <c r="S1238" s="37"/>
      <c r="T1238" s="43"/>
      <c r="U1238" s="42"/>
    </row>
    <row r="1239" spans="3:21">
      <c r="C1239" s="40"/>
      <c r="D1239" s="26"/>
      <c r="E1239" s="45"/>
      <c r="F1239" s="41">
        <v>0</v>
      </c>
      <c r="G1239" s="45"/>
      <c r="H1239" s="37"/>
      <c r="I1239" s="37"/>
      <c r="J1239" s="37"/>
      <c r="K1239" s="37">
        <v>0</v>
      </c>
      <c r="L1239" s="37"/>
      <c r="M1239" s="37"/>
      <c r="N1239" s="37"/>
      <c r="O1239" s="37">
        <v>0</v>
      </c>
      <c r="P1239" s="44"/>
      <c r="Q1239" s="37"/>
      <c r="R1239" s="37"/>
      <c r="S1239" s="37"/>
      <c r="T1239" s="43"/>
      <c r="U1239" s="42"/>
    </row>
    <row r="1240" spans="3:21">
      <c r="C1240" s="40"/>
      <c r="D1240" s="26"/>
      <c r="E1240" s="45"/>
      <c r="F1240" s="41">
        <v>0</v>
      </c>
      <c r="G1240" s="45"/>
      <c r="H1240" s="37"/>
      <c r="I1240" s="37"/>
      <c r="J1240" s="37"/>
      <c r="K1240" s="37">
        <v>0</v>
      </c>
      <c r="L1240" s="37"/>
      <c r="M1240" s="37"/>
      <c r="N1240" s="37"/>
      <c r="O1240" s="37">
        <v>0</v>
      </c>
      <c r="P1240" s="44"/>
      <c r="Q1240" s="37"/>
      <c r="R1240" s="37"/>
      <c r="S1240" s="37"/>
      <c r="T1240" s="43"/>
      <c r="U1240" s="42"/>
    </row>
    <row r="1241" spans="3:21">
      <c r="C1241" s="40"/>
      <c r="D1241" s="26"/>
      <c r="E1241" s="45"/>
      <c r="F1241" s="41">
        <v>0</v>
      </c>
      <c r="G1241" s="45"/>
      <c r="H1241" s="37"/>
      <c r="I1241" s="37"/>
      <c r="J1241" s="37"/>
      <c r="K1241" s="37">
        <v>0</v>
      </c>
      <c r="L1241" s="37"/>
      <c r="M1241" s="37"/>
      <c r="N1241" s="37"/>
      <c r="O1241" s="37">
        <v>0</v>
      </c>
      <c r="P1241" s="44"/>
      <c r="Q1241" s="37"/>
      <c r="R1241" s="37"/>
      <c r="S1241" s="37"/>
      <c r="T1241" s="43"/>
      <c r="U1241" s="42"/>
    </row>
    <row r="1242" spans="3:21">
      <c r="C1242" s="40"/>
      <c r="D1242" s="26"/>
      <c r="E1242" s="40"/>
      <c r="F1242" s="41"/>
      <c r="G1242" s="40"/>
      <c r="H1242" s="37"/>
      <c r="I1242" s="37"/>
      <c r="J1242" s="37"/>
      <c r="K1242" s="38"/>
      <c r="L1242" s="38"/>
      <c r="M1242" s="38"/>
      <c r="N1242" s="38"/>
      <c r="O1242" s="37">
        <v>0</v>
      </c>
      <c r="P1242" s="39"/>
      <c r="Q1242" s="38"/>
      <c r="R1242" s="37"/>
      <c r="S1242" s="37"/>
      <c r="T1242" s="26"/>
    </row>
    <row r="1243" spans="3:21">
      <c r="C1243" s="40"/>
      <c r="D1243" s="26"/>
      <c r="E1243" s="40"/>
      <c r="F1243" s="41"/>
      <c r="G1243" s="40"/>
      <c r="H1243" s="37"/>
      <c r="I1243" s="37"/>
      <c r="J1243" s="37"/>
      <c r="K1243" s="38"/>
      <c r="L1243" s="38"/>
      <c r="M1243" s="38"/>
      <c r="N1243" s="38"/>
      <c r="O1243" s="37">
        <v>0</v>
      </c>
      <c r="P1243" s="39"/>
      <c r="Q1243" s="38"/>
      <c r="R1243" s="37"/>
      <c r="S1243" s="37"/>
      <c r="T1243" s="26"/>
    </row>
    <row r="1244" spans="3:21">
      <c r="H1244" s="36"/>
      <c r="K1244" s="35"/>
      <c r="L1244" s="33"/>
      <c r="M1244" s="33"/>
      <c r="N1244" s="33"/>
      <c r="O1244" s="33"/>
      <c r="P1244" s="34"/>
      <c r="Q1244" s="33"/>
      <c r="R1244" s="29"/>
      <c r="S1244" s="29"/>
      <c r="T1244" s="26">
        <v>-12681.99</v>
      </c>
    </row>
    <row r="1245" spans="3:21">
      <c r="H1245" s="36"/>
      <c r="K1245" s="35"/>
      <c r="L1245" s="33"/>
      <c r="M1245" s="33"/>
      <c r="N1245" s="33"/>
      <c r="O1245" s="33"/>
      <c r="P1245" s="34"/>
      <c r="Q1245" s="33"/>
      <c r="R1245" s="29"/>
      <c r="S1245" s="29"/>
      <c r="T1245" s="26"/>
      <c r="U1245" s="26"/>
    </row>
    <row r="1246" spans="3:21">
      <c r="R1246" s="29"/>
      <c r="S1246" s="29"/>
      <c r="T1246" s="26"/>
      <c r="U1246" s="26"/>
    </row>
    <row r="1247" spans="3:21">
      <c r="R1247" s="29"/>
      <c r="S1247" s="29"/>
      <c r="T1247" s="26"/>
      <c r="U1247" s="26"/>
    </row>
    <row r="1248" spans="3:21">
      <c r="R1248" s="29"/>
      <c r="S1248" s="29"/>
      <c r="T1248" s="26"/>
      <c r="U1248" s="26"/>
    </row>
    <row r="1249" spans="18:19" s="26" customFormat="1">
      <c r="R1249" s="29"/>
      <c r="S1249" s="29"/>
    </row>
    <row r="1250" spans="18:19" s="26" customFormat="1">
      <c r="R1250" s="29"/>
      <c r="S1250" s="29"/>
    </row>
    <row r="1251" spans="18:19" s="26" customFormat="1">
      <c r="R1251" s="29"/>
      <c r="S1251" s="29"/>
    </row>
  </sheetData>
  <autoFilter ref="A4:AC1243"/>
  <mergeCells count="12">
    <mergeCell ref="A1:S1"/>
    <mergeCell ref="A2:A3"/>
    <mergeCell ref="B2:B3"/>
    <mergeCell ref="C2:C3"/>
    <mergeCell ref="D2:D3"/>
    <mergeCell ref="E2:F2"/>
    <mergeCell ref="G2:H2"/>
    <mergeCell ref="I2:K2"/>
    <mergeCell ref="L2:M2"/>
    <mergeCell ref="N2:O2"/>
    <mergeCell ref="P2:Q2"/>
    <mergeCell ref="R2:S2"/>
  </mergeCells>
  <printOptions horizontalCentered="1"/>
  <pageMargins left="0.3" right="0.3" top="0.81" bottom="0.35416666666666702" header="0.95" footer="0.27500000000000002"/>
  <pageSetup paperSize="9" scale="50" fitToHeight="10" orientation="portrait" r:id="rId1"/>
  <headerFooter alignWithMargins="0">
    <oddHeader>&amp;R&amp;P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 Abstract</vt:lpstr>
      <vt:lpstr>Final Blgs</vt:lpstr>
      <vt:lpstr>'Final Blgs'!Print_Area</vt:lpstr>
      <vt:lpstr>'G. Abstract'!Print_Area</vt:lpstr>
      <vt:lpstr>'Final Blgs'!Print_Titles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plgee</dc:creator>
  <cp:lastModifiedBy>plgee</cp:lastModifiedBy>
  <dcterms:created xsi:type="dcterms:W3CDTF">2023-10-05T11:04:10Z</dcterms:created>
  <dcterms:modified xsi:type="dcterms:W3CDTF">2023-10-05T11:04:30Z</dcterms:modified>
</cp:coreProperties>
</file>