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9440" windowHeight="7935" firstSheet="1" activeTab="5"/>
  </bookViews>
  <sheets>
    <sheet name="detail" sheetId="1" r:id="rId1"/>
    <sheet name="lead" sheetId="3" r:id="rId2"/>
    <sheet name="data" sheetId="4" r:id="rId3"/>
    <sheet name="Sheet3" sheetId="7" r:id="rId4"/>
    <sheet name="Sheet4" sheetId="8" r:id="rId5"/>
    <sheet name="Sheet5" sheetId="9" r:id="rId6"/>
    <sheet name="Sheet6" sheetId="15" r:id="rId7"/>
  </sheets>
  <definedNames>
    <definedName name="_xlnm.Print_Area" localSheetId="0">detail!$A$1:$I$406</definedName>
    <definedName name="_xlnm.Print_Area" localSheetId="3">Sheet3!$A$1:$F$743</definedName>
    <definedName name="_xlnm.Print_Area" localSheetId="4">Sheet4!$A$1:$I$904</definedName>
    <definedName name="_xlnm.Print_Area" localSheetId="5">Sheet5!$A$1:$F$138</definedName>
    <definedName name="_xlnm.Print_Titles" localSheetId="0">detail!$2:$2</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3" i="9"/>
  <c r="F123" s="1"/>
  <c r="C123"/>
  <c r="C121"/>
  <c r="B121"/>
  <c r="F121" s="1"/>
  <c r="D77"/>
  <c r="D75"/>
  <c r="D73"/>
  <c r="B77"/>
  <c r="B75"/>
  <c r="B73"/>
  <c r="I524" i="8"/>
  <c r="I521"/>
  <c r="I517"/>
  <c r="B5" i="9"/>
  <c r="B7"/>
  <c r="B9"/>
  <c r="F9" s="1"/>
  <c r="I903" i="8"/>
  <c r="I899"/>
  <c r="I881"/>
  <c r="I882"/>
  <c r="I883"/>
  <c r="I884"/>
  <c r="I885"/>
  <c r="I886"/>
  <c r="I887"/>
  <c r="I888"/>
  <c r="I889"/>
  <c r="I890"/>
  <c r="I891"/>
  <c r="I892"/>
  <c r="I893"/>
  <c r="I894"/>
  <c r="I880"/>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708"/>
  <c r="I709"/>
  <c r="I710"/>
  <c r="I711"/>
  <c r="I712"/>
  <c r="I713"/>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575"/>
  <c r="I562"/>
  <c r="I563"/>
  <c r="I557"/>
  <c r="I558"/>
  <c r="I552"/>
  <c r="I553"/>
  <c r="I546"/>
  <c r="I547"/>
  <c r="I540"/>
  <c r="I541"/>
  <c r="I535"/>
  <c r="I536"/>
  <c r="I529"/>
  <c r="I530"/>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357"/>
  <c r="I358"/>
  <c r="I351"/>
  <c r="I352"/>
  <c r="I346"/>
  <c r="I347"/>
  <c r="I340"/>
  <c r="I341"/>
  <c r="I329"/>
  <c r="I330"/>
  <c r="I335"/>
  <c r="I336"/>
  <c r="I317"/>
  <c r="I318"/>
  <c r="I296"/>
  <c r="I297"/>
  <c r="I298"/>
  <c r="I299"/>
  <c r="I300"/>
  <c r="I301"/>
  <c r="I302"/>
  <c r="I303"/>
  <c r="I304"/>
  <c r="I305"/>
  <c r="I272"/>
  <c r="I273"/>
  <c r="I274"/>
  <c r="I275"/>
  <c r="I276"/>
  <c r="I277"/>
  <c r="I278"/>
  <c r="I279"/>
  <c r="I280"/>
  <c r="I281"/>
  <c r="I282"/>
  <c r="I283"/>
  <c r="I284"/>
  <c r="I285"/>
  <c r="I286"/>
  <c r="I254"/>
  <c r="I255"/>
  <c r="I256"/>
  <c r="I257"/>
  <c r="I258"/>
  <c r="I259"/>
  <c r="I260"/>
  <c r="I261"/>
  <c r="I262"/>
  <c r="I263"/>
  <c r="I264"/>
  <c r="I265"/>
  <c r="I266"/>
  <c r="I267"/>
  <c r="I229"/>
  <c r="I230"/>
  <c r="I231"/>
  <c r="I232"/>
  <c r="I233"/>
  <c r="I234"/>
  <c r="I235"/>
  <c r="I236"/>
  <c r="I237"/>
  <c r="I238"/>
  <c r="I239"/>
  <c r="I240"/>
  <c r="I241"/>
  <c r="I242"/>
  <c r="I243"/>
  <c r="I244"/>
  <c r="I245"/>
  <c r="I246"/>
  <c r="I247"/>
  <c r="I248"/>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167"/>
  <c r="I168"/>
  <c r="I158"/>
  <c r="I159"/>
  <c r="I160"/>
  <c r="I161"/>
  <c r="I148"/>
  <c r="I149"/>
  <c r="I150"/>
  <c r="I151"/>
  <c r="I152"/>
  <c r="I129"/>
  <c r="I130"/>
  <c r="I131"/>
  <c r="I132"/>
  <c r="I133"/>
  <c r="I134"/>
  <c r="I135"/>
  <c r="I136"/>
  <c r="I137"/>
  <c r="I138"/>
  <c r="I139"/>
  <c r="I140"/>
  <c r="I141"/>
  <c r="I142"/>
  <c r="I122"/>
  <c r="I123"/>
  <c r="I108"/>
  <c r="I109"/>
  <c r="I110"/>
  <c r="I111"/>
  <c r="I112"/>
  <c r="I113"/>
  <c r="I114"/>
  <c r="I115"/>
  <c r="I94"/>
  <c r="I95"/>
  <c r="I96"/>
  <c r="I97"/>
  <c r="I98"/>
  <c r="I99"/>
  <c r="I100"/>
  <c r="I101"/>
  <c r="I80"/>
  <c r="I81"/>
  <c r="I82"/>
  <c r="I83"/>
  <c r="I84"/>
  <c r="I85"/>
  <c r="I86"/>
  <c r="I87"/>
  <c r="I66"/>
  <c r="I67"/>
  <c r="I68"/>
  <c r="I69"/>
  <c r="I70"/>
  <c r="I71"/>
  <c r="I72"/>
  <c r="I73"/>
  <c r="I65"/>
  <c r="I47"/>
  <c r="I48"/>
  <c r="I49"/>
  <c r="I50"/>
  <c r="I51"/>
  <c r="I52"/>
  <c r="I53"/>
  <c r="I54"/>
  <c r="I55"/>
  <c r="I56"/>
  <c r="I57"/>
  <c r="I58"/>
  <c r="I59"/>
  <c r="I46"/>
  <c r="I38"/>
  <c r="I28"/>
  <c r="I29"/>
  <c r="I30"/>
  <c r="I31"/>
  <c r="I32"/>
  <c r="I33"/>
  <c r="I34"/>
  <c r="I9"/>
  <c r="I10"/>
  <c r="I11"/>
  <c r="I12"/>
  <c r="I13"/>
  <c r="I14"/>
  <c r="I15"/>
  <c r="I16"/>
  <c r="I17"/>
  <c r="I18"/>
  <c r="I19"/>
  <c r="I20"/>
  <c r="I21"/>
  <c r="I60"/>
  <c r="C9" i="9"/>
  <c r="D125"/>
  <c r="B125"/>
  <c r="C125"/>
  <c r="D109"/>
  <c r="B109"/>
  <c r="C109"/>
  <c r="C13"/>
  <c r="B19"/>
  <c r="I93" i="8"/>
  <c r="B17" i="9"/>
  <c r="F17" s="1"/>
  <c r="I289" i="8"/>
  <c r="F73" i="9" l="1"/>
  <c r="F77"/>
  <c r="F75"/>
  <c r="F109"/>
  <c r="F125"/>
  <c r="F19"/>
  <c r="I102" i="8"/>
  <c r="I895"/>
  <c r="F638" i="7"/>
  <c r="F342"/>
  <c r="F343" s="1"/>
  <c r="F349"/>
  <c r="F295"/>
  <c r="F303" s="1"/>
  <c r="F287"/>
  <c r="F277"/>
  <c r="F249"/>
  <c r="F250" s="1"/>
  <c r="F251" s="1"/>
  <c r="B11" i="9"/>
  <c r="F11" s="1"/>
  <c r="D115"/>
  <c r="D113"/>
  <c r="D79"/>
  <c r="B119"/>
  <c r="F119" s="1"/>
  <c r="B117"/>
  <c r="F117" s="1"/>
  <c r="B115"/>
  <c r="F115" s="1"/>
  <c r="B113"/>
  <c r="B64"/>
  <c r="F64" s="1"/>
  <c r="B45"/>
  <c r="F45" s="1"/>
  <c r="B43"/>
  <c r="F43" s="1"/>
  <c r="B41"/>
  <c r="F41" s="1"/>
  <c r="B39"/>
  <c r="F39" s="1"/>
  <c r="B37"/>
  <c r="F37" s="1"/>
  <c r="B35"/>
  <c r="F35" s="1"/>
  <c r="B33"/>
  <c r="F33" s="1"/>
  <c r="B31"/>
  <c r="F31" s="1"/>
  <c r="B29"/>
  <c r="F29" s="1"/>
  <c r="B27"/>
  <c r="F27" s="1"/>
  <c r="B24"/>
  <c r="F24" s="1"/>
  <c r="B22"/>
  <c r="F22" s="1"/>
  <c r="B15"/>
  <c r="F15" s="1"/>
  <c r="B13"/>
  <c r="F13" s="1"/>
  <c r="F7"/>
  <c r="F5"/>
  <c r="C119"/>
  <c r="C117"/>
  <c r="C115"/>
  <c r="C113"/>
  <c r="C111"/>
  <c r="C107"/>
  <c r="C105"/>
  <c r="C104"/>
  <c r="C102"/>
  <c r="C100"/>
  <c r="C99"/>
  <c r="C97"/>
  <c r="C95"/>
  <c r="C93"/>
  <c r="C91"/>
  <c r="C89"/>
  <c r="C87"/>
  <c r="C85"/>
  <c r="C83"/>
  <c r="C81"/>
  <c r="C79"/>
  <c r="C72"/>
  <c r="C70"/>
  <c r="C68"/>
  <c r="C66"/>
  <c r="C64"/>
  <c r="C62"/>
  <c r="C59"/>
  <c r="C57"/>
  <c r="C55"/>
  <c r="C53"/>
  <c r="C51"/>
  <c r="C49"/>
  <c r="C47"/>
  <c r="C45"/>
  <c r="C43"/>
  <c r="C41"/>
  <c r="C39"/>
  <c r="C37"/>
  <c r="C35"/>
  <c r="C33"/>
  <c r="C31"/>
  <c r="C29"/>
  <c r="C27"/>
  <c r="C26"/>
  <c r="C24"/>
  <c r="C22"/>
  <c r="C21"/>
  <c r="C19"/>
  <c r="C17"/>
  <c r="C15"/>
  <c r="C11"/>
  <c r="C7"/>
  <c r="C5"/>
  <c r="C4"/>
  <c r="A1"/>
  <c r="I707" i="8"/>
  <c r="I651"/>
  <c r="I719"/>
  <c r="I587"/>
  <c r="B107" i="9" s="1"/>
  <c r="F107" s="1"/>
  <c r="I585" i="8"/>
  <c r="B105" i="9" s="1"/>
  <c r="F105" s="1"/>
  <c r="I581" i="8"/>
  <c r="B102" i="9" s="1"/>
  <c r="F102" s="1"/>
  <c r="I579" i="8"/>
  <c r="B100" i="9" s="1"/>
  <c r="F100" s="1"/>
  <c r="I561" i="8"/>
  <c r="I564" s="1"/>
  <c r="I556"/>
  <c r="I551"/>
  <c r="I545"/>
  <c r="I539"/>
  <c r="I542" s="1"/>
  <c r="B83" i="9" s="1"/>
  <c r="F83" s="1"/>
  <c r="I534" i="8"/>
  <c r="I528"/>
  <c r="I363"/>
  <c r="I356"/>
  <c r="I350"/>
  <c r="I345"/>
  <c r="H859"/>
  <c r="H860"/>
  <c r="H861"/>
  <c r="H862"/>
  <c r="H863"/>
  <c r="H864"/>
  <c r="H865"/>
  <c r="H866"/>
  <c r="H867"/>
  <c r="H868"/>
  <c r="H869"/>
  <c r="H870"/>
  <c r="H871"/>
  <c r="H858"/>
  <c r="I339"/>
  <c r="I334"/>
  <c r="I328"/>
  <c r="I322"/>
  <c r="I323"/>
  <c r="I321"/>
  <c r="I316"/>
  <c r="I313"/>
  <c r="I310"/>
  <c r="I295"/>
  <c r="I271"/>
  <c r="I253"/>
  <c r="I228"/>
  <c r="I173"/>
  <c r="I166"/>
  <c r="I157"/>
  <c r="I147"/>
  <c r="I128"/>
  <c r="I121"/>
  <c r="I107"/>
  <c r="I79"/>
  <c r="I27"/>
  <c r="I596"/>
  <c r="I8"/>
  <c r="F113" i="9" l="1"/>
  <c r="I290" i="8"/>
  <c r="I548"/>
  <c r="B85" i="9" s="1"/>
  <c r="F85" s="1"/>
  <c r="I559" i="8"/>
  <c r="B89" i="9" s="1"/>
  <c r="F89" s="1"/>
  <c r="I855" i="8"/>
  <c r="I22"/>
  <c r="I116"/>
  <c r="I169"/>
  <c r="I319"/>
  <c r="B47" i="9" s="1"/>
  <c r="F47" s="1"/>
  <c r="I331" i="8"/>
  <c r="I348"/>
  <c r="B57" i="9" s="1"/>
  <c r="F57" s="1"/>
  <c r="I353" i="8"/>
  <c r="B59" i="9" s="1"/>
  <c r="F59" s="1"/>
  <c r="I153" i="8"/>
  <c r="I143"/>
  <c r="I162"/>
  <c r="I249"/>
  <c r="I324"/>
  <c r="B51" i="9" s="1"/>
  <c r="F51" s="1"/>
  <c r="I337" i="8"/>
  <c r="B53" i="9" s="1"/>
  <c r="F53" s="1"/>
  <c r="H872" i="8"/>
  <c r="H873" s="1"/>
  <c r="H875" s="1"/>
  <c r="I359"/>
  <c r="B62" i="9" s="1"/>
  <c r="F62" s="1"/>
  <c r="I537" i="8"/>
  <c r="B81" i="9" s="1"/>
  <c r="F81" s="1"/>
  <c r="I554" i="8"/>
  <c r="B87" i="9" s="1"/>
  <c r="F87" s="1"/>
  <c r="B91"/>
  <c r="F91" s="1"/>
  <c r="I714" i="8"/>
  <c r="I645"/>
  <c r="I88"/>
  <c r="I268"/>
  <c r="I702"/>
  <c r="I74"/>
  <c r="I342"/>
  <c r="B55" i="9" s="1"/>
  <c r="F55" s="1"/>
  <c r="I531" i="8"/>
  <c r="B79" i="9" s="1"/>
  <c r="F79" s="1"/>
  <c r="I124" i="8"/>
  <c r="I499"/>
  <c r="I574"/>
  <c r="I576" s="1"/>
  <c r="B97" i="9" s="1"/>
  <c r="F97" s="1"/>
  <c r="I570" i="8"/>
  <c r="B95" i="9" s="1"/>
  <c r="F95" s="1"/>
  <c r="I567" i="8"/>
  <c r="B93" i="9" s="1"/>
  <c r="F93" s="1"/>
  <c r="I513" i="8"/>
  <c r="B70" i="9" s="1"/>
  <c r="F70" s="1"/>
  <c r="I509" i="8"/>
  <c r="B68" i="9" s="1"/>
  <c r="F68" s="1"/>
  <c r="I504" i="8"/>
  <c r="F505" s="1"/>
  <c r="I505" s="1"/>
  <c r="I506" s="1"/>
  <c r="B66" i="9" s="1"/>
  <c r="F66" s="1"/>
  <c r="B49" l="1"/>
  <c r="F49" s="1"/>
  <c r="B111"/>
  <c r="I646" i="8"/>
  <c r="I35"/>
  <c r="I306"/>
  <c r="I224"/>
  <c r="F111" i="9" l="1"/>
  <c r="F127" s="1"/>
  <c r="F128" s="1"/>
  <c r="F129" s="1"/>
  <c r="F133" s="1"/>
  <c r="F135" s="1"/>
  <c r="F134" l="1"/>
  <c r="F136" s="1"/>
  <c r="I371" i="1" l="1"/>
  <c r="I7"/>
  <c r="I6"/>
  <c r="I5"/>
  <c r="I8" s="1"/>
  <c r="I68"/>
  <c r="I67"/>
  <c r="I66"/>
  <c r="I65"/>
  <c r="I64"/>
  <c r="I63"/>
  <c r="I62"/>
  <c r="I61"/>
  <c r="I60"/>
  <c r="I59"/>
  <c r="I58"/>
  <c r="I57"/>
  <c r="I56"/>
  <c r="I55"/>
  <c r="I54"/>
  <c r="I53"/>
  <c r="I69" s="1"/>
  <c r="I47"/>
  <c r="I46"/>
  <c r="I45"/>
  <c r="I44"/>
  <c r="I43"/>
  <c r="I42"/>
  <c r="I41"/>
  <c r="I40"/>
  <c r="I39"/>
  <c r="I38"/>
  <c r="I37"/>
  <c r="I36"/>
  <c r="I35"/>
  <c r="I34"/>
  <c r="I33"/>
  <c r="I32"/>
  <c r="I48"/>
  <c r="I29"/>
  <c r="I25"/>
  <c r="I24"/>
  <c r="I23"/>
  <c r="I21"/>
  <c r="I20"/>
  <c r="I19"/>
  <c r="I18"/>
  <c r="I17"/>
  <c r="I15"/>
  <c r="I14"/>
  <c r="I13"/>
  <c r="I12"/>
  <c r="I26"/>
  <c r="I405"/>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29"/>
  <c r="I366"/>
  <c r="I396"/>
  <c r="I395"/>
  <c r="I390"/>
  <c r="I389"/>
  <c r="I388"/>
  <c r="I384"/>
  <c r="I383"/>
  <c r="I382"/>
  <c r="I380"/>
  <c r="I379"/>
  <c r="I378"/>
  <c r="I377"/>
  <c r="I376"/>
  <c r="I374"/>
  <c r="I373"/>
  <c r="I372"/>
  <c r="I370"/>
  <c r="I204"/>
  <c r="I203"/>
  <c r="I184"/>
  <c r="I125"/>
  <c r="I391"/>
  <c r="I397"/>
  <c r="I385"/>
  <c r="I400"/>
  <c r="I222"/>
  <c r="I221"/>
  <c r="I266"/>
  <c r="I220"/>
  <c r="I158"/>
  <c r="I159"/>
  <c r="I160"/>
  <c r="I161"/>
  <c r="I157"/>
  <c r="I317"/>
  <c r="I316"/>
  <c r="I314"/>
  <c r="I315"/>
  <c r="I313"/>
  <c r="I310"/>
  <c r="I309"/>
  <c r="I308"/>
  <c r="I305"/>
  <c r="I304"/>
  <c r="I303"/>
  <c r="I299"/>
  <c r="I298"/>
  <c r="I297"/>
  <c r="I293"/>
  <c r="I292"/>
  <c r="I291"/>
  <c r="I312"/>
  <c r="I311"/>
  <c r="I307"/>
  <c r="I306"/>
  <c r="I302"/>
  <c r="I301"/>
  <c r="I300"/>
  <c r="I296"/>
  <c r="I295"/>
  <c r="I294"/>
  <c r="I290"/>
  <c r="I289"/>
  <c r="I286"/>
  <c r="I287"/>
  <c r="I288"/>
  <c r="I285"/>
  <c r="I281"/>
  <c r="I275"/>
  <c r="I272"/>
  <c r="I270"/>
  <c r="I264"/>
  <c r="I235"/>
  <c r="I236"/>
  <c r="I234"/>
  <c r="I230"/>
  <c r="I229"/>
  <c r="I231"/>
  <c r="I219"/>
  <c r="I218"/>
  <c r="I209"/>
  <c r="I210"/>
  <c r="I211"/>
  <c r="I208"/>
  <c r="I201"/>
  <c r="I202"/>
  <c r="I200"/>
  <c r="I190"/>
  <c r="I189"/>
  <c r="I188"/>
  <c r="I199"/>
  <c r="I198"/>
  <c r="I197"/>
  <c r="I196"/>
  <c r="I195"/>
  <c r="I194"/>
  <c r="I193"/>
  <c r="I192"/>
  <c r="I191"/>
  <c r="I183"/>
  <c r="I182"/>
  <c r="I172"/>
  <c r="I173"/>
  <c r="I174"/>
  <c r="I175"/>
  <c r="I176"/>
  <c r="I171"/>
  <c r="I169"/>
  <c r="I170"/>
  <c r="I168"/>
  <c r="I177"/>
  <c r="I142"/>
  <c r="I143"/>
  <c r="I144"/>
  <c r="I145"/>
  <c r="I146"/>
  <c r="I147"/>
  <c r="I148"/>
  <c r="I149"/>
  <c r="I150"/>
  <c r="I151"/>
  <c r="I152"/>
  <c r="I153"/>
  <c r="I154"/>
  <c r="I155"/>
  <c r="I131"/>
  <c r="I132"/>
  <c r="I133"/>
  <c r="I134"/>
  <c r="I135"/>
  <c r="I136"/>
  <c r="I137"/>
  <c r="I138"/>
  <c r="I139"/>
  <c r="I140"/>
  <c r="I141"/>
  <c r="I130"/>
  <c r="I116"/>
  <c r="I117"/>
  <c r="I118"/>
  <c r="I119"/>
  <c r="I120"/>
  <c r="I121"/>
  <c r="I122"/>
  <c r="I123"/>
  <c r="I124"/>
  <c r="I115"/>
  <c r="I126"/>
  <c r="I106"/>
  <c r="I107"/>
  <c r="I108"/>
  <c r="I109"/>
  <c r="I110"/>
  <c r="I111"/>
  <c r="I105"/>
  <c r="I97"/>
  <c r="I98"/>
  <c r="I99"/>
  <c r="I100"/>
  <c r="I101"/>
  <c r="I102"/>
  <c r="I96"/>
  <c r="I83"/>
  <c r="I81"/>
  <c r="I79"/>
  <c r="I82"/>
  <c r="I80"/>
  <c r="I78"/>
  <c r="I90"/>
  <c r="I88"/>
  <c r="I86"/>
  <c r="I77"/>
  <c r="I75"/>
  <c r="I73"/>
  <c r="I89"/>
  <c r="I87"/>
  <c r="I85"/>
  <c r="I76"/>
  <c r="I74"/>
  <c r="I72"/>
  <c r="I212"/>
  <c r="I318"/>
  <c r="I185"/>
  <c r="I205"/>
  <c r="I223"/>
  <c r="I103"/>
  <c r="I162"/>
  <c r="I112"/>
  <c r="I237"/>
  <c r="I215"/>
  <c r="I321"/>
  <c r="I91"/>
</calcChain>
</file>

<file path=xl/sharedStrings.xml><?xml version="1.0" encoding="utf-8"?>
<sst xmlns="http://schemas.openxmlformats.org/spreadsheetml/2006/main" count="3901" uniqueCount="1094">
  <si>
    <t>Name of work : Detailed Estimate for Special Repair work to 1 no Ins,2 Nos SI &amp; 40 Nos of Pc/Hc Quarters at Nanguneri in Tirunelveli District.</t>
  </si>
  <si>
    <t>slno</t>
  </si>
  <si>
    <t>Description</t>
  </si>
  <si>
    <t>nos</t>
  </si>
  <si>
    <t>L</t>
  </si>
  <si>
    <t>B</t>
  </si>
  <si>
    <t>D</t>
  </si>
  <si>
    <t>Contents</t>
  </si>
  <si>
    <t>Diamnntling ,clearing away and carefully stacking material etc all complete</t>
  </si>
  <si>
    <t xml:space="preserve">Brick/stone masonry in C.M walls under 3m high </t>
  </si>
  <si>
    <t>Pc/Hc block Parapet wall alround</t>
  </si>
  <si>
    <t>D,E&amp;F block OHT support wall</t>
  </si>
  <si>
    <t xml:space="preserve">Pressed tiles and weathering course </t>
  </si>
  <si>
    <t>Pc/hc block</t>
  </si>
  <si>
    <t>Above drawing part bed,kitchen,wc,bath</t>
  </si>
  <si>
    <t xml:space="preserve">d/f-1 </t>
  </si>
  <si>
    <t>d/f-2</t>
  </si>
  <si>
    <t>d/f -3</t>
  </si>
  <si>
    <t>SI block</t>
  </si>
  <si>
    <t>open terrace part 1</t>
  </si>
  <si>
    <t>over kitchen &amp; wash</t>
  </si>
  <si>
    <t>over bed&amp; hall</t>
  </si>
  <si>
    <t>over head room</t>
  </si>
  <si>
    <t>d/f 1</t>
  </si>
  <si>
    <t>Floor finish and dadooing walls in C.M with mosaic tiles/Glazed tiles etc</t>
  </si>
  <si>
    <t>D1,E3,F2,F4 IWC Flooring</t>
  </si>
  <si>
    <t>Dismantling RCC</t>
  </si>
  <si>
    <t>PC/HC Roof slab</t>
  </si>
  <si>
    <t>d/f-1</t>
  </si>
  <si>
    <t>d/f-3</t>
  </si>
  <si>
    <t>D,E &amp;F Block OHT base slab</t>
  </si>
  <si>
    <t>C to F block bath jolly</t>
  </si>
  <si>
    <t>C to F block w/c  jolly</t>
  </si>
  <si>
    <t>C to F block second floor hall sunshade</t>
  </si>
  <si>
    <t>C to F block second floor bed room sunshade</t>
  </si>
  <si>
    <t>C to F block second floor kitchen sunshade</t>
  </si>
  <si>
    <t>SI Block</t>
  </si>
  <si>
    <t>Hall sunshade</t>
  </si>
  <si>
    <t>bed1&amp;2 sunshade</t>
  </si>
  <si>
    <t>kitchen</t>
  </si>
  <si>
    <t>Providing form work and centering for all RCC works</t>
  </si>
  <si>
    <t>b) Plain surfaces such as roof slab,beam etc</t>
  </si>
  <si>
    <t xml:space="preserve">PC/HC Block </t>
  </si>
  <si>
    <t>Hall</t>
  </si>
  <si>
    <t>Bed room</t>
  </si>
  <si>
    <t>Kitchen</t>
  </si>
  <si>
    <t>wc</t>
  </si>
  <si>
    <t>bath</t>
  </si>
  <si>
    <t>passage</t>
  </si>
  <si>
    <t>sitout</t>
  </si>
  <si>
    <t>alround sides</t>
  </si>
  <si>
    <t>OHT bottom baseslab</t>
  </si>
  <si>
    <t>OHT beam bottom sides</t>
  </si>
  <si>
    <t xml:space="preserve">Beam face </t>
  </si>
  <si>
    <t>c) For square and rectangular columns &amp; and small quantities such as sunshade</t>
  </si>
  <si>
    <t>PC/HC block</t>
  </si>
  <si>
    <t>C to F block hall sunshade</t>
  </si>
  <si>
    <t>s/s sides</t>
  </si>
  <si>
    <t>bed room</t>
  </si>
  <si>
    <t xml:space="preserve">kitchen </t>
  </si>
  <si>
    <t>SI BLOCK</t>
  </si>
  <si>
    <t xml:space="preserve">Hall </t>
  </si>
  <si>
    <t xml:space="preserve">bed 1&amp;2 </t>
  </si>
  <si>
    <t xml:space="preserve">Standardised m20 grade concrete </t>
  </si>
  <si>
    <t>a) in ground floor</t>
  </si>
  <si>
    <t>pc/hc c2,c3,c4 house hall</t>
  </si>
  <si>
    <t xml:space="preserve">D1,D2,D4,E3,E4,F2,F3&amp;F4 House </t>
  </si>
  <si>
    <t>pc/hc c2,c3,c4 house kitchen</t>
  </si>
  <si>
    <t xml:space="preserve">D1,D3,D4,E2,E3,E4,F2,F3&amp;F4 House </t>
  </si>
  <si>
    <t>pc/hc c2,c3,c4 house bed room</t>
  </si>
  <si>
    <t xml:space="preserve">D1,D3,D4,,E3,E4,F2,F3&amp;F4 House </t>
  </si>
  <si>
    <t>b)in first floor</t>
  </si>
  <si>
    <t xml:space="preserve">hall </t>
  </si>
  <si>
    <t>hall D5,D7,E6,E7,F5,F7</t>
  </si>
  <si>
    <t>kitchenD5,D7,D8,E5,E6,E7,F7&amp;F8</t>
  </si>
  <si>
    <t>Bed room D6,D7,D8,E6,E7,E8,F6,F8</t>
  </si>
  <si>
    <t>bed1&amp;2</t>
  </si>
  <si>
    <t>c) in second floor</t>
  </si>
  <si>
    <t>hall D to F block</t>
  </si>
  <si>
    <t>pc/hc block</t>
  </si>
  <si>
    <t>hall slab</t>
  </si>
  <si>
    <t>w/c</t>
  </si>
  <si>
    <t xml:space="preserve">Special ceiling plastering in C.M 1:3,10 mm tk </t>
  </si>
  <si>
    <t>PC/HC  block</t>
  </si>
  <si>
    <t>hall w1 sunshade bottom</t>
  </si>
  <si>
    <t>bed room w2</t>
  </si>
  <si>
    <t>kitchen w3</t>
  </si>
  <si>
    <t>C,D,E&amp;F block entrance loft bottom</t>
  </si>
  <si>
    <t>D,E&amp; F block H/R ceiling</t>
  </si>
  <si>
    <t>D block staircase flight slab bottom</t>
  </si>
  <si>
    <t>D,E&amp; F block H/R ceiling projection</t>
  </si>
  <si>
    <t>E block staircase flight slab bottom</t>
  </si>
  <si>
    <t xml:space="preserve">F block staircase  midlanding bottom </t>
  </si>
  <si>
    <t>D4,D6,D8,E5,E6,E8,F1,F2,F4 Sit out bottom</t>
  </si>
  <si>
    <t>rear wash area sunshade</t>
  </si>
  <si>
    <t>INS BLOCK</t>
  </si>
  <si>
    <t xml:space="preserve">Clean removal of cement plastered </t>
  </si>
  <si>
    <t xml:space="preserve">     bedroom w jams</t>
  </si>
  <si>
    <t>kitchen kw jams</t>
  </si>
  <si>
    <t xml:space="preserve">D to f block all  houses hall w jams </t>
  </si>
  <si>
    <t>D block rear side</t>
  </si>
  <si>
    <t>D1,D2 house rear side sitout portion</t>
  </si>
  <si>
    <t>E3,E4 house rear side sitout portion</t>
  </si>
  <si>
    <t>D1,D2 house front sitout drops</t>
  </si>
  <si>
    <t>D3,D4 house rear sitout drops</t>
  </si>
  <si>
    <t>D,E &amp;F block first &amp; second floor midlanding drops</t>
  </si>
  <si>
    <t xml:space="preserve">Brick work in CM 1:6 using country bricks etc </t>
  </si>
  <si>
    <t>pc/hc parapet wall alround</t>
  </si>
  <si>
    <t xml:space="preserve">Plastering with CM 1:5 12MM thick </t>
  </si>
  <si>
    <t>parapet top</t>
  </si>
  <si>
    <t xml:space="preserve">D,E&amp;F block OHT support wall 2 sides </t>
  </si>
  <si>
    <t xml:space="preserve">Removing old paint from iron surface with sand paper </t>
  </si>
  <si>
    <t>pc/hc block C  to f all houses hall</t>
  </si>
  <si>
    <t>Bed room w2</t>
  </si>
  <si>
    <t>C2,D1,D4,E1,E4,F1,F4, House front and rear side sitout grill</t>
  </si>
  <si>
    <t>Painting the old iron work with approved enamel paint</t>
  </si>
  <si>
    <t>Painting the old wood work with best approved quality of enamel paint</t>
  </si>
  <si>
    <t>C to F block all houses main door</t>
  </si>
  <si>
    <t xml:space="preserve">bed room door shutters </t>
  </si>
  <si>
    <t>S/F of IWC OF 580X440 MM in ground floor</t>
  </si>
  <si>
    <t>pc/hc D1,E3,F2,F4</t>
  </si>
  <si>
    <t>S/F of colour glazed tiles for wall over C.M 1:2 10 mm thick</t>
  </si>
  <si>
    <t xml:space="preserve">D1,E3,F2&amp; F4 house w/c </t>
  </si>
  <si>
    <t>d/f door</t>
  </si>
  <si>
    <t xml:space="preserve">S/F of 4mm thick pin headed glass aluminium beeding </t>
  </si>
  <si>
    <t>pc/hc lock Hallw1</t>
  </si>
  <si>
    <t>a.Light point with ceiling rose</t>
  </si>
  <si>
    <t>b. Light point without ceiling rose</t>
  </si>
  <si>
    <t>5AMPS 5 PIN plug at board itself</t>
  </si>
  <si>
    <t>5 AMPS 5 PIN plug convenient places</t>
  </si>
  <si>
    <t>S/F OF 18 watts LED tubelight fittings</t>
  </si>
  <si>
    <t xml:space="preserve">S/F of 9 watts LED bulb </t>
  </si>
  <si>
    <t xml:space="preserve">pc/hc block </t>
  </si>
  <si>
    <t xml:space="preserve">Run off 2 wires of 2.5 sqmm </t>
  </si>
  <si>
    <t xml:space="preserve">Run off 2 wires of 1.5 sqmm </t>
  </si>
  <si>
    <t xml:space="preserve">S/F of 110mm dia pvc swr pipe type B </t>
  </si>
  <si>
    <t>PC/HC Block</t>
  </si>
  <si>
    <t>a)110 mm dia pipe</t>
  </si>
  <si>
    <t>b) 75 mm dia pipe</t>
  </si>
  <si>
    <t xml:space="preserve">S/F of ASTM pipe </t>
  </si>
  <si>
    <t xml:space="preserve">a) 32 mm ASTM pipe </t>
  </si>
  <si>
    <t>pumping line</t>
  </si>
  <si>
    <t>b) 25 mm ASTM pipe</t>
  </si>
  <si>
    <t xml:space="preserve">Providing 110 mm dia rainwater down fall pipe </t>
  </si>
  <si>
    <t>from roof to bottom</t>
  </si>
  <si>
    <t>Bulk head fittings</t>
  </si>
  <si>
    <t>Ins block</t>
  </si>
  <si>
    <t>Through scrapping of old plastered surface</t>
  </si>
  <si>
    <t>hall inneralround</t>
  </si>
  <si>
    <t xml:space="preserve">d/f w1 </t>
  </si>
  <si>
    <t xml:space="preserve">d/f open </t>
  </si>
  <si>
    <t>add door jams</t>
  </si>
  <si>
    <t>add w jams</t>
  </si>
  <si>
    <t>bed room alround</t>
  </si>
  <si>
    <t>d/f w2</t>
  </si>
  <si>
    <t xml:space="preserve">add w 2 jams </t>
  </si>
  <si>
    <t>add loft top</t>
  </si>
  <si>
    <t>kitchen alround</t>
  </si>
  <si>
    <t>d/f w3</t>
  </si>
  <si>
    <t>add w3 jams</t>
  </si>
  <si>
    <t>bath alround</t>
  </si>
  <si>
    <t>d/f jolly</t>
  </si>
  <si>
    <t>add jolly jams</t>
  </si>
  <si>
    <t>w/c alround</t>
  </si>
  <si>
    <t>passageairound</t>
  </si>
  <si>
    <t>sitout alround</t>
  </si>
  <si>
    <t>d/f grill</t>
  </si>
  <si>
    <t xml:space="preserve">Painting the walls two coats with OBD </t>
  </si>
  <si>
    <t>qty</t>
  </si>
  <si>
    <t>Rate</t>
  </si>
  <si>
    <t>Amount</t>
  </si>
  <si>
    <t>qty as per item no: 11</t>
  </si>
  <si>
    <t>Qty as per item no: 28</t>
  </si>
  <si>
    <t>Tamil Nadu Police Housing Corparation Ltd.</t>
  </si>
  <si>
    <t xml:space="preserve"> </t>
  </si>
  <si>
    <t>==========================================================</t>
  </si>
  <si>
    <t>PLACE:-</t>
  </si>
  <si>
    <t>Nanguneri</t>
  </si>
  <si>
    <t xml:space="preserve">  </t>
  </si>
  <si>
    <t>-</t>
  </si>
  <si>
    <t>SL.NO</t>
  </si>
  <si>
    <t>DESCRIPTION OF MATERIALS</t>
  </si>
  <si>
    <t>UNIT</t>
  </si>
  <si>
    <t>SOURCE</t>
  </si>
  <si>
    <t>Total</t>
  </si>
  <si>
    <t xml:space="preserve">COST OF </t>
  </si>
  <si>
    <t>LEAD</t>
  </si>
  <si>
    <t>MATERIAL</t>
  </si>
  <si>
    <t>LABOUR RATE</t>
  </si>
  <si>
    <t>Lead</t>
  </si>
  <si>
    <t>CHARGE</t>
  </si>
  <si>
    <t>COST @ SITE</t>
  </si>
  <si>
    <t>1.</t>
  </si>
  <si>
    <t>ROUGH STONE sl.38  p18</t>
  </si>
  <si>
    <t>CUM.</t>
  </si>
  <si>
    <t>Devanallurpothal</t>
  </si>
  <si>
    <t>MASON-I Brick / Stone work</t>
  </si>
  <si>
    <t>2.</t>
  </si>
  <si>
    <t>BOND STONE sl.57 p18</t>
  </si>
  <si>
    <t>MASON-II Brick / Stone work</t>
  </si>
  <si>
    <t>3.</t>
  </si>
  <si>
    <t>HARD BROKEN STONE JELLY 3mm To 10mm p-18</t>
  </si>
  <si>
    <t>MAZDOOR-I</t>
  </si>
  <si>
    <t>4.</t>
  </si>
  <si>
    <t>HARD BROKEN STONE JELLY 10mm</t>
  </si>
  <si>
    <t>MAZDOOR-II</t>
  </si>
  <si>
    <t>5.</t>
  </si>
  <si>
    <t>HARD BROKEN STONE JELLY 12mm</t>
  </si>
  <si>
    <t>PAINTER-I</t>
  </si>
  <si>
    <t>6.</t>
  </si>
  <si>
    <t>HARD BROKEN STONE JELLY 20mm</t>
  </si>
  <si>
    <t>PAINTER-II</t>
  </si>
  <si>
    <t>7.</t>
  </si>
  <si>
    <t>HARD BROKEN STONE JELLY 40mm</t>
  </si>
  <si>
    <t>PLUMBER-I</t>
  </si>
  <si>
    <t>8.</t>
  </si>
  <si>
    <t>SAND FOR MORTAR sl.100  p20</t>
  </si>
  <si>
    <t>kottaikarunkulam</t>
  </si>
  <si>
    <t>PLUMBER-II</t>
  </si>
  <si>
    <t>9.</t>
  </si>
  <si>
    <t>SAND FOR FILLING</t>
  </si>
  <si>
    <t>FITTER-I</t>
  </si>
  <si>
    <t>10.</t>
  </si>
  <si>
    <t>Kiln Burnt Country Bricks  SIZE 22x11x7Cm p-16 it-5a</t>
  </si>
  <si>
    <t>1000nos.</t>
  </si>
  <si>
    <t>subramanyapuram</t>
  </si>
  <si>
    <t>FITTER-II</t>
  </si>
  <si>
    <t>11.</t>
  </si>
  <si>
    <t>BRICK JELLY 40mmGAUGE p-17 it-17 a</t>
  </si>
  <si>
    <t>CUM</t>
  </si>
  <si>
    <t>CARPENTER-I</t>
  </si>
  <si>
    <t>12.</t>
  </si>
  <si>
    <t>BRICK JELLY 20mmGAUGE</t>
  </si>
  <si>
    <t>CARPENTER-II</t>
  </si>
  <si>
    <t>13.</t>
  </si>
  <si>
    <t>MACHINE PRESSED TILES 23x 23x 2 Cm p-17 It-20</t>
  </si>
  <si>
    <t>Local</t>
  </si>
  <si>
    <t>STONE CUTTER-I</t>
  </si>
  <si>
    <t>14.</t>
  </si>
  <si>
    <t>SLACKED SHELL LIME sl.106 p20</t>
  </si>
  <si>
    <t>STONE CUTTER-II</t>
  </si>
  <si>
    <t>15.</t>
  </si>
  <si>
    <t>SLACKED &amp;SREENED LIME STONE sl107/67</t>
  </si>
  <si>
    <t>FLOOR POLISHER</t>
  </si>
  <si>
    <t>16.</t>
  </si>
  <si>
    <t>C.W SCANTLING UPTO 4M LONG p-21 it-127</t>
  </si>
  <si>
    <t>local</t>
  </si>
  <si>
    <t>Mortar mix charges manual  sl.165(Ann3 p-34)</t>
  </si>
  <si>
    <t>17.</t>
  </si>
  <si>
    <t>C.W. PLANK UPTO 40mmTHICK UPTO 30 Cm WIDTH</t>
  </si>
  <si>
    <t>Vibrat-charges(R.C.C) sl.103/2 p30</t>
  </si>
  <si>
    <t>18.</t>
  </si>
  <si>
    <t>T.W SCANTLING 2M TO 3M LONG 112/73 p-21</t>
  </si>
  <si>
    <t>Vibrat-charges(P.C.C) sl.102</t>
  </si>
  <si>
    <t>19.</t>
  </si>
  <si>
    <t>T.W.SCANTLING BELOW 2M LONG 113/74 p-21</t>
  </si>
  <si>
    <t>Sand filling charges sl.75 p-28</t>
  </si>
  <si>
    <t>20.</t>
  </si>
  <si>
    <t>T.W.PLANKS 15TO30cm WIDTH &amp; 12to25mm Thick it-119 p-21</t>
  </si>
  <si>
    <t>Earth filling charges sl.76 p-28</t>
  </si>
  <si>
    <t>21.</t>
  </si>
  <si>
    <t>Country BricksKiln Burnt of SIZE 22x11x5Cm (7c)p-16</t>
  </si>
  <si>
    <t>E.W.  61/62 p-27</t>
  </si>
  <si>
    <t>22.</t>
  </si>
  <si>
    <t>MOSAIC TILES GRAY 25X25X2cm.it-30 p-17</t>
  </si>
  <si>
    <t>L.C.T.W.Door- 144/2 p-32</t>
  </si>
  <si>
    <t>23.</t>
  </si>
  <si>
    <t>CEMENT (supply at site)</t>
  </si>
  <si>
    <t>M.T</t>
  </si>
  <si>
    <t>L.C.marine doors-145/3 p-32</t>
  </si>
  <si>
    <t>24.</t>
  </si>
  <si>
    <t>R.T.S. / M.S upto 16mm</t>
  </si>
  <si>
    <t>TW glazed window 149/8 p-33</t>
  </si>
  <si>
    <t>25.</t>
  </si>
  <si>
    <t>M.S./ R.T.S above 16mm</t>
  </si>
  <si>
    <t>Wrought&amp;putup 143/1 p-32</t>
  </si>
  <si>
    <t>26.</t>
  </si>
  <si>
    <t>Country BricksKiln Burnt  SIZE 22x11x5Cm</t>
  </si>
  <si>
    <t>Ventilator 153/14 p-33</t>
  </si>
  <si>
    <t>27.</t>
  </si>
  <si>
    <t>HBSJ 11.2mm IRC metal (High W ay SR(20-21)</t>
  </si>
  <si>
    <t>Meter- Cupboard Weldmesh 158/23 p-34</t>
  </si>
  <si>
    <t>28.</t>
  </si>
  <si>
    <t>HBSJ 37.5mm to 26.5mm IRC metal</t>
  </si>
  <si>
    <t>E.W (SDR) 62/67 p-27</t>
  </si>
  <si>
    <t>29.</t>
  </si>
  <si>
    <t>HBSJ 63mm to 45mm IRC metal</t>
  </si>
  <si>
    <t>FITTER-II (Pipe &amp; Bar Bend) 69/20a p-14</t>
  </si>
  <si>
    <t>30.</t>
  </si>
  <si>
    <t xml:space="preserve"> Gravel p20  92/57</t>
  </si>
  <si>
    <t>marualurichi</t>
  </si>
  <si>
    <t>FITTER-I (Pipe &amp; Bar Bend) 19/20 p-12</t>
  </si>
  <si>
    <t xml:space="preserve"> Well Gravel p20  It93/57a</t>
  </si>
  <si>
    <t>E.W  loose soil p-26 SS20B/55/50</t>
  </si>
  <si>
    <t>Chamber Burnt Bricks of size 23x11.2x7Cm p16/4b</t>
  </si>
  <si>
    <t>Arumuganeri</t>
  </si>
  <si>
    <t>LIFT CHARGES FOR B.W IN G.F  * it-94 p-29</t>
  </si>
  <si>
    <t>Chamber Burnt Bricks  of size 23x11.4x7.5Cmp16 /3a</t>
  </si>
  <si>
    <t>LIFT CHARGES FOR B.W IN F.F  *</t>
  </si>
  <si>
    <t>Stone dust p20 96-58a</t>
  </si>
  <si>
    <t>Cum</t>
  </si>
  <si>
    <t>LIFT CHARGES FOR B.W IN S.F  *</t>
  </si>
  <si>
    <t>6mmto 10mm HBG metal p-19 it-83+84/2</t>
  </si>
  <si>
    <t>LIFT CHARGES FOR CONCRETE IN G.F  *it-92 p-29</t>
  </si>
  <si>
    <t>Fly Ash Bricks  it-3A/8a p-16</t>
  </si>
  <si>
    <t>LIFT CHARGES FOR CONCRETE IN F.F  *</t>
  </si>
  <si>
    <t>Crushed Stone SAND FOR MORTAR sl.98/58C p20</t>
  </si>
  <si>
    <t>LIFT CHARGES FOR CONCRETE IN S.F  *</t>
  </si>
  <si>
    <t>Crushed Stone SAND FOR FILLING</t>
  </si>
  <si>
    <t>2020-2021</t>
  </si>
  <si>
    <t>Certified that the lead particulars furnished here are found correct upto best of knowledge.</t>
  </si>
  <si>
    <t>TAMIL NADU POLICE HOUSING CORPORATION</t>
  </si>
  <si>
    <t>======================================</t>
  </si>
  <si>
    <t>QTY</t>
  </si>
  <si>
    <t>COST OF MATERIALS</t>
  </si>
  <si>
    <t>RATE</t>
  </si>
  <si>
    <t>PER</t>
  </si>
  <si>
    <t>AMOUNT</t>
  </si>
  <si>
    <t>*</t>
  </si>
  <si>
    <t>CEMENT MORTAR(1:1.5)</t>
  </si>
  <si>
    <t>CEMENT</t>
  </si>
  <si>
    <t>SAND</t>
  </si>
  <si>
    <t>MIXING OF MORTAR</t>
  </si>
  <si>
    <t>L.S</t>
  </si>
  <si>
    <t>SUNDRIES</t>
  </si>
  <si>
    <t>TOTAL FOR 1 CUM</t>
  </si>
  <si>
    <t>CEMENT MORTAR(1:2)</t>
  </si>
  <si>
    <t>CEMENT MORTAR(1:3)</t>
  </si>
  <si>
    <t>CEMENT MORTAR(1:4)</t>
  </si>
  <si>
    <t>CEMENT MORTAR(1:5)</t>
  </si>
  <si>
    <t>CEMENT MORTAR(1:6)</t>
  </si>
  <si>
    <t>CEMENT MORTAR(1:7)</t>
  </si>
  <si>
    <t>CEMENT MORTAR(1:8)</t>
  </si>
  <si>
    <t>18.1.a.</t>
  </si>
  <si>
    <t>Form work for Plinth beam, Grade beam, Raft beam</t>
  </si>
  <si>
    <t>b.</t>
  </si>
  <si>
    <t>Form work for Roof and lintels using M.S sheet</t>
  </si>
  <si>
    <t>c.</t>
  </si>
  <si>
    <t>Form work for Small quantity and column using M.S. sheet</t>
  </si>
  <si>
    <t>d.</t>
  </si>
  <si>
    <t>Form work for Vertical walls</t>
  </si>
  <si>
    <t>34.</t>
  </si>
  <si>
    <t>PLASTERING C.M(1:4) 12mmTHICK</t>
  </si>
  <si>
    <t>NO.</t>
  </si>
  <si>
    <t>MASON I</t>
  </si>
  <si>
    <t>MAZDOOR I</t>
  </si>
  <si>
    <t>MAZDOOR II</t>
  </si>
  <si>
    <t>TOTAL FOR 10 SQM</t>
  </si>
  <si>
    <t>RATE PER SQM</t>
  </si>
  <si>
    <t>=</t>
  </si>
  <si>
    <t>35.</t>
  </si>
  <si>
    <t>PLASTERING C.M(1:3) 10mmTHICK</t>
  </si>
  <si>
    <t xml:space="preserve">B.W IN C.M(1:6) using kiln burnt country bricks </t>
  </si>
  <si>
    <t>NOS.</t>
  </si>
  <si>
    <t xml:space="preserve"> 1000NO.</t>
  </si>
  <si>
    <t>MASON II</t>
  </si>
  <si>
    <t>TOTAL FOR 10 CUM</t>
  </si>
  <si>
    <t>RATE PER CUM</t>
  </si>
  <si>
    <t>G.F</t>
  </si>
  <si>
    <t>F.F</t>
  </si>
  <si>
    <t>S.F</t>
  </si>
  <si>
    <t>T.F</t>
  </si>
  <si>
    <t>Forth floor</t>
  </si>
  <si>
    <t>Bricks of size 22x11x7 cm</t>
  </si>
  <si>
    <t>c)in second floor</t>
  </si>
  <si>
    <t>PAINTING TWO COATS OVER OLD</t>
  </si>
  <si>
    <t>IRON WORKS WITH IIND CLASS</t>
  </si>
  <si>
    <t>SYNTHETIC ENAMEL PAINT</t>
  </si>
  <si>
    <t>Lit</t>
  </si>
  <si>
    <t>READY MIXED IIND CLASS PAINT</t>
  </si>
  <si>
    <t xml:space="preserve">PAINTER I </t>
  </si>
  <si>
    <t>Sqm</t>
  </si>
  <si>
    <t>Thorouh scrapping</t>
  </si>
  <si>
    <t xml:space="preserve">SUNDRIES </t>
  </si>
  <si>
    <t>LS</t>
  </si>
  <si>
    <t>WOOD WORKS WITH IIND CLASS</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</si>
  <si>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</si>
  <si>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</si>
  <si>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</si>
  <si>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</si>
  <si>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</si>
  <si>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</si>
  <si>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</si>
  <si>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</si>
  <si>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</si>
  <si>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PLUMBER I</t>
  </si>
  <si>
    <t>TOTAL FOR ONE NUMBER</t>
  </si>
  <si>
    <t>Suppling and laying White/Plain colour</t>
  </si>
  <si>
    <t xml:space="preserve">Glazed tiles in C.M(1:2)  </t>
  </si>
  <si>
    <t>SQM</t>
  </si>
  <si>
    <t>COST OF GLAZED  TILES</t>
  </si>
  <si>
    <t>Kg</t>
  </si>
  <si>
    <t>Grout</t>
  </si>
  <si>
    <t>C.M(1:2)</t>
  </si>
  <si>
    <t>NO</t>
  </si>
  <si>
    <t>Mazdoor-I</t>
  </si>
  <si>
    <t>TOTAL FOR 1.860 SQM</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</si>
  <si>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</si>
  <si>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</si>
  <si>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Rmt</t>
  </si>
  <si>
    <t>1.5 sqmm copper PVC insulated unsheathed single core cable</t>
  </si>
  <si>
    <t>PVC rigid conduit pipe 19 mm / 20mm heavy duty with ISI mark</t>
  </si>
  <si>
    <t>Bag</t>
  </si>
  <si>
    <t>Cement</t>
  </si>
  <si>
    <t>1.5 sqmm copper PVC insulated unsheathed single core cable for continuous earth connection</t>
  </si>
  <si>
    <t xml:space="preserve"> Rmt</t>
  </si>
  <si>
    <t>Labour charges</t>
  </si>
  <si>
    <t>Sundries</t>
  </si>
  <si>
    <t>Total for 90 Metres</t>
  </si>
  <si>
    <t>Rate for 1 Rmt</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</si>
  <si>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</si>
  <si>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</si>
  <si>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</si>
  <si>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</si>
  <si>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p-123, it- 2 c</t>
  </si>
  <si>
    <t>Deduct 1.5 Sqmm copper PVC insulated unsheathed S.C. cable</t>
  </si>
  <si>
    <t>Total for 90 metres</t>
  </si>
  <si>
    <t>sunshade bottom hall</t>
  </si>
  <si>
    <t>bed 1 w2</t>
  </si>
  <si>
    <t>bed 1 w3</t>
  </si>
  <si>
    <t>bed 2 w2</t>
  </si>
  <si>
    <t xml:space="preserve">H/R ceiling </t>
  </si>
  <si>
    <t>D to F blcok bed room door shutters</t>
  </si>
  <si>
    <t>DATA   - 6</t>
  </si>
  <si>
    <t xml:space="preserve">5 AMPS 5 PIN PLUG SOCKET POINT AT CONVENIENT PLACES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</si>
  <si>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</si>
  <si>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90 Rmt</t>
  </si>
  <si>
    <t>No</t>
  </si>
  <si>
    <t>19 mm PVC rigid bends</t>
  </si>
  <si>
    <t>Dozen</t>
  </si>
  <si>
    <t>19 mm PVC rigid tees</t>
  </si>
  <si>
    <t>MS box  150x 100 x 75 mm</t>
  </si>
  <si>
    <t xml:space="preserve">3 mm thick laminated Hylem sheet </t>
  </si>
  <si>
    <t>5 A 5 pin non - inter locking switch and plug ( flush type ) part - c (I a) + part - d (I a)( Rs. 190.7/12 + 23.50) p-117 +122 part d a</t>
  </si>
  <si>
    <t>SQqm</t>
  </si>
  <si>
    <t>Total for 15 points</t>
  </si>
  <si>
    <t>Rate for 1 point</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</si>
  <si>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</si>
  <si>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</si>
  <si>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</si>
  <si>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 Rmt</t>
  </si>
  <si>
    <t>5 A 5 pin non - inter locking switch and plug ( flush type ) part - c (I a) + part - d (I a)( Rs. 188.90/12 + 23.50) p-117 +122 part d a</t>
  </si>
  <si>
    <t>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</si>
  <si>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t>
  </si>
  <si>
    <t>1.5 sqmm copper PVC insulated unsheathed single core cable (P-123 it-2/b)</t>
  </si>
  <si>
    <t>PVC rigid conduit pipe 19 mm / 20mm heavy duty with ISI mark p-127 part -I IX-1 b</t>
  </si>
  <si>
    <t>19 mm PVC rigid bends - p-127 part -I IX-2b</t>
  </si>
  <si>
    <t>19 mm PVC rigid tees (p-128 4b, 13.70/12=1.14)</t>
  </si>
  <si>
    <t>MS joint box 150 x 100 x 75 mm p-125 vi-b part -f</t>
  </si>
  <si>
    <t>Hylem sheet 3 mm thick with lamination p-128 it-7a part-I</t>
  </si>
  <si>
    <t>5 amps flush type switch p-117, Part-C,1 a ( 190.7/12=15.89)</t>
  </si>
  <si>
    <t>Ceiling rose p-114 it-26</t>
  </si>
  <si>
    <t>19 mm PVC junction box  ( p-128,6-b( 36.80/12=3.07)</t>
  </si>
  <si>
    <t>MS box  150 x 100 x 75 mm p-125 vi-b pat -f</t>
  </si>
  <si>
    <t>3 mm thick laminated Hylem sheet p-128 it-7a part-I</t>
  </si>
  <si>
    <t>Total for 10 Points</t>
  </si>
  <si>
    <t>Rate for 1 Point</t>
  </si>
  <si>
    <t>DATA  - 2</t>
  </si>
  <si>
    <t>Light point with bakelite batern type holder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</si>
  <si>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</si>
  <si>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</si>
  <si>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</si>
  <si>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Add cost of Bakelite battern type holders 10 Nos @ Rs 16.35 / Each p-114,  it-24</t>
  </si>
  <si>
    <t>Total for 10 points</t>
  </si>
  <si>
    <t>Rate for 1 points</t>
  </si>
  <si>
    <t>sqm</t>
  </si>
  <si>
    <t>PAINTING TWO COATS OVER NEW           (as per PWD Standard Data)</t>
  </si>
  <si>
    <t xml:space="preserve">PLASTERED SURFACE WITH </t>
  </si>
  <si>
    <t>OBD</t>
  </si>
  <si>
    <t>OBD p-50 sl.129</t>
  </si>
  <si>
    <t>SUNDRIES FOR BRUSHES,ETC</t>
  </si>
  <si>
    <t>Standardised concrete Mix M20 Grade Concrete</t>
  </si>
  <si>
    <t>cum</t>
  </si>
  <si>
    <t>20mm HBG Machine crushed stone jelly    (7730 Kg)</t>
  </si>
  <si>
    <t>10-12mm HBG Machine crushed stone jelly    (5156 Kg)</t>
  </si>
  <si>
    <t>Sand    (7670 Kg)</t>
  </si>
  <si>
    <t>MT</t>
  </si>
  <si>
    <t>Plasticiser /Super plasticiser @ .60% of cement (P57 item NO.198</t>
  </si>
  <si>
    <t>Nos</t>
  </si>
  <si>
    <t>Mason II</t>
  </si>
  <si>
    <t>Maz I</t>
  </si>
  <si>
    <t>Maz II</t>
  </si>
  <si>
    <t>Total for 10 cum</t>
  </si>
  <si>
    <t>for 1 cum</t>
  </si>
  <si>
    <t>Vibrating charges p-28 /103</t>
  </si>
  <si>
    <t>Sub Total</t>
  </si>
  <si>
    <t>Add for water charges &amp; other sundries (0.5 % of sub total</t>
  </si>
  <si>
    <t>Foundation &amp; Basement</t>
  </si>
  <si>
    <t>Fourth Floor</t>
  </si>
  <si>
    <t xml:space="preserve"> 25MM DIA PVC PIPE ABOVE G.L:-</t>
  </si>
  <si>
    <t xml:space="preserve">COST OF 25MM DIA PVC PIPE </t>
  </si>
  <si>
    <t>ADD 40% FOR PVC/GI SPECIALS</t>
  </si>
  <si>
    <t>LABOUR FOR LAYING &amp; FIXING</t>
  </si>
  <si>
    <t>TOTAL FOR 1 RMT</t>
  </si>
  <si>
    <t>a.</t>
  </si>
  <si>
    <t xml:space="preserve"> 32MM DIA PVC PIPE ABOVE G.L:-</t>
  </si>
  <si>
    <t xml:space="preserve">COST OF 32MM DIA PVC PIPE </t>
  </si>
  <si>
    <t>ADD 20% FOR PVC/GI SPECIALS</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</si>
  <si>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</si>
  <si>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</si>
  <si>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</si>
  <si>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</si>
  <si>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</si>
  <si>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</si>
  <si>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</si>
  <si>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</si>
  <si>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</si>
  <si>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</si>
  <si>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</si>
  <si>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RMT</t>
  </si>
  <si>
    <t>P.V.C. PIPE 110mm DIA</t>
  </si>
  <si>
    <t>P.V.C BEND WITH DOOR 110MM</t>
  </si>
  <si>
    <t>EACH</t>
  </si>
  <si>
    <t>P.V.C COWL 110MM</t>
  </si>
  <si>
    <t>P.V.C DOOR TEE 110MM p-61 D-c</t>
  </si>
  <si>
    <t>COST OF RUBBER</t>
  </si>
  <si>
    <t>LUBRICANTT.W.PLUGS AND</t>
  </si>
  <si>
    <t>C.I.CLAMPS ETC</t>
  </si>
  <si>
    <t>SUNDERS</t>
  </si>
  <si>
    <t>TOTAL FOR 3 RMT</t>
  </si>
  <si>
    <t>RATE PER RMT</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</si>
  <si>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</si>
  <si>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</si>
  <si>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</si>
  <si>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</si>
  <si>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</si>
  <si>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</si>
  <si>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</si>
  <si>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</si>
  <si>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</si>
  <si>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</si>
  <si>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SUPPLY AND FIXING OF</t>
  </si>
  <si>
    <t>110mmDIA P.V.C RAIN WATER</t>
  </si>
  <si>
    <t>DOWN FALL PIPE    Type- A  SWR pipe</t>
  </si>
  <si>
    <t xml:space="preserve"> 110mmDIA P.V.C PIPE</t>
  </si>
  <si>
    <t xml:space="preserve"> 110mmDIA P.V.C PLAIN BEND</t>
  </si>
  <si>
    <t xml:space="preserve"> 110mmDIA P.V.C SHOE</t>
  </si>
  <si>
    <t>SPECIAL CLAMP</t>
  </si>
  <si>
    <t>C.I. GRATING 100mm DIA</t>
  </si>
  <si>
    <t>COST OF PLUG SCREWS , RUBBER</t>
  </si>
  <si>
    <t>LUBRICANT ETC</t>
  </si>
  <si>
    <t>rmt</t>
  </si>
  <si>
    <t>23.2</t>
  </si>
  <si>
    <t>Supplying and fixing 4mm thick pin</t>
  </si>
  <si>
    <t>headed glass panels 450x1350</t>
  </si>
  <si>
    <t xml:space="preserve"> 4mm glass frosted </t>
  </si>
  <si>
    <t xml:space="preserve"> 12x12mm Alu.Beedings ( Qtn)</t>
  </si>
  <si>
    <t>No.</t>
  </si>
  <si>
    <t>Alu. bolts and nuts( Qtn)</t>
  </si>
  <si>
    <t>Each</t>
  </si>
  <si>
    <t>Labour for fixing glass paneles</t>
  </si>
  <si>
    <t xml:space="preserve"> (1.08SQM LABOUR =.25CARPENTER-II)</t>
  </si>
  <si>
    <t>Total for 0.5334 Sqm</t>
  </si>
  <si>
    <t>Rate for one Sqm.</t>
  </si>
  <si>
    <t xml:space="preserve">D to f block H/R door </t>
  </si>
  <si>
    <t xml:space="preserve">SI block H/R door </t>
  </si>
  <si>
    <t>Supplying and fabricating &amp; MS RTS rods</t>
  </si>
  <si>
    <t xml:space="preserve">D,E&amp;f Block H/R </t>
  </si>
  <si>
    <t>D,E&amp;F block H/R brick work</t>
  </si>
  <si>
    <t>D,E &amp; F block H/R</t>
  </si>
  <si>
    <t>D,E&amp;F block H/R Brick wall alround</t>
  </si>
  <si>
    <t>D,E&amp;F block H/R Wall  inner</t>
  </si>
  <si>
    <t>D,E&amp;F block H/R Wall  outer</t>
  </si>
  <si>
    <t>Painting the old walls with two coats of emulsion painting including scrapping</t>
  </si>
  <si>
    <t>Building alround</t>
  </si>
  <si>
    <t>d/f hall window</t>
  </si>
  <si>
    <t>d/f hall window2</t>
  </si>
  <si>
    <t>d/f kw</t>
  </si>
  <si>
    <t>d/f jally</t>
  </si>
  <si>
    <t>d/f staircase open</t>
  </si>
  <si>
    <t>d/f H/R jally</t>
  </si>
  <si>
    <t>H/R wall alround inner</t>
  </si>
  <si>
    <t>H/R wall alround outer</t>
  </si>
  <si>
    <t xml:space="preserve">d/f door open </t>
  </si>
  <si>
    <r>
      <t>item no:6x 100kg/m</t>
    </r>
    <r>
      <rPr>
        <vertAlign val="superscript"/>
        <sz val="11"/>
        <color theme="1"/>
        <rFont val="Calibri"/>
        <family val="2"/>
        <scheme val="minor"/>
      </rPr>
      <t>3</t>
    </r>
  </si>
  <si>
    <r>
      <t>50.52x110kg/m</t>
    </r>
    <r>
      <rPr>
        <vertAlign val="superscript"/>
        <sz val="11"/>
        <color theme="1"/>
        <rFont val="Calibri"/>
        <family val="2"/>
        <scheme val="minor"/>
      </rPr>
      <t>3</t>
    </r>
  </si>
  <si>
    <t>5.557 MT</t>
  </si>
  <si>
    <t>43.</t>
  </si>
  <si>
    <t>SUPPLYING AND FABRICATING AND</t>
  </si>
  <si>
    <t>PLACING R.T.S RODS/MS RODS upto 16mm dia(without cement  slurry)</t>
  </si>
  <si>
    <t>QUTL</t>
  </si>
  <si>
    <t>R.T.S RODS/M.S.RODS UPTO 16MM DIA</t>
  </si>
  <si>
    <t>BINDING WIRE</t>
  </si>
  <si>
    <t>FITTER I</t>
  </si>
  <si>
    <t>TOTTAL FOR 1 QTL</t>
  </si>
  <si>
    <t>RATE PER M.T</t>
  </si>
  <si>
    <t>Over kitchen area</t>
  </si>
  <si>
    <t>head room</t>
  </si>
  <si>
    <t>over sitout area</t>
  </si>
  <si>
    <t>Finishing the top of terrace floor with one course of solar Reflective water proof heat proof,and cool roof ceramic tiles</t>
  </si>
  <si>
    <t>skirting alround</t>
  </si>
  <si>
    <t>Providing cooling tiles over terrace floor</t>
  </si>
  <si>
    <t>COST OF CERAMIC FLOOR TILES p-58 it-197 a</t>
  </si>
  <si>
    <t>C.M(1:3)</t>
  </si>
  <si>
    <t>Pointing with CM 1:3</t>
  </si>
  <si>
    <t>ABC plus powder</t>
  </si>
  <si>
    <t>Colour cement p-36</t>
  </si>
  <si>
    <t>ABC Grout</t>
  </si>
  <si>
    <t>Base concrete 1:2:4 (6-10mm thick metal)</t>
  </si>
  <si>
    <t>Box type fibre fan hook</t>
  </si>
  <si>
    <t xml:space="preserve"> D to F block hall </t>
  </si>
  <si>
    <t>Supply and delivery of 48" (1200mm) sweep fan with ISI mark</t>
  </si>
  <si>
    <t>D to F block pc/hc</t>
  </si>
  <si>
    <t>bedroom</t>
  </si>
  <si>
    <t xml:space="preserve">chrages for fixing of fan </t>
  </si>
  <si>
    <t xml:space="preserve">item no: 34 </t>
  </si>
  <si>
    <t>S/F of Fibre Fan Hook</t>
  </si>
  <si>
    <t>75(a)</t>
  </si>
  <si>
    <t>SUPPLY AND DELIVERY OF FAN 48"SWEEP with ordinary regulator.</t>
  </si>
  <si>
    <t>DATA   - 24</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</si>
  <si>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</si>
  <si>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</si>
  <si>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</si>
  <si>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Labour Charges</t>
  </si>
  <si>
    <t xml:space="preserve">Sundries </t>
  </si>
  <si>
    <t>Labour charges for 5 Nos</t>
  </si>
  <si>
    <t>Rate for Each</t>
  </si>
  <si>
    <t>outer alround</t>
  </si>
  <si>
    <t>Alround parapet wall</t>
  </si>
  <si>
    <t xml:space="preserve">H/R parapet </t>
  </si>
  <si>
    <t>d/f drop open</t>
  </si>
  <si>
    <t>d/f window</t>
  </si>
  <si>
    <t>d/f sitout open</t>
  </si>
  <si>
    <t>H/R open</t>
  </si>
  <si>
    <t>staircase jally</t>
  </si>
  <si>
    <t>c block</t>
  </si>
  <si>
    <t>D to f block sitout drops</t>
  </si>
  <si>
    <t xml:space="preserve">sitout parapet </t>
  </si>
  <si>
    <t>Supplying and fixing of 700 litre capacity sintex water tank</t>
  </si>
  <si>
    <t>d/f hall w</t>
  </si>
  <si>
    <t>d/f bedroom</t>
  </si>
  <si>
    <t>balcony grill</t>
  </si>
  <si>
    <t xml:space="preserve">rear side door </t>
  </si>
  <si>
    <t xml:space="preserve">d/f H/R open </t>
  </si>
  <si>
    <t>Plastic Emulsion PAINT two coat for old wall</t>
  </si>
  <si>
    <t>Normal</t>
  </si>
  <si>
    <t>LIT</t>
  </si>
  <si>
    <t>Plastic Emulsion PAINT</t>
  </si>
  <si>
    <t>Painter I</t>
  </si>
  <si>
    <t>Thorouh scrapping p28/108</t>
  </si>
  <si>
    <t>ls</t>
  </si>
  <si>
    <t>Supplying and fixing of 4 ways 3 Phase DB Box</t>
  </si>
  <si>
    <t>s.no</t>
  </si>
  <si>
    <t>Description of work</t>
  </si>
  <si>
    <t>contents</t>
  </si>
  <si>
    <t>SAY</t>
  </si>
  <si>
    <t>per</t>
  </si>
  <si>
    <t>2021-2022</t>
  </si>
  <si>
    <t>33.</t>
  </si>
  <si>
    <t>PLASTERING C.M(1:5) 12mmTHICK</t>
  </si>
  <si>
    <t>56.2.</t>
  </si>
  <si>
    <t xml:space="preserve"> IN OTHER THAN G.FLOOR.</t>
  </si>
  <si>
    <t>WEATHERING COURSE</t>
  </si>
  <si>
    <t>USING20mmBRICK JELLY</t>
  </si>
  <si>
    <t>PLASTERING IN C.M(1:3)</t>
  </si>
  <si>
    <t>12mMT.K MIXED WITH W.P.C.</t>
  </si>
  <si>
    <t>BRICK JELLY CONCRETE (1:8:16)</t>
  </si>
  <si>
    <t>USING 40 mm BRICK JELLY</t>
  </si>
  <si>
    <t>LIGHT POINT WITH CEILING ROSE FOR ADMINISTRATIVE BLOCKS AND COMMUNITY CENTRE 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</si>
  <si>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FOR ADMINISTRATIVE BLOCKS AND COMMUNITYCENTRE controlled by 5 amps flush type switch including citcuit mains, cost of all materials, specials, etc., all complete,</t>
  </si>
  <si>
    <t>19 mm PVC saddles</t>
  </si>
  <si>
    <t>Teakwood plugs 1.5"x1"x2"P-84 part-J e</t>
  </si>
  <si>
    <t>PVC JUNCTION BOX 19 mm</t>
  </si>
  <si>
    <t>Ceiling rose</t>
  </si>
  <si>
    <t>5 amps switch (flush type) P-117 part C-a</t>
  </si>
  <si>
    <t>Gross</t>
  </si>
  <si>
    <t>Brass screws  ( 40 mm x 6 no) P-85 Part-L c</t>
  </si>
  <si>
    <t>MS box  4"X4" mm(5 sided) covered with 3mm thick Hylem sheet sd-12</t>
  </si>
  <si>
    <t>bag</t>
  </si>
  <si>
    <t>Points</t>
  </si>
  <si>
    <t>Ls</t>
  </si>
  <si>
    <t>Sundries for screws etc.,</t>
  </si>
  <si>
    <t>Total for 6 Points</t>
  </si>
  <si>
    <t>OPEN WIRING IN PVC PIPE</t>
  </si>
  <si>
    <t>Open wiring for 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</si>
  <si>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t>
  </si>
  <si>
    <t>Tw Plugs (SR p 129 X e)(1.5" x 1" x 2")</t>
  </si>
  <si>
    <t>1000 nos</t>
  </si>
  <si>
    <t xml:space="preserve">PVC joint box ( Part- I ,p 129  6b) </t>
  </si>
  <si>
    <t xml:space="preserve">Hylem sheet 3 mm thick with lamination </t>
  </si>
  <si>
    <t>5 amps flush type switch</t>
  </si>
  <si>
    <t>Brass screws 40mm p 130 L 1c</t>
  </si>
  <si>
    <t>19 mm MS clamp sor p- 40 it-2</t>
  </si>
  <si>
    <t>TW switch  box  100 x 100 x 75 mm p 129 jd</t>
  </si>
  <si>
    <t>TW junction  box  150 x 100 x 75 mm p-129 j c</t>
  </si>
  <si>
    <t>3 mm thick laminated Hylem sheet (10X0.1X0.1)</t>
  </si>
  <si>
    <t>Litre</t>
  </si>
  <si>
    <t>Paint SEP p-44 it-117</t>
  </si>
  <si>
    <t>Sundries 1% on materials</t>
  </si>
  <si>
    <t>Maistry</t>
  </si>
  <si>
    <t>Wiremen Grade  - I</t>
  </si>
  <si>
    <t>Wiremen Grade  - II</t>
  </si>
  <si>
    <t>Helper</t>
  </si>
  <si>
    <t>(-)</t>
  </si>
  <si>
    <t>POINT WIRING FOR CALLING BELL / BUZZER WITH PUSH SWITCH FOR ALL TYPE OF BUILDING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</si>
  <si>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POINT WIRING WITH CALLING BELL/BUZZER WITH PUSH TYPE SWITCH FOR ALL TYPE OF BUILDINGS  including citcuit mains, cost of all materials, specials, etc., all complete,(OPEN WIRING)</t>
  </si>
  <si>
    <t>Total of Data 1 excluding sundries</t>
  </si>
  <si>
    <t>Deduct cost of 10 Nos ceiling rose</t>
  </si>
  <si>
    <t>Deduct cost of 10 Nos 19 mm PVC junction box</t>
  </si>
  <si>
    <t>Deduct 10 Nos 5 A switch</t>
  </si>
  <si>
    <t>Add the cost of 10 Nos Buzer/Bell @ 41.3/Each p77 28a</t>
  </si>
  <si>
    <t>Add the cost of 10 nos 5A type flush switch ( 192.60/12=16.05) @ Rs 16.05/ Each p118 C a</t>
  </si>
  <si>
    <t>Add the cost of 10 nos  15 x 10 x 7.5 cm TW box @ Rs16.50/Each p- 129 J c</t>
  </si>
  <si>
    <t>5 A 5 pin non - inter locking switch and plug ( flush type )</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</si>
  <si>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</si>
  <si>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</si>
  <si>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</si>
  <si>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</si>
  <si>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</si>
  <si>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</si>
  <si>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</si>
  <si>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</si>
  <si>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</si>
  <si>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</si>
  <si>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 xml:space="preserve"> 20MM DIA PVC PIPE ABOVE G.L:-</t>
  </si>
  <si>
    <t xml:space="preserve">COST OF 20MM DIA PVC PIPE </t>
  </si>
  <si>
    <t>ADD 70% FOR PVC/GI SPECIALS</t>
  </si>
  <si>
    <t>70.1</t>
  </si>
  <si>
    <t>S/F OF BULK HEAD FITTING</t>
  </si>
  <si>
    <t>COST OF CERAMIC FLOOR TILES p-34 it-7 a</t>
  </si>
  <si>
    <t>SUPPLY AND DELIVERY OF FAN 48"SWEEP with 
Electronic Regulator step dimmer.</t>
  </si>
  <si>
    <t>LABOUR CHARGE FOR FIXING FAN</t>
  </si>
  <si>
    <t>51.</t>
  </si>
  <si>
    <t>PVC WATER TANK OF 700 LITRE CAPACITY p64 /207</t>
  </si>
  <si>
    <t>Ex. free board with ISI mark</t>
  </si>
  <si>
    <t>say</t>
  </si>
  <si>
    <t>c) In second floor</t>
  </si>
  <si>
    <t>GST @ 12 %</t>
  </si>
  <si>
    <t>no</t>
  </si>
  <si>
    <t>mt</t>
  </si>
  <si>
    <t>Detailed Estimate for Special Repair works to 1 Ins , 2 nos Si and 40 nos pc/Hc quarters at Nanguneri in Tirunelveli district</t>
  </si>
  <si>
    <t xml:space="preserve">Detailed Estimate </t>
  </si>
  <si>
    <t>Dismantling and clearing away</t>
  </si>
  <si>
    <t>a)One course of pressed tiles roof finish in cement mortar</t>
  </si>
  <si>
    <t>pc/HC QTRS  C TO F-BLOCK</t>
  </si>
  <si>
    <t>Sloped tiles</t>
  </si>
  <si>
    <t>Laying of pressed tiles over C.M 1:3 , 20 MM TH</t>
  </si>
  <si>
    <t>Head room</t>
  </si>
  <si>
    <t>h/r sloped portion</t>
  </si>
  <si>
    <t>drawing hall portion</t>
  </si>
  <si>
    <t>bed room portion</t>
  </si>
  <si>
    <t>kitchen portion</t>
  </si>
  <si>
    <t>bath portion</t>
  </si>
  <si>
    <t>wc portion</t>
  </si>
  <si>
    <t>balcony sitout area</t>
  </si>
  <si>
    <t>passage  portion</t>
  </si>
  <si>
    <t>Supplying and applying a coating of congressive nito prime zincrien fosroc 1lit /1800 or equivalent etc</t>
  </si>
  <si>
    <t>providing the necessary support jacketing and micro concrete 10 mm aggregate with polimer material to be added etc</t>
  </si>
  <si>
    <t>b) plain surfaces such as roof slab etc</t>
  </si>
  <si>
    <t xml:space="preserve">b)Dismantling RCC works </t>
  </si>
  <si>
    <t>Pc/HC QTRS  C TO F-BLOCK</t>
  </si>
  <si>
    <t>Hall s/s</t>
  </si>
  <si>
    <t>Bed s/s</t>
  </si>
  <si>
    <t>Kitchen s/s</t>
  </si>
  <si>
    <t xml:space="preserve">SI </t>
  </si>
  <si>
    <t>Bed s/s &amp; Kitchen</t>
  </si>
  <si>
    <t>INS</t>
  </si>
  <si>
    <t>PC/HC</t>
  </si>
  <si>
    <t>C) Small quanitiy etc</t>
  </si>
  <si>
    <t>s/s front side</t>
  </si>
  <si>
    <t>All s/s both sides</t>
  </si>
  <si>
    <t>Standardised m20 grade concrete etc</t>
  </si>
  <si>
    <t>a) Ground floor</t>
  </si>
  <si>
    <t>Pc/hc qtrs hall s/s</t>
  </si>
  <si>
    <t>Pc/hc qtrs bed s/s</t>
  </si>
  <si>
    <t>Pc/hc qtrs kitchen s/s</t>
  </si>
  <si>
    <t>SI Qtrs hall s/s</t>
  </si>
  <si>
    <t>SI Qtrs Bed &amp; Kitchen s/s</t>
  </si>
  <si>
    <t>INS Qtrs hall s/s</t>
  </si>
  <si>
    <t>Special ceiling plastering in c.m 1:3 ,10 mm th</t>
  </si>
  <si>
    <t>PC/HC hall  lintel level beam  inner &amp; outer side</t>
  </si>
  <si>
    <t>balcony sitout area outer</t>
  </si>
  <si>
    <t>Plastering cm 1:5 , 12mm thick including labour charges etc all complete</t>
  </si>
  <si>
    <t>all s/s both sides</t>
  </si>
  <si>
    <t>Hall s/s fr edge</t>
  </si>
  <si>
    <t>Bed &amp; kitchen s/s fr edge</t>
  </si>
  <si>
    <t>Removing old paint from iron surface with sand paper  etc</t>
  </si>
  <si>
    <t>SI QTRS</t>
  </si>
  <si>
    <t>Window 1</t>
  </si>
  <si>
    <t>Window 2</t>
  </si>
  <si>
    <t>INS QTRS</t>
  </si>
  <si>
    <t>Window 3</t>
  </si>
  <si>
    <t>kitchen window</t>
  </si>
  <si>
    <t>House front and rear side sitout grill</t>
  </si>
  <si>
    <t>Painting two coats of old iron works including labour charges etc all complete</t>
  </si>
  <si>
    <t>Painting two coats of old wood works including labour charges etc all complete</t>
  </si>
  <si>
    <t>SI Main door</t>
  </si>
  <si>
    <t>Bed room cupboard shutter</t>
  </si>
  <si>
    <t>Wash area</t>
  </si>
  <si>
    <t>INS Main door</t>
  </si>
  <si>
    <t>Balcony</t>
  </si>
  <si>
    <t>S/F of IWC OF 580X440 MM in other than ground floor</t>
  </si>
  <si>
    <t xml:space="preserve">pc/hc </t>
  </si>
  <si>
    <t>c. calling bell</t>
  </si>
  <si>
    <t>INS Qtrs hall ,bed ,dining</t>
  </si>
  <si>
    <t>INS Qtrs kit,toilet,balcony,wash</t>
  </si>
  <si>
    <t>SI Qtrs hall,bed,dining</t>
  </si>
  <si>
    <t>SI Qtrs kit,toilet,balcony,wash</t>
  </si>
  <si>
    <t>pc/hc qtrs hall,bed</t>
  </si>
  <si>
    <t>Pc/hc kitchen,bath ,wc,balcony</t>
  </si>
  <si>
    <t>Ins qtrs</t>
  </si>
  <si>
    <t xml:space="preserve">Si Qtrs </t>
  </si>
  <si>
    <t>PC/HC qtrs</t>
  </si>
  <si>
    <t>5 AMPS 5 PIN plug at board itself etc all complete</t>
  </si>
  <si>
    <t>S/F OF 18 watts LED tubelight fittings etc all complete</t>
  </si>
  <si>
    <t>S/F of 9 watts LED bulb etc all complete</t>
  </si>
  <si>
    <t>5 AMPS 5 PIN plug convenient places etc all complete</t>
  </si>
  <si>
    <t>hall inner alround</t>
  </si>
  <si>
    <t>Add jambs</t>
  </si>
  <si>
    <t>d/f bed door</t>
  </si>
  <si>
    <t>Supply and fixing of Ms grill and verandha encloser etc all complete</t>
  </si>
  <si>
    <t>Head room door</t>
  </si>
  <si>
    <t>INS,SI,PC/HC</t>
  </si>
  <si>
    <t>X</t>
  </si>
  <si>
    <t xml:space="preserve">Pc/hc </t>
  </si>
  <si>
    <t>Supply and fixing of HDPE water tank cover etc all complete</t>
  </si>
  <si>
    <t>Supply and fixing of HDPE 700 ltr water tank etc all complete</t>
  </si>
  <si>
    <t>Pc/hc ,si,ins</t>
  </si>
  <si>
    <t>Supply and fixing 50 mm thick jally etc all complete</t>
  </si>
  <si>
    <t>Wiring 1.5 sqmm copper cable with insulated pipe for Fan point etc all complete</t>
  </si>
  <si>
    <t>Ins hall and bed</t>
  </si>
  <si>
    <t>si hall and bed</t>
  </si>
  <si>
    <t>Pc/hc and bed</t>
  </si>
  <si>
    <t>Supply and fiixng of fan etc all complete</t>
  </si>
  <si>
    <t xml:space="preserve">a) 1200 mm sweep </t>
  </si>
  <si>
    <t>Labour charges for fixing fan etc all</t>
  </si>
  <si>
    <t>Supply and fixing of bulk head fittings etc all complete</t>
  </si>
  <si>
    <t>Ins s/c</t>
  </si>
  <si>
    <t>si   s/c</t>
  </si>
  <si>
    <t>pc/hc s/c</t>
  </si>
  <si>
    <t>Supply and fixing of 12 watts led bulb for bulhead fittings etc all complete</t>
  </si>
  <si>
    <t>Supply and delivery of 25 watts steet light fittings etc all complete</t>
  </si>
  <si>
    <t xml:space="preserve">Ins </t>
  </si>
  <si>
    <t>Si</t>
  </si>
  <si>
    <t>Pc/hc</t>
  </si>
  <si>
    <t>Supply and fixing of solid upvc door frame etc all</t>
  </si>
  <si>
    <t>ins toilet</t>
  </si>
  <si>
    <t>Si toilet</t>
  </si>
  <si>
    <t>Pc/hc toilet</t>
  </si>
  <si>
    <t>Run off main with 1.5 sqmm for copper cable etc all complete</t>
  </si>
  <si>
    <t>For pc/hc,si,ins</t>
  </si>
  <si>
    <t>Run off main with 2.5 sqmm for copper cable etc all complete</t>
  </si>
  <si>
    <t xml:space="preserve">For pc/hc </t>
  </si>
  <si>
    <t>For Si</t>
  </si>
  <si>
    <t>pc/HC QTRS - C TO F-BLOCK</t>
  </si>
  <si>
    <t>d/f.w</t>
  </si>
  <si>
    <t>add jambs</t>
  </si>
  <si>
    <t>bed room inner alaround</t>
  </si>
  <si>
    <t>d/f .w</t>
  </si>
  <si>
    <t>add c/b leg wall</t>
  </si>
  <si>
    <t>kit alaround</t>
  </si>
  <si>
    <t>d/f -o</t>
  </si>
  <si>
    <t>d/f -D1a</t>
  </si>
  <si>
    <t>add c/b leg wall sides</t>
  </si>
  <si>
    <t>wash inner alaround</t>
  </si>
  <si>
    <t>att.toilet inner alaround</t>
  </si>
  <si>
    <t>d/f -d</t>
  </si>
  <si>
    <t>com.toi alaround</t>
  </si>
  <si>
    <t>passage alaround</t>
  </si>
  <si>
    <t>stair H/R inner alaround</t>
  </si>
  <si>
    <t>d/f front open</t>
  </si>
  <si>
    <t>d/f H/R DOOR</t>
  </si>
  <si>
    <t>ADD jambs</t>
  </si>
  <si>
    <t>ins qtrs</t>
  </si>
  <si>
    <t>Hall&amp; bed-1  inner alaround</t>
  </si>
  <si>
    <t>d/f hall  door</t>
  </si>
  <si>
    <t>d/f- bed  door</t>
  </si>
  <si>
    <t xml:space="preserve"> bed-2  inner alaround</t>
  </si>
  <si>
    <t>d/f- toi  door</t>
  </si>
  <si>
    <t xml:space="preserve">d/f w2 </t>
  </si>
  <si>
    <t xml:space="preserve">d/f w </t>
  </si>
  <si>
    <t>dining inner alaround</t>
  </si>
  <si>
    <t>d/f  open</t>
  </si>
  <si>
    <t>kit -inner alaround</t>
  </si>
  <si>
    <t>d/f  open &amp; door</t>
  </si>
  <si>
    <t>d/f w</t>
  </si>
  <si>
    <t>toilet inner alaround</t>
  </si>
  <si>
    <t>d/f -door</t>
  </si>
  <si>
    <t>Balcony inner alaround</t>
  </si>
  <si>
    <t>pump room -inner alaround</t>
  </si>
  <si>
    <t>painting the old walls with two coats of plastic Emulsion paint with primer</t>
  </si>
  <si>
    <t>Head room outer alround</t>
  </si>
  <si>
    <t>Painting three coats of white washing etc all complete</t>
  </si>
  <si>
    <t>Pc/hc bed room loft</t>
  </si>
  <si>
    <t>Kitchen loft</t>
  </si>
  <si>
    <t>Bed loft</t>
  </si>
  <si>
    <t>Bed 2 loft</t>
  </si>
  <si>
    <t>Painting two coats of OBD etc all complete</t>
  </si>
  <si>
    <t>Hall &amp; bed</t>
  </si>
  <si>
    <t>Bed</t>
  </si>
  <si>
    <t>Dining</t>
  </si>
  <si>
    <t>Toilet</t>
  </si>
  <si>
    <t>Toilet &amp; bath</t>
  </si>
  <si>
    <t>s/c inner</t>
  </si>
  <si>
    <t>SI  block</t>
  </si>
  <si>
    <t>Bed1 &amp;2</t>
  </si>
  <si>
    <t>Toilet 2</t>
  </si>
  <si>
    <t>Mid landing bottom</t>
  </si>
  <si>
    <t>Painting two coats of white washing old wall etc all complete</t>
  </si>
  <si>
    <t xml:space="preserve">pc/HC QTRS </t>
  </si>
  <si>
    <t>Hall s/s t &amp;b</t>
  </si>
  <si>
    <t>Bed s/s t &amp;b</t>
  </si>
  <si>
    <t>Kitchen s/s t &amp;b</t>
  </si>
  <si>
    <t>Bed s/s &amp; Kitchen t &amp;b</t>
  </si>
  <si>
    <t>Say</t>
  </si>
  <si>
    <t>Compound wall inner Alround</t>
  </si>
  <si>
    <t>Compound wall front wall outer</t>
  </si>
  <si>
    <t>Form work and centering etc all complete</t>
  </si>
  <si>
    <t>Supplying , Fabricating and placing in position of MS/RTS RODS</t>
  </si>
  <si>
    <t>s/s qty =1.75 cum x 75.00 kg/ cum</t>
  </si>
  <si>
    <t>ABSTRACT   ESTIMATE</t>
  </si>
  <si>
    <t>FINISHING TOP OF ROOF WITH</t>
  </si>
  <si>
    <t>ONE  COURSE OF PRESSED TILES</t>
  </si>
  <si>
    <t>OVER A BED OF C.M(1:3),</t>
  </si>
  <si>
    <t>12mmTHICK MIXED WITH WATER PROOF COMPOUND</t>
  </si>
  <si>
    <t>AT 2% BY WEIGHT OF CEMENT</t>
  </si>
  <si>
    <t>NOS</t>
  </si>
  <si>
    <t>PRESSED TILES 23X23X2cm P-15</t>
  </si>
  <si>
    <t>1000 Nos</t>
  </si>
  <si>
    <t>POINTING WITH C.M(1:3)</t>
  </si>
  <si>
    <t>WPC</t>
  </si>
  <si>
    <t>Steel grill for Verandah Enclousure PWD SR p23/ Item 168/131</t>
  </si>
  <si>
    <t>**</t>
  </si>
  <si>
    <t>CC(1:2:4) USING 20mmHB</t>
  </si>
  <si>
    <t>JALLY-50mm THICK</t>
  </si>
  <si>
    <t>C.C(1:2:4)USING 20mmJELLY</t>
  </si>
  <si>
    <t>FOR PETTY WORKS</t>
  </si>
  <si>
    <t>TOTAL FOR0.372 SQM</t>
  </si>
  <si>
    <t>FOURTH FLOOR</t>
  </si>
  <si>
    <t>DATA  -  4</t>
  </si>
  <si>
    <t>FAN POINT</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</si>
  <si>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FAN POINT controlled by 5 amps flush type switch including citcuit mains, cost of all materials, specials, etc., all complete,</t>
  </si>
  <si>
    <t>1.5 sqmm copper PVC insulated unsheathed single core cable (P-124 it-2/b)</t>
  </si>
  <si>
    <t>19 mm PVC rigid bends - p-128 part -I IX-2b</t>
  </si>
  <si>
    <t>19 mm PVC rigid tees (p-128 4b, 15.30/12=1.28)</t>
  </si>
  <si>
    <t>19 mm PVC junction box  ( p-129,6-b( 41.20/12=3.43)</t>
  </si>
  <si>
    <t>Ceiling rose p-115 it-26</t>
  </si>
  <si>
    <t>5 amps flush type switch p-117, Part-C,1 a ( 192.60/12=16.05)</t>
  </si>
  <si>
    <t>MS box  200 x 150 x 75 mm  part-  F 1c p-126</t>
  </si>
  <si>
    <t>3 mm thick laminated Hylem sheet p-129 it-7a part-I</t>
  </si>
  <si>
    <t>MS joint box (150 x 100 x 75 mm )</t>
  </si>
  <si>
    <t>MS box  300 x 200 x 75 mm</t>
  </si>
  <si>
    <t>200x150x75 mm=90</t>
  </si>
  <si>
    <t xml:space="preserve">A 200x150x75 mm=0.0825 </t>
  </si>
  <si>
    <t>A 300x200x75 mm=0.135m2</t>
  </si>
  <si>
    <t>Solid panel PVC door with frame (Rajeshree) p-49 it-122 A</t>
  </si>
  <si>
    <t>WHITE WASHING THREE COAT</t>
  </si>
  <si>
    <t>SLACKED SHELL LIME</t>
  </si>
  <si>
    <t>SUNDRIES FOR BRUSH,BLUE,GUM ETC</t>
  </si>
  <si>
    <t>TOTAL FOR 100 SQM</t>
  </si>
  <si>
    <t>WHITE WASHING TWO COAT</t>
  </si>
  <si>
    <t>SUNDRIES FOR BRUSH ETC</t>
  </si>
  <si>
    <t>LABOUR WELFARE FUND @ 1%</t>
  </si>
  <si>
    <t>Supervision charges @ 7.5 %</t>
  </si>
  <si>
    <t>observed data</t>
  </si>
  <si>
    <t>726..75</t>
  </si>
  <si>
    <t>Light point with bakelite batern type holder for flats/ houses(Open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</si>
  <si>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</si>
  <si>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Add cost of Bakelite battern type holders 10 Nos @ Rs 16.50 / Each p-115,  it-24</t>
  </si>
  <si>
    <t>FAN POINT FOR ADMINISTRATIVE BLOCKS AND COMMUNITY CENTRE (OPEN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</si>
  <si>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FOR ADMINISTRATIVE BLOCKS AND COMMUNITY CENTRE controlled by 5 amps flush type switch including citcuit mains, cost of all materials, specials, etc., all complete,(Open wiring)</t>
  </si>
  <si>
    <t xml:space="preserve">Deduct cost of switch Box 4"X4"x3" </t>
  </si>
  <si>
    <t>Deduct cost of Hylem sheet</t>
  </si>
  <si>
    <t>Add cost of TW box 12" x 8" x3" for switch and regulator 10 nos  @ Rs 69.90 / Each p-129 ,part  J a</t>
  </si>
  <si>
    <t>Hylem sheet 0.60 Sq m@ 630/Sq m p-129  ,7 a</t>
  </si>
  <si>
    <t>Add Sundries 1%</t>
  </si>
  <si>
    <t>5 A 5 pin non - inter locking switch and plug ( flush type ) part - c (I a) + part - d (I a)( Rs. 192.60/12 + 23.90) p-117 +123 part d a</t>
  </si>
  <si>
    <t>PC/HC QTRS-hall shorter direction 8 #</t>
  </si>
  <si>
    <t>PC/HC QTRS-hall longer direction 8 #</t>
  </si>
  <si>
    <t>PC/HC QTRS-bed shorter direction 8 #</t>
  </si>
  <si>
    <t>PC/HC QTRS-kit shorter direction 8 #</t>
  </si>
  <si>
    <t>PC/HC QTRS- kit  longer direction 8 #</t>
  </si>
  <si>
    <t>PC/HC QTRS-bath shorter direction 8 #</t>
  </si>
  <si>
    <t>PC/HC QTRS-bath  longer direction 8 #</t>
  </si>
  <si>
    <t>PC/HC QTRS-passage shorter direction 8 #</t>
  </si>
  <si>
    <t>PC/HC QTRS-pass age longer direction 8 #</t>
  </si>
  <si>
    <t>PC/HC QTRS-wc shorter  direction 8 #</t>
  </si>
  <si>
    <t>PC/HC QTRS-wc  longer direction 8 #</t>
  </si>
  <si>
    <t>PC/HC QTRS-H/R s direhorterction 8 #</t>
  </si>
  <si>
    <t>PC/HC QTRS-h/r  longer direction 8 #</t>
  </si>
  <si>
    <t>Repolishing the mosaic flooring including polishing stone and hire charges for polishing machine</t>
  </si>
  <si>
    <t>8 #</t>
  </si>
  <si>
    <t>painting  new iron work</t>
  </si>
  <si>
    <t>head room door INS.SI &amp; PC/HC BLOCKS</t>
  </si>
  <si>
    <t>OHT -SINTEX TANK-OUTER</t>
  </si>
  <si>
    <t>3.14X1.05 X1.05</t>
  </si>
  <si>
    <t>OHT -SINTEX TANK-TOP</t>
  </si>
  <si>
    <t>3.14X1.05 X1.05/4</t>
  </si>
  <si>
    <t>FOR road side kerb wall</t>
  </si>
  <si>
    <t>stair front hand rail grill</t>
  </si>
  <si>
    <t>Supplying and applying of rust remover work to the corroded rod surface etc all complete</t>
  </si>
  <si>
    <t>observation data</t>
  </si>
  <si>
    <t>10mm to 12mm HBSJ</t>
  </si>
  <si>
    <t>bags</t>
  </si>
  <si>
    <t>Micro concrete cement</t>
  </si>
  <si>
    <t>Mazdoor I</t>
  </si>
  <si>
    <t>Mazdoor II</t>
  </si>
  <si>
    <t>Chipping and Removal of unsounded area of the existing damaged column &amp; beam protection including all of materials ,labour charges and the instruction followed as per the department officer during the execution of works etc all complete.</t>
  </si>
  <si>
    <t>Stone Cutter</t>
  </si>
  <si>
    <t>For 9 m 2</t>
  </si>
  <si>
    <t>For 1 m 2</t>
  </si>
  <si>
    <t>Supplying and applying of Rust remover to the corroded rod surface by using of steel wire brush including cost of labour charges etc all complete. And the instruction followed by the departmental officers during the execution of works etc all complete.</t>
  </si>
  <si>
    <t>Sundries for Iron brush etc</t>
  </si>
  <si>
    <t>Rate for 9 m2</t>
  </si>
  <si>
    <t>Rate for 1 m2</t>
  </si>
  <si>
    <t>For Roof slab = (3.00x3.00) = 9 m2</t>
  </si>
  <si>
    <t>Painter II nd class</t>
  </si>
  <si>
    <t>Cost of Nitoprime paint</t>
  </si>
  <si>
    <t>lit</t>
  </si>
  <si>
    <t>For 9 m2 of roof slab Micro concrete</t>
  </si>
  <si>
    <t>(3.00x3.00x0.025) = 0.225 cum</t>
  </si>
  <si>
    <t>10 to 12 mm HBSJ</t>
  </si>
  <si>
    <t>0.225X0.92 = 0.207 cum</t>
  </si>
  <si>
    <t>0.225 x 13 = 2.925 bags</t>
  </si>
  <si>
    <t>Micro Cement ( 325 kg /cum) per bag 25 kg</t>
  </si>
  <si>
    <t>Sub Total -II</t>
  </si>
  <si>
    <t>Provision for External Electrical arrangements and Pump room Motor arrangements etc</t>
  </si>
  <si>
    <t>Provision for External Water supply arrangements</t>
  </si>
  <si>
    <t>Provision for Existing Setpik Tank cleaning etc</t>
  </si>
  <si>
    <t>chipping and removal of unsounded area of the existing damaged roof slab including tools,and plants scaffolding etc all complete</t>
  </si>
  <si>
    <t>3879.56/9</t>
  </si>
  <si>
    <t>mazdoor-II</t>
  </si>
  <si>
    <t>1122.00/9</t>
  </si>
  <si>
    <t>580/9</t>
  </si>
  <si>
    <t>Laying of floor ceramic tiles ( Anti skid ), over C.M 1:3</t>
  </si>
  <si>
    <t>PC/HC QTRS WC</t>
  </si>
  <si>
    <t>C) Floor finish dadooing wallls with glazed tiles</t>
  </si>
  <si>
    <t>c) 20 mm ASTM PIPE</t>
  </si>
  <si>
    <t>PC/HC QTRS BATH &amp; WC PORTION</t>
  </si>
  <si>
    <t>Providing White/Color ceramic floor tiles (Anti-skid)of</t>
  </si>
  <si>
    <t>any size 0f 6mm T.K including pointing etc.,</t>
  </si>
  <si>
    <t>as directed by the Dept.Officers.</t>
  </si>
  <si>
    <t>COST OF CERAMIC FLOOR TILES</t>
  </si>
  <si>
    <t>LABOUR FOR LAYING &amp; POINTING</t>
  </si>
  <si>
    <t>Grout ( qtn)</t>
  </si>
  <si>
    <t>7563.72 x 0.395 =</t>
  </si>
  <si>
    <t>m2</t>
  </si>
  <si>
    <t>m3</t>
  </si>
  <si>
    <t>point</t>
  </si>
  <si>
    <t>kg</t>
  </si>
  <si>
    <t>a) In Ground floor</t>
  </si>
  <si>
    <t xml:space="preserve">Standardised concrete mix M20 </t>
  </si>
  <si>
    <t>16.1</t>
  </si>
  <si>
    <t>CEMENT CONCRETE(1:2:4) FOR</t>
  </si>
  <si>
    <t xml:space="preserve">PETTY WORKS EXCLUDING COST </t>
  </si>
  <si>
    <t>OF STEEL M 2</t>
  </si>
  <si>
    <t>Standardised concrete mix M20  using 20mmHB JELLY ( witt out vibrating charges)</t>
  </si>
  <si>
    <t xml:space="preserve">SUNDRIES FOR MOULDING </t>
  </si>
  <si>
    <t>FINISHING,OIL ETC</t>
  </si>
  <si>
    <t>TOTAL FOR .01 CUM</t>
  </si>
  <si>
    <t>Providing the  micro concrete /concrete 10 mm aggregate with polymer materials to be added as per the manufacture specifications etc including cost,labour charges ,transformation cost etc .The material should be got approved from the Executive Engineer before use.</t>
  </si>
  <si>
    <t>Supplying and applying a coating of Concresive Nitoprime Zincrien Foscroc 1 lit (or) Equivalent shall be applied over the reinforcement strictly ,and Reepakleness RR followed as per manufactures specification including amount of materials ,labour charges etc all complete and coating materials should be got approved from the Executive Engineer before use.</t>
  </si>
  <si>
    <t>c) In second  floor</t>
  </si>
  <si>
    <t>pwd sr p 22    / 21-22</t>
  </si>
  <si>
    <t xml:space="preserve">Add 10% </t>
  </si>
  <si>
    <t>UN LO-</t>
  </si>
  <si>
    <t>for quarry at</t>
  </si>
  <si>
    <t>ADING</t>
  </si>
  <si>
    <t xml:space="preserve">Thuvakudi </t>
  </si>
  <si>
    <t>Devanallurpothai</t>
  </si>
  <si>
    <t>MASON-I Brick / Stone work p12 /29</t>
  </si>
  <si>
    <t>MASON-II Brick / Stone work p14/72</t>
  </si>
  <si>
    <t>MAZDOOR-I p14/74</t>
  </si>
  <si>
    <t>MAZDOOR-II p15/101</t>
  </si>
  <si>
    <t>PAINTER-I p12/36</t>
  </si>
  <si>
    <t>PAINTER-II p14/78</t>
  </si>
  <si>
    <t>PLUMBER-I p12/38</t>
  </si>
  <si>
    <t>PLUMBER-II p14/79</t>
  </si>
  <si>
    <t>FITTER-I  p12/18</t>
  </si>
  <si>
    <t>subramaniyapuram</t>
  </si>
  <si>
    <t>FITTER-II p13/68</t>
  </si>
  <si>
    <t>CARPENTER-I p12/16</t>
  </si>
  <si>
    <t>CARPENTER-II p13/64</t>
  </si>
  <si>
    <t>STONE CUTTER-I p12/41</t>
  </si>
  <si>
    <t>STONE CUTTER-II p14/83</t>
  </si>
  <si>
    <t>FLOOR POLISHER p12/20</t>
  </si>
  <si>
    <t>HBSJ 11.2mm IRC metal (High W ay SR16-17)</t>
  </si>
  <si>
    <t>chikkarayapuram</t>
  </si>
  <si>
    <t>CERTIFIED THAT THE LEAD PARTICULARS FURNISHED HERE ARE FOUND CORRECT UPTO BEST OF MY KNOWLEDGE</t>
  </si>
  <si>
    <t>Scrapping door, wood p31 /112</t>
  </si>
  <si>
    <t>A.E.E</t>
  </si>
  <si>
    <t>Scrapping Structural steel work p31 /114</t>
  </si>
  <si>
    <t>SCRAPING THE OLD PLASTER SURFACE * p30/108/338</t>
  </si>
  <si>
    <t>WASHING PLASTERED AREA WITH SOAP&amp;SODA WATER *p30/109/339</t>
  </si>
  <si>
    <t>JE / AE</t>
  </si>
  <si>
    <t>AEE</t>
  </si>
  <si>
    <t>EE</t>
  </si>
  <si>
    <t>Scrapping iron work p31 /115</t>
  </si>
  <si>
    <t>pwd sr p 26    / 21-22</t>
  </si>
  <si>
    <t>a)In ground floor</t>
  </si>
  <si>
    <t>b) In first floor</t>
  </si>
  <si>
    <t>b) In First  floor</t>
  </si>
  <si>
    <t>bath &amp;wc</t>
  </si>
  <si>
    <t>bath &amp;wc, head room</t>
  </si>
</sst>
</file>

<file path=xl/styles.xml><?xml version="1.0" encoding="utf-8"?>
<styleSheet xmlns="http://schemas.openxmlformats.org/spreadsheetml/2006/main">
  <numFmts count="1">
    <numFmt numFmtId="165" formatCode="0.000"/>
  </numFmts>
  <fonts count="6">
    <font>
      <sz val="11"/>
      <color theme="1"/>
      <name val="Calibri"/>
      <family val="2"/>
      <scheme val="minor"/>
    </font>
    <font>
      <b/>
      <sz val="11"/>
      <color theme="1"/>
      <name val="Calibri"/>
      <family val="2"/>
      <scheme val="minor"/>
    </font>
    <font>
      <sz val="10"/>
      <color theme="1"/>
      <name val="Calibri"/>
      <family val="2"/>
      <scheme val="minor"/>
    </font>
    <font>
      <vertAlign val="superscript"/>
      <sz val="11"/>
      <color theme="1"/>
      <name val="Calibri"/>
      <family val="2"/>
      <scheme val="minor"/>
    </font>
    <font>
      <sz val="11"/>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0" borderId="1" xfId="0" applyFont="1" applyBorder="1"/>
    <xf numFmtId="0" fontId="0" fillId="0" borderId="1" xfId="0" applyBorder="1"/>
    <xf numFmtId="0" fontId="1" fillId="0" borderId="1" xfId="0" applyFont="1" applyBorder="1" applyAlignment="1">
      <alignment horizontal="center"/>
    </xf>
    <xf numFmtId="0" fontId="0" fillId="0" borderId="1" xfId="0" applyBorder="1" applyAlignment="1">
      <alignment wrapText="1"/>
    </xf>
    <xf numFmtId="2" fontId="0" fillId="0" borderId="1" xfId="0" applyNumberFormat="1" applyBorder="1"/>
    <xf numFmtId="2" fontId="1" fillId="0" borderId="1" xfId="0" applyNumberFormat="1" applyFont="1" applyBorder="1"/>
    <xf numFmtId="0" fontId="0" fillId="0" borderId="1" xfId="0" applyBorder="1" applyAlignment="1">
      <alignment horizontal="left"/>
    </xf>
    <xf numFmtId="0" fontId="1" fillId="0" borderId="0" xfId="0" applyFont="1"/>
    <xf numFmtId="1" fontId="0" fillId="0" borderId="1" xfId="0" applyNumberFormat="1" applyBorder="1"/>
    <xf numFmtId="2" fontId="0" fillId="0" borderId="1" xfId="0" applyNumberFormat="1" applyFont="1" applyBorder="1"/>
    <xf numFmtId="0" fontId="2" fillId="0" borderId="1" xfId="0" applyFont="1" applyBorder="1"/>
    <xf numFmtId="2" fontId="2" fillId="0" borderId="1" xfId="0" applyNumberFormat="1" applyFont="1" applyBorder="1"/>
    <xf numFmtId="0" fontId="1" fillId="0" borderId="1" xfId="0" applyFont="1" applyBorder="1" applyAlignment="1">
      <alignment wrapText="1"/>
    </xf>
    <xf numFmtId="0" fontId="0" fillId="0" borderId="1" xfId="0" applyFont="1" applyBorder="1"/>
    <xf numFmtId="2" fontId="0" fillId="0" borderId="1" xfId="0" applyNumberFormat="1" applyBorder="1" applyAlignment="1">
      <alignment horizontal="center"/>
    </xf>
    <xf numFmtId="2" fontId="0" fillId="0" borderId="0" xfId="0" applyNumberFormat="1"/>
    <xf numFmtId="0" fontId="0" fillId="0" borderId="1" xfId="0" applyFill="1" applyBorder="1"/>
    <xf numFmtId="0" fontId="0" fillId="0" borderId="1" xfId="0" applyBorder="1" applyAlignment="1">
      <alignment horizontal="left" wrapText="1"/>
    </xf>
    <xf numFmtId="165" fontId="0" fillId="0" borderId="1" xfId="0" applyNumberFormat="1" applyBorder="1"/>
    <xf numFmtId="0" fontId="0" fillId="0" borderId="0" xfId="0" applyBorder="1"/>
    <xf numFmtId="2" fontId="0" fillId="0" borderId="0" xfId="0" applyNumberFormat="1" applyBorder="1"/>
    <xf numFmtId="2" fontId="0" fillId="0" borderId="1" xfId="0" applyNumberFormat="1" applyFill="1" applyBorder="1" applyAlignment="1">
      <alignment horizontal="center" vertical="center"/>
    </xf>
    <xf numFmtId="0" fontId="0" fillId="0" borderId="1" xfId="0" applyBorder="1" applyAlignment="1">
      <alignment horizontal="center" vertical="center"/>
    </xf>
    <xf numFmtId="2" fontId="0" fillId="0" borderId="1" xfId="0" applyNumberFormat="1" applyFill="1" applyBorder="1"/>
    <xf numFmtId="0" fontId="1" fillId="0" borderId="1" xfId="0" applyFont="1" applyBorder="1" applyAlignment="1">
      <alignment wrapText="1"/>
    </xf>
    <xf numFmtId="0" fontId="0" fillId="0" borderId="1" xfId="0" applyBorder="1" applyAlignment="1">
      <alignment horizontal="center"/>
    </xf>
    <xf numFmtId="0" fontId="1" fillId="0" borderId="1" xfId="0" applyFont="1" applyBorder="1"/>
    <xf numFmtId="0" fontId="0" fillId="0" borderId="1" xfId="0" applyBorder="1"/>
    <xf numFmtId="0" fontId="1" fillId="0" borderId="1" xfId="0" applyFont="1" applyBorder="1" applyAlignment="1">
      <alignment vertical="center" wrapText="1"/>
    </xf>
    <xf numFmtId="0" fontId="1" fillId="0" borderId="1" xfId="0" applyFont="1" applyFill="1" applyBorder="1"/>
    <xf numFmtId="0" fontId="1" fillId="0" borderId="1" xfId="0" applyFont="1" applyFill="1" applyBorder="1" applyAlignment="1">
      <alignment wrapText="1"/>
    </xf>
    <xf numFmtId="0" fontId="0" fillId="0" borderId="0" xfId="0"/>
    <xf numFmtId="0" fontId="1" fillId="0" borderId="1" xfId="0" applyFont="1" applyBorder="1" applyAlignment="1">
      <alignment wrapText="1"/>
    </xf>
    <xf numFmtId="0" fontId="1" fillId="0" borderId="1" xfId="0" applyFont="1" applyBorder="1"/>
    <xf numFmtId="0" fontId="0" fillId="0" borderId="1" xfId="0" applyBorder="1"/>
    <xf numFmtId="165" fontId="1" fillId="0" borderId="1" xfId="0" applyNumberFormat="1" applyFont="1" applyBorder="1"/>
    <xf numFmtId="0" fontId="0" fillId="0" borderId="1" xfId="0" applyBorder="1" applyAlignment="1">
      <alignment vertical="top" wrapText="1"/>
    </xf>
    <xf numFmtId="2" fontId="0" fillId="0" borderId="2" xfId="0" applyNumberFormat="1" applyBorder="1"/>
    <xf numFmtId="2" fontId="0" fillId="0" borderId="3" xfId="0" applyNumberFormat="1" applyBorder="1"/>
    <xf numFmtId="2" fontId="0" fillId="0" borderId="4" xfId="0" applyNumberFormat="1" applyBorder="1"/>
    <xf numFmtId="2" fontId="4" fillId="0" borderId="1" xfId="0" applyNumberFormat="1" applyFont="1" applyFill="1" applyBorder="1"/>
    <xf numFmtId="0" fontId="0" fillId="0" borderId="0" xfId="0" applyAlignment="1">
      <alignment horizontal="center" vertical="center"/>
    </xf>
    <xf numFmtId="2" fontId="0" fillId="0" borderId="0" xfId="0" applyNumberFormat="1" applyAlignment="1">
      <alignment horizontal="center" vertical="center"/>
    </xf>
    <xf numFmtId="2" fontId="4" fillId="0" borderId="1" xfId="0"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applyAlignment="1">
      <alignment horizontal="right" vertic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xf numFmtId="2" fontId="5" fillId="0" borderId="1" xfId="0" applyNumberFormat="1" applyFont="1" applyBorder="1" applyAlignment="1">
      <alignment horizontal="center" vertical="center"/>
    </xf>
    <xf numFmtId="2" fontId="0" fillId="0" borderId="1" xfId="0" applyNumberFormat="1" applyBorder="1" applyAlignment="1">
      <alignment horizontal="right"/>
    </xf>
    <xf numFmtId="0" fontId="0" fillId="0" borderId="1" xfId="0" applyBorder="1"/>
    <xf numFmtId="2" fontId="1" fillId="0" borderId="1" xfId="0" applyNumberFormat="1" applyFont="1" applyBorder="1" applyAlignment="1">
      <alignment horizontal="right" vertical="center"/>
    </xf>
    <xf numFmtId="0" fontId="0" fillId="0" borderId="1" xfId="0" applyFont="1" applyBorder="1" applyAlignment="1">
      <alignment horizontal="left" vertical="center" wrapText="1"/>
    </xf>
    <xf numFmtId="0" fontId="0" fillId="0" borderId="1" xfId="0" applyBorder="1"/>
    <xf numFmtId="0" fontId="0" fillId="0" borderId="1" xfId="0" applyBorder="1"/>
    <xf numFmtId="2" fontId="0" fillId="0" borderId="1" xfId="0" applyNumberFormat="1" applyBorder="1" applyAlignment="1">
      <alignment vertical="center"/>
    </xf>
    <xf numFmtId="0" fontId="0" fillId="0" borderId="1" xfId="0" applyBorder="1"/>
    <xf numFmtId="0" fontId="4" fillId="0" borderId="0" xfId="0" applyFont="1"/>
    <xf numFmtId="0" fontId="0" fillId="2" borderId="0" xfId="0" applyFill="1"/>
    <xf numFmtId="0" fontId="0" fillId="0" borderId="1" xfId="0" applyBorder="1" applyAlignment="1">
      <alignment wrapText="1"/>
    </xf>
    <xf numFmtId="0" fontId="0" fillId="0" borderId="1" xfId="0" applyBorder="1"/>
    <xf numFmtId="0" fontId="0" fillId="0" borderId="1" xfId="0" applyBorder="1" applyAlignment="1">
      <alignment wrapText="1"/>
    </xf>
    <xf numFmtId="2" fontId="0" fillId="0" borderId="1" xfId="0" applyNumberFormat="1" applyFont="1" applyBorder="1" applyAlignment="1">
      <alignment horizontal="left" vertical="center" wrapText="1"/>
    </xf>
    <xf numFmtId="0" fontId="1" fillId="0" borderId="1" xfId="0" applyFont="1" applyBorder="1" applyAlignment="1">
      <alignment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2" xfId="0" applyBorder="1"/>
    <xf numFmtId="0" fontId="0" fillId="0" borderId="3" xfId="0" applyBorder="1"/>
    <xf numFmtId="0" fontId="0" fillId="0" borderId="4" xfId="0" applyBorder="1"/>
    <xf numFmtId="0" fontId="0" fillId="0" borderId="1" xfId="0" applyBorder="1" applyAlignment="1">
      <alignment horizontal="center"/>
    </xf>
    <xf numFmtId="0" fontId="2" fillId="0" borderId="2" xfId="0" applyFont="1" applyBorder="1"/>
    <xf numFmtId="0" fontId="2" fillId="0" borderId="3" xfId="0" applyFont="1" applyBorder="1"/>
    <xf numFmtId="0" fontId="2" fillId="0" borderId="4" xfId="0" applyFont="1" applyBorder="1"/>
    <xf numFmtId="0" fontId="0" fillId="0" borderId="1" xfId="0" applyBorder="1"/>
    <xf numFmtId="0" fontId="1" fillId="0" borderId="1" xfId="0" applyFont="1" applyBorder="1" applyAlignment="1">
      <alignment horizontal="center"/>
    </xf>
    <xf numFmtId="0" fontId="0" fillId="0" borderId="1" xfId="0" applyBorder="1" applyAlignment="1">
      <alignment wrapText="1"/>
    </xf>
    <xf numFmtId="2" fontId="0" fillId="0" borderId="2" xfId="0" applyNumberFormat="1" applyBorder="1"/>
    <xf numFmtId="2" fontId="0" fillId="0" borderId="3" xfId="0" applyNumberFormat="1" applyBorder="1"/>
    <xf numFmtId="2" fontId="0" fillId="0" borderId="4" xfId="0" applyNumberFormat="1" applyBorder="1"/>
    <xf numFmtId="0" fontId="1" fillId="0" borderId="2" xfId="0" applyFont="1" applyBorder="1"/>
    <xf numFmtId="0" fontId="1" fillId="0" borderId="3" xfId="0" applyFont="1" applyBorder="1"/>
    <xf numFmtId="0" fontId="1" fillId="0" borderId="4" xfId="0" applyFont="1" applyBorder="1"/>
    <xf numFmtId="2" fontId="0" fillId="0" borderId="2" xfId="0" applyNumberFormat="1" applyBorder="1" applyAlignment="1">
      <alignment horizontal="center" vertical="center"/>
    </xf>
    <xf numFmtId="2" fontId="0" fillId="0" borderId="4" xfId="0" applyNumberForma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K415"/>
  <sheetViews>
    <sheetView topLeftCell="A36" zoomScaleSheetLayoutView="85" workbookViewId="0">
      <selection activeCell="B57" sqref="B57"/>
    </sheetView>
  </sheetViews>
  <sheetFormatPr defaultRowHeight="15"/>
  <cols>
    <col min="1" max="1" width="4.5703125" customWidth="1"/>
    <col min="2" max="2" width="36.85546875" customWidth="1"/>
    <col min="3" max="3" width="3.42578125" customWidth="1"/>
    <col min="4" max="4" width="4.140625" customWidth="1"/>
    <col min="5" max="5" width="4" customWidth="1"/>
    <col min="6" max="6" width="8.28515625" customWidth="1"/>
    <col min="7" max="7" width="7.7109375" customWidth="1"/>
    <col min="8" max="8" width="7.85546875" customWidth="1"/>
    <col min="9" max="9" width="10" customWidth="1"/>
  </cols>
  <sheetData>
    <row r="1" spans="1:9" ht="39.75" customHeight="1">
      <c r="A1" s="65" t="s">
        <v>0</v>
      </c>
      <c r="B1" s="65"/>
      <c r="C1" s="65"/>
      <c r="D1" s="65"/>
      <c r="E1" s="65"/>
      <c r="F1" s="65"/>
      <c r="G1" s="65"/>
      <c r="H1" s="65"/>
      <c r="I1" s="65"/>
    </row>
    <row r="2" spans="1:9">
      <c r="A2" s="1" t="s">
        <v>1</v>
      </c>
      <c r="B2" s="3" t="s">
        <v>2</v>
      </c>
      <c r="C2" s="66" t="s">
        <v>3</v>
      </c>
      <c r="D2" s="67"/>
      <c r="E2" s="68"/>
      <c r="F2" s="3" t="s">
        <v>4</v>
      </c>
      <c r="G2" s="3" t="s">
        <v>5</v>
      </c>
      <c r="H2" s="3" t="s">
        <v>6</v>
      </c>
      <c r="I2" s="1" t="s">
        <v>7</v>
      </c>
    </row>
    <row r="3" spans="1:9" ht="45">
      <c r="A3" s="2">
        <v>1</v>
      </c>
      <c r="B3" s="4" t="s">
        <v>8</v>
      </c>
      <c r="C3" s="2"/>
      <c r="D3" s="2"/>
      <c r="E3" s="2"/>
      <c r="F3" s="2"/>
      <c r="G3" s="2"/>
      <c r="H3" s="2"/>
      <c r="I3" s="2"/>
    </row>
    <row r="4" spans="1:9" ht="30">
      <c r="A4" s="2"/>
      <c r="B4" s="4" t="s">
        <v>9</v>
      </c>
      <c r="C4" s="2"/>
      <c r="D4" s="2"/>
      <c r="E4" s="2"/>
      <c r="F4" s="2"/>
      <c r="G4" s="2"/>
      <c r="H4" s="2"/>
      <c r="I4" s="2"/>
    </row>
    <row r="5" spans="1:9">
      <c r="A5" s="2"/>
      <c r="B5" s="2" t="s">
        <v>10</v>
      </c>
      <c r="C5" s="2">
        <v>1</v>
      </c>
      <c r="D5" s="2">
        <v>2</v>
      </c>
      <c r="E5" s="2">
        <v>3</v>
      </c>
      <c r="F5" s="2">
        <v>27.17</v>
      </c>
      <c r="G5" s="2">
        <v>0.23</v>
      </c>
      <c r="H5" s="5">
        <v>1</v>
      </c>
      <c r="I5" s="5">
        <f>H5*G5*F5*E5*D5*C5</f>
        <v>37.494600000000005</v>
      </c>
    </row>
    <row r="6" spans="1:9">
      <c r="A6" s="2"/>
      <c r="B6" s="2" t="s">
        <v>11</v>
      </c>
      <c r="C6" s="2">
        <v>2</v>
      </c>
      <c r="D6" s="2">
        <v>2</v>
      </c>
      <c r="E6" s="2">
        <v>3</v>
      </c>
      <c r="F6" s="2">
        <v>1.55</v>
      </c>
      <c r="G6" s="2">
        <v>0.23</v>
      </c>
      <c r="H6" s="2">
        <v>0.8</v>
      </c>
      <c r="I6" s="5">
        <f>H6*G6*F6*E6*D6*C6</f>
        <v>3.4224000000000006</v>
      </c>
    </row>
    <row r="7" spans="1:9">
      <c r="A7" s="2"/>
      <c r="B7" s="2" t="s">
        <v>558</v>
      </c>
      <c r="C7" s="2">
        <v>1</v>
      </c>
      <c r="D7" s="2">
        <v>1</v>
      </c>
      <c r="E7" s="2">
        <v>3</v>
      </c>
      <c r="F7" s="2">
        <v>11.92</v>
      </c>
      <c r="G7" s="2">
        <v>0.23</v>
      </c>
      <c r="H7" s="2">
        <v>2.4500000000000002</v>
      </c>
      <c r="I7" s="5">
        <f>H7*G7*F7*E7*D7*C7</f>
        <v>20.150760000000002</v>
      </c>
    </row>
    <row r="8" spans="1:9">
      <c r="A8" s="2"/>
      <c r="B8" s="2"/>
      <c r="C8" s="2"/>
      <c r="D8" s="2"/>
      <c r="E8" s="2"/>
      <c r="F8" s="2"/>
      <c r="G8" s="2"/>
      <c r="H8" s="2"/>
      <c r="I8" s="6">
        <f>SUM(I5:I7)</f>
        <v>61.067760000000007</v>
      </c>
    </row>
    <row r="9" spans="1:9">
      <c r="A9" s="2"/>
      <c r="B9" s="2"/>
      <c r="C9" s="2"/>
      <c r="D9" s="2"/>
      <c r="E9" s="2"/>
      <c r="F9" s="2"/>
      <c r="G9" s="2"/>
      <c r="H9" s="2"/>
      <c r="I9" s="2"/>
    </row>
    <row r="10" spans="1:9">
      <c r="A10" s="2">
        <v>2</v>
      </c>
      <c r="B10" s="2" t="s">
        <v>12</v>
      </c>
      <c r="C10" s="2"/>
      <c r="D10" s="2"/>
      <c r="E10" s="2"/>
      <c r="F10" s="2"/>
      <c r="G10" s="2"/>
      <c r="H10" s="2"/>
      <c r="I10" s="2"/>
    </row>
    <row r="11" spans="1:9">
      <c r="A11" s="2"/>
      <c r="B11" s="2" t="s">
        <v>13</v>
      </c>
      <c r="C11" s="2"/>
      <c r="D11" s="2"/>
      <c r="E11" s="2"/>
      <c r="F11" s="2"/>
      <c r="G11" s="2"/>
      <c r="H11" s="2"/>
      <c r="I11" s="2"/>
    </row>
    <row r="12" spans="1:9" ht="21" customHeight="1">
      <c r="A12" s="2"/>
      <c r="B12" s="18" t="s">
        <v>14</v>
      </c>
      <c r="C12" s="2">
        <v>1</v>
      </c>
      <c r="D12" s="2">
        <v>2</v>
      </c>
      <c r="E12" s="2">
        <v>3</v>
      </c>
      <c r="F12" s="2">
        <v>6.06</v>
      </c>
      <c r="G12" s="2">
        <v>4.58</v>
      </c>
      <c r="H12" s="2"/>
      <c r="I12" s="5">
        <f>G12*F12*E12*D12*C12</f>
        <v>166.52879999999999</v>
      </c>
    </row>
    <row r="13" spans="1:9">
      <c r="A13" s="2"/>
      <c r="B13" s="2" t="s">
        <v>15</v>
      </c>
      <c r="C13" s="2">
        <v>-1</v>
      </c>
      <c r="D13" s="2">
        <v>2</v>
      </c>
      <c r="E13" s="2">
        <v>3</v>
      </c>
      <c r="F13" s="2">
        <v>0.6</v>
      </c>
      <c r="G13" s="2">
        <v>1.1299999999999999</v>
      </c>
      <c r="H13" s="2"/>
      <c r="I13" s="5">
        <f>G13*F13*E13*D13*C13</f>
        <v>-4.0679999999999996</v>
      </c>
    </row>
    <row r="14" spans="1:9">
      <c r="A14" s="2"/>
      <c r="B14" s="2" t="s">
        <v>16</v>
      </c>
      <c r="C14" s="2">
        <v>-1</v>
      </c>
      <c r="D14" s="2">
        <v>2</v>
      </c>
      <c r="E14" s="2">
        <v>3</v>
      </c>
      <c r="F14" s="2">
        <v>0.41499999999999998</v>
      </c>
      <c r="G14" s="2">
        <v>1.3149999999999999</v>
      </c>
      <c r="H14" s="2"/>
      <c r="I14" s="5">
        <f>G14*F14*E14*D14*C14</f>
        <v>-3.2743499999999992</v>
      </c>
    </row>
    <row r="15" spans="1:9">
      <c r="A15" s="2"/>
      <c r="B15" s="2" t="s">
        <v>17</v>
      </c>
      <c r="C15" s="2">
        <v>-1</v>
      </c>
      <c r="D15" s="2">
        <v>2</v>
      </c>
      <c r="E15" s="2">
        <v>3</v>
      </c>
      <c r="F15" s="2">
        <v>2.7850000000000001</v>
      </c>
      <c r="G15" s="2">
        <v>0.23</v>
      </c>
      <c r="H15" s="2"/>
      <c r="I15" s="5">
        <f>G15*F15*E15*D15*C15</f>
        <v>-3.8433000000000002</v>
      </c>
    </row>
    <row r="16" spans="1:9">
      <c r="A16" s="2"/>
      <c r="B16" s="2" t="s">
        <v>18</v>
      </c>
      <c r="C16" s="2"/>
      <c r="D16" s="2"/>
      <c r="E16" s="2"/>
      <c r="F16" s="2"/>
      <c r="G16" s="2"/>
      <c r="H16" s="2"/>
      <c r="I16" s="2"/>
    </row>
    <row r="17" spans="1:9">
      <c r="A17" s="2"/>
      <c r="B17" s="2" t="s">
        <v>19</v>
      </c>
      <c r="C17" s="2">
        <v>1</v>
      </c>
      <c r="D17" s="2">
        <v>1</v>
      </c>
      <c r="E17" s="2"/>
      <c r="F17" s="2">
        <v>1.2150000000000001</v>
      </c>
      <c r="G17" s="2">
        <v>2.5299999999999998</v>
      </c>
      <c r="H17" s="2"/>
      <c r="I17" s="5">
        <f>G17*F17*D17*C17</f>
        <v>3.07395</v>
      </c>
    </row>
    <row r="18" spans="1:9">
      <c r="A18" s="2"/>
      <c r="B18" s="2" t="s">
        <v>20</v>
      </c>
      <c r="C18" s="2">
        <v>1</v>
      </c>
      <c r="D18" s="2">
        <v>1</v>
      </c>
      <c r="E18" s="2"/>
      <c r="F18" s="2">
        <v>2.3849999999999998</v>
      </c>
      <c r="G18" s="2">
        <v>3.65</v>
      </c>
      <c r="H18" s="2"/>
      <c r="I18" s="5">
        <f>G18*F18*D18*C18</f>
        <v>8.7052499999999995</v>
      </c>
    </row>
    <row r="19" spans="1:9">
      <c r="A19" s="2"/>
      <c r="B19" s="2" t="s">
        <v>21</v>
      </c>
      <c r="C19" s="2">
        <v>1</v>
      </c>
      <c r="D19" s="2">
        <v>1</v>
      </c>
      <c r="E19" s="2"/>
      <c r="F19" s="2">
        <v>5.52</v>
      </c>
      <c r="G19" s="2">
        <v>6.25</v>
      </c>
      <c r="H19" s="2"/>
      <c r="I19" s="5">
        <f>G19*F19*D19*C19</f>
        <v>34.5</v>
      </c>
    </row>
    <row r="20" spans="1:9">
      <c r="A20" s="2"/>
      <c r="B20" s="2" t="s">
        <v>22</v>
      </c>
      <c r="C20" s="2">
        <v>1</v>
      </c>
      <c r="D20" s="2">
        <v>1</v>
      </c>
      <c r="E20" s="2"/>
      <c r="F20" s="2">
        <v>4.3899999999999997</v>
      </c>
      <c r="G20" s="2">
        <v>2</v>
      </c>
      <c r="H20" s="2"/>
      <c r="I20" s="5">
        <f>G20*F20*D20*C20</f>
        <v>8.7799999999999994</v>
      </c>
    </row>
    <row r="21" spans="1:9">
      <c r="A21" s="2"/>
      <c r="B21" s="2" t="s">
        <v>23</v>
      </c>
      <c r="C21" s="2">
        <v>-1</v>
      </c>
      <c r="D21" s="2">
        <v>1</v>
      </c>
      <c r="E21" s="2"/>
      <c r="F21" s="2">
        <v>1.04</v>
      </c>
      <c r="G21" s="2">
        <v>1.1299999999999999</v>
      </c>
      <c r="H21" s="2"/>
      <c r="I21" s="5">
        <f>G21*F21*D21*C21</f>
        <v>-1.1752</v>
      </c>
    </row>
    <row r="22" spans="1:9">
      <c r="A22" s="2"/>
      <c r="B22" s="1" t="s">
        <v>95</v>
      </c>
      <c r="C22" s="2"/>
      <c r="D22" s="2"/>
      <c r="E22" s="2"/>
      <c r="F22" s="2"/>
      <c r="G22" s="2"/>
      <c r="H22" s="2"/>
      <c r="I22" s="5"/>
    </row>
    <row r="23" spans="1:9">
      <c r="A23" s="2"/>
      <c r="B23" s="2" t="s">
        <v>586</v>
      </c>
      <c r="C23" s="2">
        <v>1</v>
      </c>
      <c r="D23" s="2">
        <v>1</v>
      </c>
      <c r="E23" s="2"/>
      <c r="F23" s="5">
        <v>2.2999999999999998</v>
      </c>
      <c r="G23" s="2">
        <v>3.55</v>
      </c>
      <c r="H23" s="2"/>
      <c r="I23" s="5">
        <f>G23*F23*D23*C23</f>
        <v>8.1649999999999991</v>
      </c>
    </row>
    <row r="24" spans="1:9">
      <c r="A24" s="2"/>
      <c r="B24" s="2" t="s">
        <v>587</v>
      </c>
      <c r="C24" s="2">
        <v>1</v>
      </c>
      <c r="D24" s="2">
        <v>1</v>
      </c>
      <c r="E24" s="2"/>
      <c r="F24" s="2">
        <v>3.7749999999999999</v>
      </c>
      <c r="G24" s="5">
        <v>2</v>
      </c>
      <c r="H24" s="2"/>
      <c r="I24" s="5">
        <f>G24*F24*D24*C24</f>
        <v>7.55</v>
      </c>
    </row>
    <row r="25" spans="1:9">
      <c r="A25" s="2"/>
      <c r="B25" s="2" t="s">
        <v>588</v>
      </c>
      <c r="C25" s="2">
        <v>1</v>
      </c>
      <c r="D25" s="2">
        <v>1</v>
      </c>
      <c r="E25" s="2"/>
      <c r="F25" s="5">
        <v>2.2999999999999998</v>
      </c>
      <c r="G25" s="5">
        <v>1.1499999999999999</v>
      </c>
      <c r="H25" s="2"/>
      <c r="I25" s="5">
        <f>G25*F25*D25*C25</f>
        <v>2.6449999999999996</v>
      </c>
    </row>
    <row r="26" spans="1:9">
      <c r="A26" s="2"/>
      <c r="B26" s="2"/>
      <c r="C26" s="2"/>
      <c r="D26" s="2"/>
      <c r="E26" s="2"/>
      <c r="F26" s="2"/>
      <c r="G26" s="2"/>
      <c r="H26" s="2"/>
      <c r="I26" s="6">
        <f>SUM(I12:I25)</f>
        <v>227.58715000000001</v>
      </c>
    </row>
    <row r="27" spans="1:9">
      <c r="A27" s="2"/>
      <c r="B27" s="2"/>
      <c r="C27" s="2"/>
      <c r="D27" s="2"/>
      <c r="E27" s="2"/>
      <c r="F27" s="2"/>
      <c r="G27" s="2"/>
      <c r="H27" s="2"/>
      <c r="I27" s="2"/>
    </row>
    <row r="28" spans="1:9" ht="30">
      <c r="A28" s="2">
        <v>3</v>
      </c>
      <c r="B28" s="4" t="s">
        <v>24</v>
      </c>
      <c r="C28" s="2"/>
      <c r="D28" s="2"/>
      <c r="E28" s="2"/>
      <c r="F28" s="2"/>
      <c r="G28" s="2"/>
      <c r="H28" s="2"/>
      <c r="I28" s="2"/>
    </row>
    <row r="29" spans="1:9">
      <c r="A29" s="2"/>
      <c r="B29" s="2" t="s">
        <v>25</v>
      </c>
      <c r="C29" s="2">
        <v>1</v>
      </c>
      <c r="D29" s="2">
        <v>4</v>
      </c>
      <c r="E29" s="2"/>
      <c r="F29" s="5">
        <v>1.2</v>
      </c>
      <c r="G29" s="5">
        <v>0.9</v>
      </c>
      <c r="H29" s="2"/>
      <c r="I29" s="1">
        <f>G29*F29*D29*C29</f>
        <v>4.32</v>
      </c>
    </row>
    <row r="30" spans="1:9">
      <c r="A30" s="2"/>
      <c r="B30" s="2"/>
      <c r="C30" s="2"/>
      <c r="D30" s="2"/>
      <c r="E30" s="2"/>
      <c r="F30" s="2"/>
      <c r="G30" s="2"/>
      <c r="H30" s="2"/>
      <c r="I30" s="2"/>
    </row>
    <row r="31" spans="1:9">
      <c r="A31" s="2">
        <v>4</v>
      </c>
      <c r="B31" s="2" t="s">
        <v>26</v>
      </c>
      <c r="C31" s="2"/>
      <c r="D31" s="2"/>
      <c r="E31" s="2"/>
      <c r="F31" s="2"/>
      <c r="G31" s="2"/>
      <c r="H31" s="2"/>
      <c r="I31" s="2"/>
    </row>
    <row r="32" spans="1:9">
      <c r="A32" s="2"/>
      <c r="B32" s="2" t="s">
        <v>27</v>
      </c>
      <c r="C32" s="2">
        <v>1</v>
      </c>
      <c r="D32" s="2">
        <v>2</v>
      </c>
      <c r="E32" s="2">
        <v>3</v>
      </c>
      <c r="F32" s="2">
        <v>6.29</v>
      </c>
      <c r="G32" s="2">
        <v>4.8099999999999996</v>
      </c>
      <c r="H32" s="2">
        <v>0.12</v>
      </c>
      <c r="I32" s="5">
        <f t="shared" ref="I32:I37" si="0">H32*G32*F32*E32*D32*C32</f>
        <v>21.783527999999997</v>
      </c>
    </row>
    <row r="33" spans="1:9">
      <c r="A33" s="2"/>
      <c r="B33" s="2" t="s">
        <v>28</v>
      </c>
      <c r="C33" s="2">
        <v>-1</v>
      </c>
      <c r="D33" s="2">
        <v>2</v>
      </c>
      <c r="E33" s="2">
        <v>3</v>
      </c>
      <c r="F33" s="2">
        <v>0.6</v>
      </c>
      <c r="G33" s="2">
        <v>1.1299999999999999</v>
      </c>
      <c r="H33" s="2">
        <v>0.12</v>
      </c>
      <c r="I33" s="5">
        <f t="shared" si="0"/>
        <v>-0.48815999999999982</v>
      </c>
    </row>
    <row r="34" spans="1:9">
      <c r="A34" s="2"/>
      <c r="B34" s="2" t="s">
        <v>16</v>
      </c>
      <c r="C34" s="2">
        <v>-1</v>
      </c>
      <c r="D34" s="2">
        <v>2</v>
      </c>
      <c r="E34" s="2">
        <v>3</v>
      </c>
      <c r="F34" s="2">
        <v>0.41499999999999998</v>
      </c>
      <c r="G34" s="2">
        <v>1.3149999999999999</v>
      </c>
      <c r="H34" s="2">
        <v>0.12</v>
      </c>
      <c r="I34" s="5">
        <f t="shared" si="0"/>
        <v>-0.39292199999999994</v>
      </c>
    </row>
    <row r="35" spans="1:9">
      <c r="A35" s="2"/>
      <c r="B35" s="2" t="s">
        <v>29</v>
      </c>
      <c r="C35" s="2">
        <v>-1</v>
      </c>
      <c r="D35" s="2">
        <v>2</v>
      </c>
      <c r="E35" s="2">
        <v>3</v>
      </c>
      <c r="F35" s="2">
        <v>2.7850000000000001</v>
      </c>
      <c r="G35" s="2">
        <v>0.23</v>
      </c>
      <c r="H35" s="2">
        <v>0.12</v>
      </c>
      <c r="I35" s="5">
        <f t="shared" si="0"/>
        <v>-0.46119600000000005</v>
      </c>
    </row>
    <row r="36" spans="1:9">
      <c r="A36" s="2"/>
      <c r="B36" s="2" t="s">
        <v>30</v>
      </c>
      <c r="C36" s="2">
        <v>1</v>
      </c>
      <c r="D36" s="2">
        <v>2</v>
      </c>
      <c r="E36" s="2">
        <v>3</v>
      </c>
      <c r="F36" s="5">
        <v>4</v>
      </c>
      <c r="G36" s="2">
        <v>1.55</v>
      </c>
      <c r="H36" s="2">
        <v>0.15</v>
      </c>
      <c r="I36" s="5">
        <f t="shared" si="0"/>
        <v>5.58</v>
      </c>
    </row>
    <row r="37" spans="1:9">
      <c r="A37" s="2"/>
      <c r="B37" s="2" t="s">
        <v>30</v>
      </c>
      <c r="C37" s="2">
        <v>1</v>
      </c>
      <c r="D37" s="2">
        <v>2</v>
      </c>
      <c r="E37" s="2">
        <v>3</v>
      </c>
      <c r="F37" s="2">
        <v>8.1999999999999993</v>
      </c>
      <c r="G37" s="2">
        <v>1.55</v>
      </c>
      <c r="H37" s="2">
        <v>0.15</v>
      </c>
      <c r="I37" s="5">
        <f t="shared" si="0"/>
        <v>11.438999999999998</v>
      </c>
    </row>
    <row r="38" spans="1:9">
      <c r="A38" s="2"/>
      <c r="B38" s="2" t="s">
        <v>31</v>
      </c>
      <c r="C38" s="2">
        <v>1</v>
      </c>
      <c r="D38" s="2">
        <v>35</v>
      </c>
      <c r="E38" s="2"/>
      <c r="F38" s="2">
        <v>0.75</v>
      </c>
      <c r="G38" s="2"/>
      <c r="H38" s="5">
        <v>0.6</v>
      </c>
      <c r="I38" s="2">
        <f>H38*F38*D38*C38</f>
        <v>15.749999999999998</v>
      </c>
    </row>
    <row r="39" spans="1:9">
      <c r="A39" s="2"/>
      <c r="B39" s="2" t="s">
        <v>32</v>
      </c>
      <c r="C39" s="2">
        <v>1</v>
      </c>
      <c r="D39" s="2">
        <v>35</v>
      </c>
      <c r="E39" s="2"/>
      <c r="F39" s="2">
        <v>0.75</v>
      </c>
      <c r="G39" s="2"/>
      <c r="H39" s="5">
        <v>0.6</v>
      </c>
      <c r="I39" s="2">
        <f>H39*F39*D39*C39</f>
        <v>15.749999999999998</v>
      </c>
    </row>
    <row r="40" spans="1:9">
      <c r="A40" s="2"/>
      <c r="B40" s="4" t="s">
        <v>33</v>
      </c>
      <c r="C40" s="2">
        <v>1</v>
      </c>
      <c r="D40" s="2">
        <v>17</v>
      </c>
      <c r="E40" s="2"/>
      <c r="F40" s="2">
        <v>1.81</v>
      </c>
      <c r="G40" s="2">
        <v>0.45</v>
      </c>
      <c r="H40" s="2">
        <v>6.3E-2</v>
      </c>
      <c r="I40" s="5">
        <f t="shared" ref="I40:I47" si="1">H40*G40*F40*D40*C40</f>
        <v>0.87232950000000009</v>
      </c>
    </row>
    <row r="41" spans="1:9" ht="30">
      <c r="A41" s="2"/>
      <c r="B41" s="4" t="s">
        <v>34</v>
      </c>
      <c r="C41" s="2">
        <v>1</v>
      </c>
      <c r="D41" s="2">
        <v>23</v>
      </c>
      <c r="E41" s="2"/>
      <c r="F41" s="2">
        <v>1.36</v>
      </c>
      <c r="G41" s="2">
        <v>0.45</v>
      </c>
      <c r="H41" s="2">
        <v>6.3E-2</v>
      </c>
      <c r="I41" s="5">
        <f t="shared" si="1"/>
        <v>0.88678800000000002</v>
      </c>
    </row>
    <row r="42" spans="1:9" ht="30">
      <c r="A42" s="2"/>
      <c r="B42" s="4" t="s">
        <v>35</v>
      </c>
      <c r="C42" s="2">
        <v>1</v>
      </c>
      <c r="D42" s="2">
        <v>20</v>
      </c>
      <c r="E42" s="2"/>
      <c r="F42" s="2">
        <v>1.36</v>
      </c>
      <c r="G42" s="2">
        <v>0.45</v>
      </c>
      <c r="H42" s="2">
        <v>6.3E-2</v>
      </c>
      <c r="I42" s="5">
        <f t="shared" si="1"/>
        <v>0.77112000000000003</v>
      </c>
    </row>
    <row r="43" spans="1:9">
      <c r="A43" s="2"/>
      <c r="B43" s="4" t="s">
        <v>557</v>
      </c>
      <c r="C43" s="2">
        <v>1</v>
      </c>
      <c r="D43" s="2">
        <v>3</v>
      </c>
      <c r="E43" s="2"/>
      <c r="F43" s="2">
        <v>4.96</v>
      </c>
      <c r="G43" s="2">
        <v>2.46</v>
      </c>
      <c r="H43" s="2">
        <v>0.12</v>
      </c>
      <c r="I43" s="5">
        <f t="shared" si="1"/>
        <v>4.3925759999999991</v>
      </c>
    </row>
    <row r="44" spans="1:9">
      <c r="A44" s="2"/>
      <c r="B44" s="1" t="s">
        <v>36</v>
      </c>
      <c r="C44" s="2"/>
      <c r="D44" s="2"/>
      <c r="E44" s="2"/>
      <c r="F44" s="2"/>
      <c r="G44" s="2"/>
      <c r="H44" s="2"/>
      <c r="I44" s="5">
        <f t="shared" si="1"/>
        <v>0</v>
      </c>
    </row>
    <row r="45" spans="1:9">
      <c r="A45" s="2"/>
      <c r="B45" s="2" t="s">
        <v>37</v>
      </c>
      <c r="C45" s="2">
        <v>1</v>
      </c>
      <c r="D45" s="2">
        <v>1</v>
      </c>
      <c r="E45" s="2"/>
      <c r="F45" s="2">
        <v>2.2599999999999998</v>
      </c>
      <c r="G45" s="2">
        <v>0.45</v>
      </c>
      <c r="H45" s="2">
        <v>6.3E-2</v>
      </c>
      <c r="I45" s="5">
        <f t="shared" si="1"/>
        <v>6.4070999999999989E-2</v>
      </c>
    </row>
    <row r="46" spans="1:9">
      <c r="A46" s="2"/>
      <c r="B46" s="2" t="s">
        <v>38</v>
      </c>
      <c r="C46" s="2">
        <v>2</v>
      </c>
      <c r="D46" s="2">
        <v>2</v>
      </c>
      <c r="E46" s="2"/>
      <c r="F46" s="2">
        <v>1.36</v>
      </c>
      <c r="G46" s="2">
        <v>0.45</v>
      </c>
      <c r="H46" s="2">
        <v>6.3E-2</v>
      </c>
      <c r="I46" s="5">
        <f t="shared" si="1"/>
        <v>0.154224</v>
      </c>
    </row>
    <row r="47" spans="1:9">
      <c r="A47" s="2"/>
      <c r="B47" s="2" t="s">
        <v>39</v>
      </c>
      <c r="C47" s="2">
        <v>1</v>
      </c>
      <c r="D47" s="2">
        <v>1</v>
      </c>
      <c r="E47" s="2"/>
      <c r="F47" s="2">
        <v>1.36</v>
      </c>
      <c r="G47" s="2">
        <v>0.45</v>
      </c>
      <c r="H47" s="2">
        <v>6.3E-2</v>
      </c>
      <c r="I47" s="5">
        <f t="shared" si="1"/>
        <v>3.8556E-2</v>
      </c>
    </row>
    <row r="48" spans="1:9">
      <c r="A48" s="2"/>
      <c r="B48" s="2"/>
      <c r="C48" s="2"/>
      <c r="D48" s="2"/>
      <c r="E48" s="2"/>
      <c r="F48" s="2"/>
      <c r="G48" s="2"/>
      <c r="H48" s="2"/>
      <c r="I48" s="6">
        <f>SUM(I32:I47)</f>
        <v>76.139914499999989</v>
      </c>
    </row>
    <row r="49" spans="1:9">
      <c r="A49" s="2"/>
      <c r="B49" s="2"/>
      <c r="C49" s="2"/>
      <c r="D49" s="2"/>
      <c r="E49" s="2"/>
      <c r="F49" s="2"/>
      <c r="G49" s="2"/>
      <c r="H49" s="2"/>
      <c r="I49" s="2"/>
    </row>
    <row r="50" spans="1:9" ht="30">
      <c r="A50" s="2">
        <v>5</v>
      </c>
      <c r="B50" s="4" t="s">
        <v>40</v>
      </c>
      <c r="C50" s="2"/>
      <c r="D50" s="2"/>
      <c r="E50" s="2"/>
      <c r="F50" s="2"/>
      <c r="G50" s="2"/>
      <c r="H50" s="2"/>
      <c r="I50" s="2"/>
    </row>
    <row r="51" spans="1:9" ht="30">
      <c r="A51" s="2"/>
      <c r="B51" s="4" t="s">
        <v>41</v>
      </c>
      <c r="C51" s="2"/>
      <c r="D51" s="2"/>
      <c r="E51" s="2"/>
      <c r="F51" s="2"/>
      <c r="G51" s="2"/>
      <c r="H51" s="2"/>
      <c r="I51" s="2"/>
    </row>
    <row r="52" spans="1:9">
      <c r="A52" s="2"/>
      <c r="B52" s="2" t="s">
        <v>42</v>
      </c>
      <c r="C52" s="2"/>
      <c r="D52" s="2"/>
      <c r="E52" s="2"/>
      <c r="F52" s="2"/>
      <c r="G52" s="2"/>
      <c r="H52" s="2"/>
      <c r="I52" s="2"/>
    </row>
    <row r="53" spans="1:9">
      <c r="A53" s="2"/>
      <c r="B53" s="2" t="s">
        <v>43</v>
      </c>
      <c r="C53" s="2">
        <v>1</v>
      </c>
      <c r="D53" s="2">
        <v>12</v>
      </c>
      <c r="E53" s="2"/>
      <c r="F53" s="2">
        <v>3.915</v>
      </c>
      <c r="G53" s="2">
        <v>2.88</v>
      </c>
      <c r="H53" s="2"/>
      <c r="I53" s="5">
        <f t="shared" ref="I53:I59" si="2">G53*F53*D53*C53</f>
        <v>135.30240000000001</v>
      </c>
    </row>
    <row r="54" spans="1:9">
      <c r="A54" s="2"/>
      <c r="B54" s="2" t="s">
        <v>44</v>
      </c>
      <c r="C54" s="2">
        <v>1</v>
      </c>
      <c r="D54" s="2">
        <v>12</v>
      </c>
      <c r="E54" s="2"/>
      <c r="F54" s="2">
        <v>2.7850000000000001</v>
      </c>
      <c r="G54" s="5">
        <v>3</v>
      </c>
      <c r="H54" s="2"/>
      <c r="I54" s="5">
        <f t="shared" si="2"/>
        <v>100.26</v>
      </c>
    </row>
    <row r="55" spans="1:9">
      <c r="A55" s="2"/>
      <c r="B55" s="2" t="s">
        <v>45</v>
      </c>
      <c r="C55" s="2">
        <v>1</v>
      </c>
      <c r="D55" s="2">
        <v>12</v>
      </c>
      <c r="E55" s="2"/>
      <c r="F55" s="2">
        <v>1.8</v>
      </c>
      <c r="G55" s="2">
        <v>2.3149999999999999</v>
      </c>
      <c r="H55" s="2"/>
      <c r="I55" s="5">
        <f t="shared" si="2"/>
        <v>50.003999999999998</v>
      </c>
    </row>
    <row r="56" spans="1:9">
      <c r="A56" s="2"/>
      <c r="B56" s="2" t="s">
        <v>46</v>
      </c>
      <c r="C56" s="2">
        <v>1</v>
      </c>
      <c r="D56" s="2">
        <v>12</v>
      </c>
      <c r="E56" s="2"/>
      <c r="F56" s="2">
        <v>1.2</v>
      </c>
      <c r="G56" s="5">
        <v>0.9</v>
      </c>
      <c r="H56" s="2"/>
      <c r="I56" s="5">
        <f t="shared" si="2"/>
        <v>12.96</v>
      </c>
    </row>
    <row r="57" spans="1:9">
      <c r="A57" s="2"/>
      <c r="B57" s="2" t="s">
        <v>47</v>
      </c>
      <c r="C57" s="2">
        <v>1</v>
      </c>
      <c r="D57" s="2">
        <v>12</v>
      </c>
      <c r="E57" s="2"/>
      <c r="F57" s="2">
        <v>1.8</v>
      </c>
      <c r="G57" s="5">
        <v>1.2</v>
      </c>
      <c r="H57" s="2"/>
      <c r="I57" s="5">
        <f t="shared" si="2"/>
        <v>25.92</v>
      </c>
    </row>
    <row r="58" spans="1:9">
      <c r="A58" s="2"/>
      <c r="B58" s="2" t="s">
        <v>48</v>
      </c>
      <c r="C58" s="2">
        <v>1</v>
      </c>
      <c r="D58" s="2">
        <v>12</v>
      </c>
      <c r="E58" s="2"/>
      <c r="F58" s="2">
        <v>1.1299999999999999</v>
      </c>
      <c r="G58" s="5">
        <v>0.9</v>
      </c>
      <c r="H58" s="2"/>
      <c r="I58" s="5">
        <f t="shared" si="2"/>
        <v>12.203999999999999</v>
      </c>
    </row>
    <row r="59" spans="1:9">
      <c r="A59" s="2"/>
      <c r="B59" s="2" t="s">
        <v>49</v>
      </c>
      <c r="C59" s="2">
        <v>1</v>
      </c>
      <c r="D59" s="2">
        <v>12</v>
      </c>
      <c r="E59" s="2"/>
      <c r="F59" s="2">
        <v>1.885</v>
      </c>
      <c r="G59" s="5">
        <v>1</v>
      </c>
      <c r="H59" s="2"/>
      <c r="I59" s="5">
        <f t="shared" si="2"/>
        <v>22.62</v>
      </c>
    </row>
    <row r="60" spans="1:9">
      <c r="A60" s="2"/>
      <c r="B60" s="2" t="s">
        <v>50</v>
      </c>
      <c r="C60" s="2">
        <v>1</v>
      </c>
      <c r="D60" s="2">
        <v>12</v>
      </c>
      <c r="E60" s="2"/>
      <c r="F60" s="2">
        <v>27.17</v>
      </c>
      <c r="G60" s="2"/>
      <c r="H60" s="2">
        <v>0.12</v>
      </c>
      <c r="I60" s="5">
        <f>H60*F60*D60*C60</f>
        <v>39.1248</v>
      </c>
    </row>
    <row r="61" spans="1:9">
      <c r="A61" s="2"/>
      <c r="B61" s="2" t="s">
        <v>51</v>
      </c>
      <c r="C61" s="2">
        <v>1</v>
      </c>
      <c r="D61" s="2">
        <v>2</v>
      </c>
      <c r="E61" s="2">
        <v>3</v>
      </c>
      <c r="F61" s="5">
        <v>4</v>
      </c>
      <c r="G61" s="2">
        <v>1.55</v>
      </c>
      <c r="H61" s="2"/>
      <c r="I61" s="2">
        <f>G61*F61*E61*D61*C61</f>
        <v>37.200000000000003</v>
      </c>
    </row>
    <row r="62" spans="1:9">
      <c r="A62" s="2"/>
      <c r="B62" s="2" t="s">
        <v>52</v>
      </c>
      <c r="C62" s="2">
        <v>1</v>
      </c>
      <c r="D62" s="2">
        <v>2</v>
      </c>
      <c r="E62" s="2">
        <v>3</v>
      </c>
      <c r="F62" s="5">
        <v>4</v>
      </c>
      <c r="G62" s="2"/>
      <c r="H62" s="2">
        <v>0.88</v>
      </c>
      <c r="I62" s="2">
        <f>H62*F62*E62*D62*C62</f>
        <v>21.12</v>
      </c>
    </row>
    <row r="63" spans="1:9">
      <c r="A63" s="2"/>
      <c r="B63" s="2" t="s">
        <v>53</v>
      </c>
      <c r="C63" s="2">
        <v>1</v>
      </c>
      <c r="D63" s="2">
        <v>2</v>
      </c>
      <c r="E63" s="2">
        <v>3</v>
      </c>
      <c r="F63" s="2">
        <v>0.23</v>
      </c>
      <c r="G63" s="2"/>
      <c r="H63" s="2">
        <v>0.25</v>
      </c>
      <c r="I63" s="2">
        <f>H63*F63*E63*D63*C63</f>
        <v>0.34500000000000003</v>
      </c>
    </row>
    <row r="64" spans="1:9">
      <c r="A64" s="2"/>
      <c r="B64" s="2" t="s">
        <v>51</v>
      </c>
      <c r="C64" s="2">
        <v>1</v>
      </c>
      <c r="D64" s="2">
        <v>2</v>
      </c>
      <c r="E64" s="2">
        <v>3</v>
      </c>
      <c r="F64" s="5">
        <v>8.1999999999999993</v>
      </c>
      <c r="G64" s="2">
        <v>1.55</v>
      </c>
      <c r="H64" s="2"/>
      <c r="I64" s="2">
        <f>G64*F64*E64*D64*C64</f>
        <v>76.259999999999991</v>
      </c>
    </row>
    <row r="65" spans="1:9">
      <c r="A65" s="2"/>
      <c r="B65" s="2" t="s">
        <v>52</v>
      </c>
      <c r="C65" s="2">
        <v>1</v>
      </c>
      <c r="D65" s="2">
        <v>2</v>
      </c>
      <c r="E65" s="2">
        <v>3</v>
      </c>
      <c r="F65" s="5">
        <v>8.1999999999999993</v>
      </c>
      <c r="G65" s="2"/>
      <c r="H65" s="2">
        <v>0.88</v>
      </c>
      <c r="I65" s="5">
        <f>H65*F65*E65*D65*C65</f>
        <v>43.295999999999992</v>
      </c>
    </row>
    <row r="66" spans="1:9">
      <c r="A66" s="2"/>
      <c r="B66" s="2" t="s">
        <v>53</v>
      </c>
      <c r="C66" s="2">
        <v>1</v>
      </c>
      <c r="D66" s="2">
        <v>2</v>
      </c>
      <c r="E66" s="2">
        <v>3</v>
      </c>
      <c r="F66" s="2">
        <v>0.23</v>
      </c>
      <c r="G66" s="2"/>
      <c r="H66" s="2">
        <v>0.25</v>
      </c>
      <c r="I66" s="2">
        <f>H66*F66*E66*D66*C66</f>
        <v>0.34500000000000003</v>
      </c>
    </row>
    <row r="67" spans="1:9">
      <c r="A67" s="2"/>
      <c r="B67" s="4" t="s">
        <v>557</v>
      </c>
      <c r="C67" s="2">
        <v>1</v>
      </c>
      <c r="D67" s="2">
        <v>1</v>
      </c>
      <c r="E67" s="2">
        <v>3</v>
      </c>
      <c r="F67" s="5">
        <v>4.5</v>
      </c>
      <c r="G67" s="5">
        <v>2</v>
      </c>
      <c r="H67" s="2"/>
      <c r="I67" s="5">
        <f>G67*F67*E67*D67*C67</f>
        <v>27</v>
      </c>
    </row>
    <row r="68" spans="1:9">
      <c r="A68" s="2"/>
      <c r="B68" s="4" t="s">
        <v>50</v>
      </c>
      <c r="C68" s="2">
        <v>1</v>
      </c>
      <c r="D68" s="2">
        <v>1</v>
      </c>
      <c r="E68" s="2">
        <v>3</v>
      </c>
      <c r="F68" s="5">
        <v>14.84</v>
      </c>
      <c r="G68" s="5"/>
      <c r="H68" s="2">
        <v>0.12</v>
      </c>
      <c r="I68" s="2">
        <f>H68*F68*E68*D68*C68</f>
        <v>5.3423999999999996</v>
      </c>
    </row>
    <row r="69" spans="1:9">
      <c r="A69" s="2"/>
      <c r="B69" s="2"/>
      <c r="C69" s="2"/>
      <c r="D69" s="2"/>
      <c r="E69" s="2"/>
      <c r="F69" s="2"/>
      <c r="G69" s="2"/>
      <c r="H69" s="2"/>
      <c r="I69" s="6">
        <f>SUM(I53:I68)</f>
        <v>609.30360000000019</v>
      </c>
    </row>
    <row r="70" spans="1:9" ht="45">
      <c r="A70" s="2"/>
      <c r="B70" s="4" t="s">
        <v>54</v>
      </c>
      <c r="C70" s="2"/>
      <c r="D70" s="2"/>
      <c r="E70" s="2"/>
      <c r="F70" s="2"/>
      <c r="G70" s="2"/>
      <c r="H70" s="2"/>
      <c r="I70" s="2"/>
    </row>
    <row r="71" spans="1:9">
      <c r="A71" s="2"/>
      <c r="B71" s="2" t="s">
        <v>55</v>
      </c>
      <c r="C71" s="2"/>
      <c r="D71" s="2"/>
      <c r="E71" s="2"/>
      <c r="F71" s="2"/>
      <c r="G71" s="2"/>
      <c r="H71" s="2"/>
      <c r="I71" s="2"/>
    </row>
    <row r="72" spans="1:9">
      <c r="A72" s="2"/>
      <c r="B72" s="2" t="s">
        <v>56</v>
      </c>
      <c r="C72" s="2">
        <v>1</v>
      </c>
      <c r="D72" s="2">
        <v>17</v>
      </c>
      <c r="E72" s="2"/>
      <c r="F72" s="2">
        <v>1.81</v>
      </c>
      <c r="G72" s="2">
        <v>0.45</v>
      </c>
      <c r="H72" s="2"/>
      <c r="I72" s="5">
        <f>G72*F72*D72*C72</f>
        <v>13.846500000000001</v>
      </c>
    </row>
    <row r="73" spans="1:9">
      <c r="A73" s="2"/>
      <c r="B73" s="2" t="s">
        <v>57</v>
      </c>
      <c r="C73" s="2">
        <v>2</v>
      </c>
      <c r="D73" s="2">
        <v>17</v>
      </c>
      <c r="E73" s="2"/>
      <c r="F73" s="2">
        <v>0.45</v>
      </c>
      <c r="G73" s="2"/>
      <c r="H73" s="2">
        <v>6.3E-2</v>
      </c>
      <c r="I73" s="5">
        <f>H73*F73*D73*C73</f>
        <v>0.96389999999999998</v>
      </c>
    </row>
    <row r="74" spans="1:9">
      <c r="A74" s="2"/>
      <c r="B74" s="2" t="s">
        <v>58</v>
      </c>
      <c r="C74" s="2">
        <v>1</v>
      </c>
      <c r="D74" s="2">
        <v>19</v>
      </c>
      <c r="E74" s="2"/>
      <c r="F74" s="2">
        <v>1.36</v>
      </c>
      <c r="G74" s="2">
        <v>0.45</v>
      </c>
      <c r="H74" s="2"/>
      <c r="I74" s="5">
        <f>G74*F74*D74*C74</f>
        <v>11.628000000000002</v>
      </c>
    </row>
    <row r="75" spans="1:9">
      <c r="A75" s="2"/>
      <c r="B75" s="2" t="s">
        <v>57</v>
      </c>
      <c r="C75" s="2">
        <v>2</v>
      </c>
      <c r="D75" s="2">
        <v>19</v>
      </c>
      <c r="E75" s="2"/>
      <c r="F75" s="2">
        <v>0.45</v>
      </c>
      <c r="G75" s="2"/>
      <c r="H75" s="2">
        <v>6.3E-2</v>
      </c>
      <c r="I75" s="5">
        <f>H75*F75*D75*C75</f>
        <v>1.0772999999999999</v>
      </c>
    </row>
    <row r="76" spans="1:9">
      <c r="A76" s="2"/>
      <c r="B76" s="2" t="s">
        <v>59</v>
      </c>
      <c r="C76" s="2">
        <v>1</v>
      </c>
      <c r="D76" s="2">
        <v>20</v>
      </c>
      <c r="E76" s="2"/>
      <c r="F76" s="2">
        <v>1.36</v>
      </c>
      <c r="G76" s="2">
        <v>0.45</v>
      </c>
      <c r="H76" s="2"/>
      <c r="I76" s="2">
        <f>G76*F76*D76*C76</f>
        <v>12.240000000000002</v>
      </c>
    </row>
    <row r="77" spans="1:9">
      <c r="A77" s="2"/>
      <c r="B77" s="2" t="s">
        <v>57</v>
      </c>
      <c r="C77" s="2">
        <v>2</v>
      </c>
      <c r="D77" s="2">
        <v>20</v>
      </c>
      <c r="E77" s="2"/>
      <c r="F77" s="2">
        <v>0.45</v>
      </c>
      <c r="G77" s="2"/>
      <c r="H77" s="2">
        <v>6.3E-2</v>
      </c>
      <c r="I77" s="5">
        <f>H77*F77*D77*C77</f>
        <v>1.1339999999999999</v>
      </c>
    </row>
    <row r="78" spans="1:9">
      <c r="A78" s="2"/>
      <c r="B78" s="2" t="s">
        <v>78</v>
      </c>
      <c r="C78" s="2">
        <v>1</v>
      </c>
      <c r="D78" s="2">
        <v>12</v>
      </c>
      <c r="E78" s="2"/>
      <c r="F78" s="2">
        <v>1.81</v>
      </c>
      <c r="G78" s="2">
        <v>0.45</v>
      </c>
      <c r="H78" s="2"/>
      <c r="I78" s="5">
        <f>G78*F78*D78*C78</f>
        <v>9.7740000000000009</v>
      </c>
    </row>
    <row r="79" spans="1:9">
      <c r="A79" s="2"/>
      <c r="B79" s="2" t="s">
        <v>57</v>
      </c>
      <c r="C79" s="2">
        <v>2</v>
      </c>
      <c r="D79" s="2">
        <v>12</v>
      </c>
      <c r="E79" s="2"/>
      <c r="F79" s="2">
        <v>0.45</v>
      </c>
      <c r="G79" s="2"/>
      <c r="H79" s="2">
        <v>6.3E-2</v>
      </c>
      <c r="I79" s="5">
        <f>H79*F79*D79*C79</f>
        <v>0.6804</v>
      </c>
    </row>
    <row r="80" spans="1:9">
      <c r="A80" s="2"/>
      <c r="B80" s="2" t="s">
        <v>44</v>
      </c>
      <c r="C80" s="2">
        <v>1</v>
      </c>
      <c r="D80" s="2">
        <v>12</v>
      </c>
      <c r="E80" s="2"/>
      <c r="F80" s="2">
        <v>1.36</v>
      </c>
      <c r="G80" s="2">
        <v>0.45</v>
      </c>
      <c r="H80" s="2"/>
      <c r="I80" s="2">
        <f>G80*F80*D80*C80</f>
        <v>7.3440000000000012</v>
      </c>
    </row>
    <row r="81" spans="1:9">
      <c r="A81" s="2"/>
      <c r="B81" s="2" t="s">
        <v>57</v>
      </c>
      <c r="C81" s="2">
        <v>2</v>
      </c>
      <c r="D81" s="2">
        <v>12</v>
      </c>
      <c r="E81" s="2"/>
      <c r="F81" s="2">
        <v>0.45</v>
      </c>
      <c r="G81" s="2"/>
      <c r="H81" s="2">
        <v>6.3E-2</v>
      </c>
      <c r="I81" s="5">
        <f>H81*F81*D81*C81</f>
        <v>0.6804</v>
      </c>
    </row>
    <row r="82" spans="1:9">
      <c r="A82" s="2"/>
      <c r="B82" s="2" t="s">
        <v>39</v>
      </c>
      <c r="C82" s="2">
        <v>1</v>
      </c>
      <c r="D82" s="2">
        <v>12</v>
      </c>
      <c r="E82" s="2"/>
      <c r="F82" s="2">
        <v>1.36</v>
      </c>
      <c r="G82" s="2">
        <v>0.45</v>
      </c>
      <c r="H82" s="2"/>
      <c r="I82" s="2">
        <f>G82*F82*D82*C82</f>
        <v>7.3440000000000012</v>
      </c>
    </row>
    <row r="83" spans="1:9">
      <c r="A83" s="2"/>
      <c r="B83" s="2" t="s">
        <v>57</v>
      </c>
      <c r="C83" s="2">
        <v>2</v>
      </c>
      <c r="D83" s="2">
        <v>12</v>
      </c>
      <c r="E83" s="2"/>
      <c r="F83" s="2">
        <v>0.45</v>
      </c>
      <c r="G83" s="2"/>
      <c r="H83" s="2">
        <v>6.3E-2</v>
      </c>
      <c r="I83" s="5">
        <f>H83*F83*D83*C83</f>
        <v>0.6804</v>
      </c>
    </row>
    <row r="84" spans="1:9">
      <c r="A84" s="2"/>
      <c r="B84" s="1" t="s">
        <v>60</v>
      </c>
      <c r="C84" s="2"/>
      <c r="D84" s="2"/>
      <c r="E84" s="2"/>
      <c r="F84" s="2"/>
      <c r="G84" s="2"/>
      <c r="H84" s="2"/>
      <c r="I84" s="2"/>
    </row>
    <row r="85" spans="1:9">
      <c r="A85" s="2"/>
      <c r="B85" s="2" t="s">
        <v>61</v>
      </c>
      <c r="C85" s="2">
        <v>1</v>
      </c>
      <c r="D85" s="2">
        <v>2</v>
      </c>
      <c r="E85" s="2"/>
      <c r="F85" s="2">
        <v>2.2599999999999998</v>
      </c>
      <c r="G85" s="2">
        <v>0.45</v>
      </c>
      <c r="H85" s="2"/>
      <c r="I85" s="2">
        <f>G85*F85*D85*C85</f>
        <v>2.0339999999999998</v>
      </c>
    </row>
    <row r="86" spans="1:9">
      <c r="A86" s="2"/>
      <c r="B86" s="2" t="s">
        <v>57</v>
      </c>
      <c r="C86" s="2">
        <v>2</v>
      </c>
      <c r="D86" s="2">
        <v>2</v>
      </c>
      <c r="E86" s="2"/>
      <c r="F86" s="2">
        <v>0.45</v>
      </c>
      <c r="G86" s="2"/>
      <c r="H86" s="2">
        <v>6.3E-2</v>
      </c>
      <c r="I86" s="5">
        <f>H86*F86*D86*C86</f>
        <v>0.1134</v>
      </c>
    </row>
    <row r="87" spans="1:9">
      <c r="A87" s="2"/>
      <c r="B87" s="2" t="s">
        <v>62</v>
      </c>
      <c r="C87" s="2">
        <v>4</v>
      </c>
      <c r="D87" s="2">
        <v>2</v>
      </c>
      <c r="E87" s="2"/>
      <c r="F87" s="2">
        <v>1.36</v>
      </c>
      <c r="G87" s="2">
        <v>0.45</v>
      </c>
      <c r="H87" s="2"/>
      <c r="I87" s="2">
        <f>G87*F87*D87*C87</f>
        <v>4.8960000000000008</v>
      </c>
    </row>
    <row r="88" spans="1:9">
      <c r="A88" s="2"/>
      <c r="B88" s="2" t="s">
        <v>57</v>
      </c>
      <c r="C88" s="2">
        <v>4</v>
      </c>
      <c r="D88" s="2">
        <v>4</v>
      </c>
      <c r="E88" s="2"/>
      <c r="F88" s="2">
        <v>0.45</v>
      </c>
      <c r="G88" s="2"/>
      <c r="H88" s="2">
        <v>6.3E-2</v>
      </c>
      <c r="I88" s="5">
        <f>H88*F88*D88*C88</f>
        <v>0.4536</v>
      </c>
    </row>
    <row r="89" spans="1:9">
      <c r="A89" s="2"/>
      <c r="B89" s="2" t="s">
        <v>59</v>
      </c>
      <c r="C89" s="2">
        <v>1</v>
      </c>
      <c r="D89" s="2">
        <v>2</v>
      </c>
      <c r="E89" s="2"/>
      <c r="F89" s="2">
        <v>1.36</v>
      </c>
      <c r="G89" s="2">
        <v>0.45</v>
      </c>
      <c r="H89" s="2"/>
      <c r="I89" s="2">
        <f>G89*F89*D89*C89</f>
        <v>1.2240000000000002</v>
      </c>
    </row>
    <row r="90" spans="1:9">
      <c r="A90" s="2"/>
      <c r="B90" s="2" t="s">
        <v>57</v>
      </c>
      <c r="C90" s="2">
        <v>2</v>
      </c>
      <c r="D90" s="2">
        <v>2</v>
      </c>
      <c r="E90" s="2"/>
      <c r="F90" s="2">
        <v>0.45</v>
      </c>
      <c r="G90" s="2"/>
      <c r="H90" s="2">
        <v>6.3E-2</v>
      </c>
      <c r="I90" s="5">
        <f>H90*F90*D90*C90</f>
        <v>0.1134</v>
      </c>
    </row>
    <row r="91" spans="1:9">
      <c r="A91" s="2"/>
      <c r="B91" s="2"/>
      <c r="C91" s="2"/>
      <c r="D91" s="2"/>
      <c r="E91" s="2"/>
      <c r="F91" s="2"/>
      <c r="G91" s="2"/>
      <c r="H91" s="2"/>
      <c r="I91" s="6">
        <f>SUM(I72:I90)</f>
        <v>76.227300000000014</v>
      </c>
    </row>
    <row r="92" spans="1:9">
      <c r="A92" s="2"/>
      <c r="B92" s="2"/>
      <c r="C92" s="2"/>
      <c r="D92" s="2"/>
      <c r="E92" s="2"/>
      <c r="F92" s="2"/>
      <c r="G92" s="2"/>
      <c r="H92" s="2"/>
      <c r="I92" s="2"/>
    </row>
    <row r="93" spans="1:9">
      <c r="A93" s="2"/>
      <c r="B93" s="2"/>
      <c r="C93" s="2"/>
      <c r="D93" s="2"/>
      <c r="E93" s="2"/>
      <c r="F93" s="2"/>
      <c r="G93" s="2"/>
      <c r="H93" s="2"/>
      <c r="I93" s="2"/>
    </row>
    <row r="94" spans="1:9">
      <c r="A94" s="2">
        <v>6</v>
      </c>
      <c r="B94" s="2" t="s">
        <v>63</v>
      </c>
      <c r="C94" s="2"/>
      <c r="D94" s="2"/>
      <c r="E94" s="2"/>
      <c r="F94" s="2"/>
      <c r="G94" s="2"/>
      <c r="H94" s="2"/>
      <c r="I94" s="2"/>
    </row>
    <row r="95" spans="1:9">
      <c r="A95" s="2"/>
      <c r="B95" s="2" t="s">
        <v>64</v>
      </c>
      <c r="C95" s="2"/>
      <c r="D95" s="2"/>
      <c r="E95" s="2"/>
      <c r="F95" s="2"/>
      <c r="G95" s="2"/>
      <c r="H95" s="2"/>
      <c r="I95" s="2"/>
    </row>
    <row r="96" spans="1:9">
      <c r="A96" s="2"/>
      <c r="B96" s="2" t="s">
        <v>65</v>
      </c>
      <c r="C96" s="2">
        <v>1</v>
      </c>
      <c r="D96" s="2">
        <v>3</v>
      </c>
      <c r="E96" s="2"/>
      <c r="F96" s="2">
        <v>1.81</v>
      </c>
      <c r="G96" s="2">
        <v>0.45</v>
      </c>
      <c r="H96" s="2">
        <v>6.3E-2</v>
      </c>
      <c r="I96" s="5">
        <f>H96*G96*F96*D96*C96</f>
        <v>0.15394050000000001</v>
      </c>
    </row>
    <row r="97" spans="1:9">
      <c r="A97" s="2"/>
      <c r="B97" s="2" t="s">
        <v>66</v>
      </c>
      <c r="C97" s="2">
        <v>1</v>
      </c>
      <c r="D97" s="2">
        <v>8</v>
      </c>
      <c r="E97" s="2"/>
      <c r="F97" s="2">
        <v>1.81</v>
      </c>
      <c r="G97" s="2">
        <v>0.45</v>
      </c>
      <c r="H97" s="2">
        <v>6.3E-2</v>
      </c>
      <c r="I97" s="5">
        <f t="shared" ref="I97:I102" si="3">H97*G97*F97*D97*C97</f>
        <v>0.41050800000000004</v>
      </c>
    </row>
    <row r="98" spans="1:9">
      <c r="A98" s="2"/>
      <c r="B98" s="2"/>
      <c r="C98" s="2"/>
      <c r="D98" s="2"/>
      <c r="E98" s="2"/>
      <c r="F98" s="2"/>
      <c r="G98" s="2"/>
      <c r="H98" s="2"/>
      <c r="I98" s="5">
        <f t="shared" si="3"/>
        <v>0</v>
      </c>
    </row>
    <row r="99" spans="1:9">
      <c r="A99" s="2"/>
      <c r="B99" s="2" t="s">
        <v>67</v>
      </c>
      <c r="C99" s="2">
        <v>1</v>
      </c>
      <c r="D99" s="2">
        <v>3</v>
      </c>
      <c r="E99" s="2"/>
      <c r="F99" s="2">
        <v>1.36</v>
      </c>
      <c r="G99" s="2">
        <v>0.45</v>
      </c>
      <c r="H99" s="2">
        <v>6.3E-2</v>
      </c>
      <c r="I99" s="5">
        <f t="shared" si="3"/>
        <v>0.11566799999999999</v>
      </c>
    </row>
    <row r="100" spans="1:9">
      <c r="A100" s="2"/>
      <c r="B100" s="2" t="s">
        <v>68</v>
      </c>
      <c r="C100" s="2">
        <v>1</v>
      </c>
      <c r="D100" s="2">
        <v>9</v>
      </c>
      <c r="E100" s="2"/>
      <c r="F100" s="2">
        <v>1.36</v>
      </c>
      <c r="G100" s="2">
        <v>0.45</v>
      </c>
      <c r="H100" s="2">
        <v>6.3E-2</v>
      </c>
      <c r="I100" s="5">
        <f t="shared" si="3"/>
        <v>0.34700399999999998</v>
      </c>
    </row>
    <row r="101" spans="1:9">
      <c r="A101" s="2"/>
      <c r="B101" s="2" t="s">
        <v>69</v>
      </c>
      <c r="C101" s="2">
        <v>1</v>
      </c>
      <c r="D101" s="2">
        <v>3</v>
      </c>
      <c r="E101" s="2"/>
      <c r="F101" s="2">
        <v>1.36</v>
      </c>
      <c r="G101" s="2">
        <v>0.45</v>
      </c>
      <c r="H101" s="2">
        <v>6.3E-2</v>
      </c>
      <c r="I101" s="5">
        <f t="shared" si="3"/>
        <v>0.11566799999999999</v>
      </c>
    </row>
    <row r="102" spans="1:9">
      <c r="A102" s="2"/>
      <c r="B102" s="2" t="s">
        <v>70</v>
      </c>
      <c r="C102" s="2">
        <v>1</v>
      </c>
      <c r="D102" s="2">
        <v>8</v>
      </c>
      <c r="E102" s="2"/>
      <c r="F102" s="2">
        <v>1.36</v>
      </c>
      <c r="G102" s="2">
        <v>0.45</v>
      </c>
      <c r="H102" s="2">
        <v>6.3E-2</v>
      </c>
      <c r="I102" s="5">
        <f t="shared" si="3"/>
        <v>0.308448</v>
      </c>
    </row>
    <row r="103" spans="1:9">
      <c r="A103" s="2"/>
      <c r="B103" s="2"/>
      <c r="C103" s="2"/>
      <c r="D103" s="2"/>
      <c r="E103" s="2"/>
      <c r="F103" s="2"/>
      <c r="G103" s="2"/>
      <c r="H103" s="2"/>
      <c r="I103" s="6">
        <f>SUM(I96:I102)</f>
        <v>1.4512365</v>
      </c>
    </row>
    <row r="104" spans="1:9">
      <c r="A104" s="2"/>
      <c r="B104" s="2" t="s">
        <v>71</v>
      </c>
      <c r="C104" s="2"/>
      <c r="D104" s="2"/>
      <c r="E104" s="2"/>
      <c r="F104" s="2"/>
      <c r="G104" s="2"/>
      <c r="H104" s="2"/>
      <c r="I104" s="2"/>
    </row>
    <row r="105" spans="1:9">
      <c r="A105" s="2"/>
      <c r="B105" s="2" t="s">
        <v>73</v>
      </c>
      <c r="C105" s="2">
        <v>1</v>
      </c>
      <c r="D105" s="2">
        <v>6</v>
      </c>
      <c r="E105" s="2"/>
      <c r="F105" s="2">
        <v>1.81</v>
      </c>
      <c r="G105" s="2">
        <v>0.45</v>
      </c>
      <c r="H105" s="2">
        <v>6.3E-2</v>
      </c>
      <c r="I105" s="5">
        <f>H105*G105*F105*D105*C105</f>
        <v>0.30788100000000002</v>
      </c>
    </row>
    <row r="106" spans="1:9">
      <c r="A106" s="2"/>
      <c r="B106" s="2" t="s">
        <v>74</v>
      </c>
      <c r="C106" s="2">
        <v>1</v>
      </c>
      <c r="D106" s="2">
        <v>8</v>
      </c>
      <c r="E106" s="2"/>
      <c r="F106" s="2">
        <v>1.36</v>
      </c>
      <c r="G106" s="2">
        <v>0.45</v>
      </c>
      <c r="H106" s="2">
        <v>6.3E-2</v>
      </c>
      <c r="I106" s="5">
        <f t="shared" ref="I106:I111" si="4">H106*G106*F106*D106*C106</f>
        <v>0.308448</v>
      </c>
    </row>
    <row r="107" spans="1:9">
      <c r="A107" s="2"/>
      <c r="B107" s="2" t="s">
        <v>75</v>
      </c>
      <c r="C107" s="2">
        <v>1</v>
      </c>
      <c r="D107" s="2">
        <v>8</v>
      </c>
      <c r="E107" s="2"/>
      <c r="F107" s="2">
        <v>1.36</v>
      </c>
      <c r="G107" s="2">
        <v>0.45</v>
      </c>
      <c r="H107" s="2">
        <v>6.3E-2</v>
      </c>
      <c r="I107" s="5">
        <f t="shared" si="4"/>
        <v>0.308448</v>
      </c>
    </row>
    <row r="108" spans="1:9">
      <c r="A108" s="2"/>
      <c r="B108" s="2" t="s">
        <v>60</v>
      </c>
      <c r="C108" s="2"/>
      <c r="D108" s="2"/>
      <c r="E108" s="2"/>
      <c r="F108" s="2"/>
      <c r="G108" s="2"/>
      <c r="H108" s="2"/>
      <c r="I108" s="5">
        <f t="shared" si="4"/>
        <v>0</v>
      </c>
    </row>
    <row r="109" spans="1:9">
      <c r="A109" s="2"/>
      <c r="B109" s="2" t="s">
        <v>72</v>
      </c>
      <c r="C109" s="2">
        <v>1</v>
      </c>
      <c r="D109" s="2">
        <v>1</v>
      </c>
      <c r="E109" s="2"/>
      <c r="F109" s="2">
        <v>2.2599999999999998</v>
      </c>
      <c r="G109" s="2">
        <v>0.45</v>
      </c>
      <c r="H109" s="2">
        <v>6.3E-2</v>
      </c>
      <c r="I109" s="5">
        <f t="shared" si="4"/>
        <v>6.4070999999999989E-2</v>
      </c>
    </row>
    <row r="110" spans="1:9">
      <c r="A110" s="2"/>
      <c r="B110" s="2" t="s">
        <v>76</v>
      </c>
      <c r="C110" s="2">
        <v>2</v>
      </c>
      <c r="D110" s="2">
        <v>2</v>
      </c>
      <c r="E110" s="2"/>
      <c r="F110" s="2">
        <v>1.36</v>
      </c>
      <c r="G110" s="2">
        <v>0.45</v>
      </c>
      <c r="H110" s="2">
        <v>6.3E-2</v>
      </c>
      <c r="I110" s="5">
        <f t="shared" si="4"/>
        <v>0.154224</v>
      </c>
    </row>
    <row r="111" spans="1:9">
      <c r="A111" s="2"/>
      <c r="B111" s="2" t="s">
        <v>39</v>
      </c>
      <c r="C111" s="2">
        <v>1</v>
      </c>
      <c r="D111" s="2">
        <v>1</v>
      </c>
      <c r="E111" s="2"/>
      <c r="F111" s="2">
        <v>1.36</v>
      </c>
      <c r="G111" s="2">
        <v>0.45</v>
      </c>
      <c r="H111" s="2">
        <v>6.3E-2</v>
      </c>
      <c r="I111" s="5">
        <f t="shared" si="4"/>
        <v>3.8556E-2</v>
      </c>
    </row>
    <row r="112" spans="1:9">
      <c r="A112" s="2"/>
      <c r="B112" s="2"/>
      <c r="C112" s="2"/>
      <c r="D112" s="2"/>
      <c r="E112" s="2"/>
      <c r="F112" s="2"/>
      <c r="G112" s="2"/>
      <c r="H112" s="2"/>
      <c r="I112" s="6">
        <f>SUM(I105:I111)</f>
        <v>1.1816279999999999</v>
      </c>
    </row>
    <row r="113" spans="1:9">
      <c r="A113" s="2"/>
      <c r="B113" s="2" t="s">
        <v>77</v>
      </c>
      <c r="C113" s="2"/>
      <c r="D113" s="2"/>
      <c r="E113" s="2"/>
      <c r="F113" s="2"/>
      <c r="G113" s="2"/>
      <c r="H113" s="2"/>
      <c r="I113" s="2"/>
    </row>
    <row r="114" spans="1:9">
      <c r="A114" s="2"/>
      <c r="B114" s="2" t="s">
        <v>79</v>
      </c>
      <c r="C114" s="2"/>
      <c r="D114" s="2"/>
      <c r="E114" s="2"/>
      <c r="F114" s="2"/>
      <c r="G114" s="2"/>
      <c r="H114" s="2"/>
      <c r="I114" s="2"/>
    </row>
    <row r="115" spans="1:9">
      <c r="A115" s="2"/>
      <c r="B115" s="2" t="s">
        <v>78</v>
      </c>
      <c r="C115" s="2">
        <v>1</v>
      </c>
      <c r="D115" s="2">
        <v>12</v>
      </c>
      <c r="E115" s="2"/>
      <c r="F115" s="2">
        <v>1.81</v>
      </c>
      <c r="G115" s="2">
        <v>0.45</v>
      </c>
      <c r="H115" s="2">
        <v>6.3E-2</v>
      </c>
      <c r="I115" s="5">
        <f t="shared" ref="I115:I125" si="5">H115*G115*F115*D115*C115</f>
        <v>0.61576200000000003</v>
      </c>
    </row>
    <row r="116" spans="1:9">
      <c r="A116" s="2"/>
      <c r="B116" s="2" t="s">
        <v>44</v>
      </c>
      <c r="C116" s="2">
        <v>1</v>
      </c>
      <c r="D116" s="2">
        <v>12</v>
      </c>
      <c r="E116" s="2"/>
      <c r="F116" s="2">
        <v>1.36</v>
      </c>
      <c r="G116" s="2">
        <v>0.45</v>
      </c>
      <c r="H116" s="2">
        <v>6.3E-2</v>
      </c>
      <c r="I116" s="5">
        <f t="shared" si="5"/>
        <v>0.46267199999999997</v>
      </c>
    </row>
    <row r="117" spans="1:9">
      <c r="A117" s="2"/>
      <c r="B117" s="2" t="s">
        <v>39</v>
      </c>
      <c r="C117" s="2">
        <v>1</v>
      </c>
      <c r="D117" s="2">
        <v>12</v>
      </c>
      <c r="E117" s="2"/>
      <c r="F117" s="2">
        <v>1.36</v>
      </c>
      <c r="G117" s="2">
        <v>0.45</v>
      </c>
      <c r="H117" s="2">
        <v>6.3E-2</v>
      </c>
      <c r="I117" s="5">
        <f t="shared" si="5"/>
        <v>0.46267199999999997</v>
      </c>
    </row>
    <row r="118" spans="1:9">
      <c r="A118" s="2"/>
      <c r="B118" s="2" t="s">
        <v>80</v>
      </c>
      <c r="C118" s="2">
        <v>1</v>
      </c>
      <c r="D118" s="2">
        <v>12</v>
      </c>
      <c r="E118" s="2"/>
      <c r="F118" s="2">
        <v>3.915</v>
      </c>
      <c r="G118" s="2">
        <v>2.88</v>
      </c>
      <c r="H118" s="2">
        <v>0.12</v>
      </c>
      <c r="I118" s="5">
        <f t="shared" si="5"/>
        <v>16.236287999999998</v>
      </c>
    </row>
    <row r="119" spans="1:9">
      <c r="A119" s="2"/>
      <c r="B119" s="2" t="s">
        <v>44</v>
      </c>
      <c r="C119" s="2">
        <v>1</v>
      </c>
      <c r="D119" s="2">
        <v>12</v>
      </c>
      <c r="E119" s="2"/>
      <c r="F119" s="2">
        <v>2.7850000000000001</v>
      </c>
      <c r="G119" s="5">
        <v>3</v>
      </c>
      <c r="H119" s="2">
        <v>0.12</v>
      </c>
      <c r="I119" s="5">
        <f t="shared" si="5"/>
        <v>12.031199999999998</v>
      </c>
    </row>
    <row r="120" spans="1:9">
      <c r="A120" s="2"/>
      <c r="B120" s="2" t="s">
        <v>39</v>
      </c>
      <c r="C120" s="2">
        <v>1</v>
      </c>
      <c r="D120" s="2">
        <v>12</v>
      </c>
      <c r="E120" s="2"/>
      <c r="F120" s="2">
        <v>1.8</v>
      </c>
      <c r="G120" s="2">
        <v>2.3149999999999999</v>
      </c>
      <c r="H120" s="2">
        <v>0.12</v>
      </c>
      <c r="I120" s="5">
        <f t="shared" si="5"/>
        <v>6.0004800000000005</v>
      </c>
    </row>
    <row r="121" spans="1:9">
      <c r="A121" s="2"/>
      <c r="B121" s="2" t="s">
        <v>81</v>
      </c>
      <c r="C121" s="2">
        <v>1</v>
      </c>
      <c r="D121" s="2">
        <v>12</v>
      </c>
      <c r="E121" s="2"/>
      <c r="F121" s="2">
        <v>1.2</v>
      </c>
      <c r="G121" s="2">
        <v>0.9</v>
      </c>
      <c r="H121" s="2">
        <v>0.12</v>
      </c>
      <c r="I121" s="5">
        <f t="shared" si="5"/>
        <v>1.5551999999999999</v>
      </c>
    </row>
    <row r="122" spans="1:9">
      <c r="A122" s="2"/>
      <c r="B122" s="2" t="s">
        <v>47</v>
      </c>
      <c r="C122" s="2">
        <v>1</v>
      </c>
      <c r="D122" s="2">
        <v>12</v>
      </c>
      <c r="E122" s="2"/>
      <c r="F122" s="2">
        <v>1.8</v>
      </c>
      <c r="G122" s="2">
        <v>1.2</v>
      </c>
      <c r="H122" s="2">
        <v>0.12</v>
      </c>
      <c r="I122" s="5">
        <f t="shared" si="5"/>
        <v>3.1103999999999998</v>
      </c>
    </row>
    <row r="123" spans="1:9">
      <c r="A123" s="2"/>
      <c r="B123" s="2" t="s">
        <v>48</v>
      </c>
      <c r="C123" s="2">
        <v>1</v>
      </c>
      <c r="D123" s="2">
        <v>12</v>
      </c>
      <c r="E123" s="2"/>
      <c r="F123" s="2">
        <v>1.1299999999999999</v>
      </c>
      <c r="G123" s="2">
        <v>0.9</v>
      </c>
      <c r="H123" s="2">
        <v>0.12</v>
      </c>
      <c r="I123" s="5">
        <f t="shared" si="5"/>
        <v>1.4644799999999998</v>
      </c>
    </row>
    <row r="124" spans="1:9">
      <c r="A124" s="2"/>
      <c r="B124" s="2" t="s">
        <v>49</v>
      </c>
      <c r="C124" s="2">
        <v>1</v>
      </c>
      <c r="D124" s="2">
        <v>12</v>
      </c>
      <c r="E124" s="2"/>
      <c r="F124" s="2">
        <v>1.885</v>
      </c>
      <c r="G124" s="5">
        <v>1</v>
      </c>
      <c r="H124" s="2">
        <v>0.12</v>
      </c>
      <c r="I124" s="5">
        <f t="shared" si="5"/>
        <v>2.7143999999999999</v>
      </c>
    </row>
    <row r="125" spans="1:9">
      <c r="A125" s="2"/>
      <c r="B125" s="2" t="s">
        <v>559</v>
      </c>
      <c r="C125" s="2">
        <v>1</v>
      </c>
      <c r="D125" s="2">
        <v>3</v>
      </c>
      <c r="E125" s="2"/>
      <c r="F125" s="5">
        <v>4.5</v>
      </c>
      <c r="G125" s="5">
        <v>2</v>
      </c>
      <c r="H125" s="2">
        <v>0.12</v>
      </c>
      <c r="I125" s="5">
        <f t="shared" si="5"/>
        <v>3.24</v>
      </c>
    </row>
    <row r="126" spans="1:9">
      <c r="A126" s="2"/>
      <c r="B126" s="2"/>
      <c r="C126" s="2"/>
      <c r="D126" s="2"/>
      <c r="E126" s="2"/>
      <c r="F126" s="2"/>
      <c r="G126" s="2"/>
      <c r="H126" s="2"/>
      <c r="I126" s="6">
        <f>SUM(I115:I125)</f>
        <v>47.893553999999995</v>
      </c>
    </row>
    <row r="127" spans="1:9">
      <c r="A127" s="2"/>
      <c r="B127" s="2"/>
      <c r="C127" s="2"/>
      <c r="D127" s="2"/>
      <c r="E127" s="2"/>
      <c r="F127" s="2"/>
      <c r="G127" s="2"/>
      <c r="H127" s="2"/>
      <c r="I127" s="2"/>
    </row>
    <row r="128" spans="1:9" ht="30">
      <c r="A128" s="2">
        <v>7</v>
      </c>
      <c r="B128" s="4" t="s">
        <v>82</v>
      </c>
      <c r="C128" s="2"/>
      <c r="D128" s="2"/>
      <c r="E128" s="2"/>
      <c r="F128" s="2"/>
      <c r="G128" s="2"/>
      <c r="H128" s="2"/>
      <c r="I128" s="2"/>
    </row>
    <row r="129" spans="1:9">
      <c r="A129" s="2"/>
      <c r="B129" s="2" t="s">
        <v>83</v>
      </c>
      <c r="C129" s="2"/>
      <c r="D129" s="2"/>
      <c r="E129" s="2"/>
      <c r="F129" s="2"/>
      <c r="G129" s="2"/>
      <c r="H129" s="2"/>
      <c r="I129" s="2"/>
    </row>
    <row r="130" spans="1:9">
      <c r="A130" s="2"/>
      <c r="B130" s="2" t="s">
        <v>84</v>
      </c>
      <c r="C130" s="2">
        <v>1</v>
      </c>
      <c r="D130" s="2">
        <v>17</v>
      </c>
      <c r="E130" s="2"/>
      <c r="F130" s="2">
        <v>1.35</v>
      </c>
      <c r="G130" s="2">
        <v>0.45</v>
      </c>
      <c r="H130" s="2"/>
      <c r="I130" s="5">
        <f>G130*F130*D130*C130</f>
        <v>10.327500000000001</v>
      </c>
    </row>
    <row r="131" spans="1:9">
      <c r="A131" s="2"/>
      <c r="B131" s="2" t="s">
        <v>85</v>
      </c>
      <c r="C131" s="2">
        <v>1</v>
      </c>
      <c r="D131" s="2">
        <v>19</v>
      </c>
      <c r="E131" s="2"/>
      <c r="F131" s="5">
        <v>0.9</v>
      </c>
      <c r="G131" s="2">
        <v>0.45</v>
      </c>
      <c r="H131" s="2"/>
      <c r="I131" s="5">
        <f t="shared" ref="I131:I161" si="6">G131*F131*D131*C131</f>
        <v>7.6950000000000003</v>
      </c>
    </row>
    <row r="132" spans="1:9">
      <c r="A132" s="2"/>
      <c r="B132" s="2" t="s">
        <v>86</v>
      </c>
      <c r="C132" s="2">
        <v>1</v>
      </c>
      <c r="D132" s="2">
        <v>20</v>
      </c>
      <c r="E132" s="2"/>
      <c r="F132" s="5">
        <v>0.9</v>
      </c>
      <c r="G132" s="2">
        <v>0.45</v>
      </c>
      <c r="H132" s="2"/>
      <c r="I132" s="5">
        <f t="shared" si="6"/>
        <v>8.1000000000000014</v>
      </c>
    </row>
    <row r="133" spans="1:9">
      <c r="A133" s="2"/>
      <c r="B133" s="2" t="s">
        <v>78</v>
      </c>
      <c r="C133" s="2">
        <v>1</v>
      </c>
      <c r="D133" s="2">
        <v>12</v>
      </c>
      <c r="E133" s="2"/>
      <c r="F133" s="2">
        <v>1.35</v>
      </c>
      <c r="G133" s="2">
        <v>0.45</v>
      </c>
      <c r="H133" s="2"/>
      <c r="I133" s="5">
        <f t="shared" si="6"/>
        <v>7.2900000000000009</v>
      </c>
    </row>
    <row r="134" spans="1:9">
      <c r="A134" s="2"/>
      <c r="B134" s="2" t="s">
        <v>44</v>
      </c>
      <c r="C134" s="2">
        <v>1</v>
      </c>
      <c r="D134" s="2">
        <v>12</v>
      </c>
      <c r="E134" s="2"/>
      <c r="F134" s="5">
        <v>0.9</v>
      </c>
      <c r="G134" s="2">
        <v>0.45</v>
      </c>
      <c r="H134" s="2"/>
      <c r="I134" s="5">
        <f t="shared" si="6"/>
        <v>4.8600000000000003</v>
      </c>
    </row>
    <row r="135" spans="1:9">
      <c r="A135" s="2"/>
      <c r="B135" s="2" t="s">
        <v>39</v>
      </c>
      <c r="C135" s="2">
        <v>1</v>
      </c>
      <c r="D135" s="2">
        <v>12</v>
      </c>
      <c r="E135" s="2"/>
      <c r="F135" s="5">
        <v>0.9</v>
      </c>
      <c r="G135" s="2">
        <v>0.45</v>
      </c>
      <c r="H135" s="2"/>
      <c r="I135" s="5">
        <f t="shared" si="6"/>
        <v>4.8600000000000003</v>
      </c>
    </row>
    <row r="136" spans="1:9">
      <c r="A136" s="2"/>
      <c r="B136" s="2" t="s">
        <v>87</v>
      </c>
      <c r="C136" s="2">
        <v>1</v>
      </c>
      <c r="D136" s="2">
        <v>4</v>
      </c>
      <c r="E136" s="2"/>
      <c r="F136" s="5">
        <v>2.5</v>
      </c>
      <c r="G136" s="5">
        <v>0.6</v>
      </c>
      <c r="H136" s="2"/>
      <c r="I136" s="5">
        <f t="shared" si="6"/>
        <v>6</v>
      </c>
    </row>
    <row r="137" spans="1:9">
      <c r="A137" s="2"/>
      <c r="B137" s="2" t="s">
        <v>88</v>
      </c>
      <c r="C137" s="2">
        <v>1</v>
      </c>
      <c r="D137" s="2">
        <v>3</v>
      </c>
      <c r="E137" s="2"/>
      <c r="F137" s="5">
        <v>4.5</v>
      </c>
      <c r="G137" s="5">
        <v>2</v>
      </c>
      <c r="H137" s="2"/>
      <c r="I137" s="5">
        <f t="shared" si="6"/>
        <v>27</v>
      </c>
    </row>
    <row r="138" spans="1:9">
      <c r="A138" s="2"/>
      <c r="B138" s="2" t="s">
        <v>90</v>
      </c>
      <c r="C138" s="2">
        <v>1</v>
      </c>
      <c r="D138" s="2">
        <v>3</v>
      </c>
      <c r="E138" s="2"/>
      <c r="F138" s="5">
        <v>4.95</v>
      </c>
      <c r="G138" s="5">
        <v>0.3</v>
      </c>
      <c r="H138" s="2"/>
      <c r="I138" s="5">
        <f t="shared" si="6"/>
        <v>4.4550000000000001</v>
      </c>
    </row>
    <row r="139" spans="1:9">
      <c r="A139" s="2"/>
      <c r="B139" s="2" t="s">
        <v>90</v>
      </c>
      <c r="C139" s="2">
        <v>1</v>
      </c>
      <c r="D139" s="2">
        <v>3</v>
      </c>
      <c r="E139" s="2"/>
      <c r="F139" s="5">
        <v>2.46</v>
      </c>
      <c r="G139" s="5">
        <v>0.3</v>
      </c>
      <c r="H139" s="2"/>
      <c r="I139" s="5">
        <f t="shared" si="6"/>
        <v>2.214</v>
      </c>
    </row>
    <row r="140" spans="1:9">
      <c r="A140" s="2"/>
      <c r="B140" s="2" t="s">
        <v>89</v>
      </c>
      <c r="C140" s="2">
        <v>1</v>
      </c>
      <c r="D140" s="2">
        <v>2</v>
      </c>
      <c r="E140" s="2"/>
      <c r="F140" s="5">
        <v>2</v>
      </c>
      <c r="G140" s="5">
        <v>1</v>
      </c>
      <c r="H140" s="2"/>
      <c r="I140" s="5">
        <f t="shared" si="6"/>
        <v>4</v>
      </c>
    </row>
    <row r="141" spans="1:9">
      <c r="A141" s="2"/>
      <c r="B141" s="2" t="s">
        <v>91</v>
      </c>
      <c r="C141" s="2">
        <v>1</v>
      </c>
      <c r="D141" s="2">
        <v>2</v>
      </c>
      <c r="E141" s="2"/>
      <c r="F141" s="5">
        <v>2</v>
      </c>
      <c r="G141" s="5">
        <v>1</v>
      </c>
      <c r="H141" s="2"/>
      <c r="I141" s="5">
        <f t="shared" si="6"/>
        <v>4</v>
      </c>
    </row>
    <row r="142" spans="1:9">
      <c r="A142" s="2"/>
      <c r="B142" s="2" t="s">
        <v>92</v>
      </c>
      <c r="C142" s="2">
        <v>1</v>
      </c>
      <c r="D142" s="2">
        <v>3</v>
      </c>
      <c r="E142" s="2"/>
      <c r="F142" s="5">
        <v>3</v>
      </c>
      <c r="G142" s="5">
        <v>1.5</v>
      </c>
      <c r="H142" s="2"/>
      <c r="I142" s="5">
        <f t="shared" si="6"/>
        <v>13.5</v>
      </c>
    </row>
    <row r="143" spans="1:9" ht="30">
      <c r="A143" s="2"/>
      <c r="B143" s="4" t="s">
        <v>93</v>
      </c>
      <c r="C143" s="2">
        <v>1</v>
      </c>
      <c r="D143" s="2">
        <v>9</v>
      </c>
      <c r="E143" s="2"/>
      <c r="F143" s="2">
        <v>1.885</v>
      </c>
      <c r="G143" s="5">
        <v>1</v>
      </c>
      <c r="H143" s="2"/>
      <c r="I143" s="5">
        <f t="shared" si="6"/>
        <v>16.965</v>
      </c>
    </row>
    <row r="144" spans="1:9">
      <c r="A144" s="2"/>
      <c r="B144" s="2" t="s">
        <v>43</v>
      </c>
      <c r="C144" s="2">
        <v>1</v>
      </c>
      <c r="D144" s="2">
        <v>12</v>
      </c>
      <c r="E144" s="2"/>
      <c r="F144" s="2">
        <v>3.915</v>
      </c>
      <c r="G144" s="2">
        <v>2.88</v>
      </c>
      <c r="H144" s="2"/>
      <c r="I144" s="5">
        <f t="shared" si="6"/>
        <v>135.30240000000001</v>
      </c>
    </row>
    <row r="145" spans="1:9">
      <c r="A145" s="2"/>
      <c r="B145" s="2" t="s">
        <v>44</v>
      </c>
      <c r="C145" s="2">
        <v>1</v>
      </c>
      <c r="D145" s="2">
        <v>12</v>
      </c>
      <c r="E145" s="2"/>
      <c r="F145" s="2">
        <v>2.7850000000000001</v>
      </c>
      <c r="G145" s="5">
        <v>3</v>
      </c>
      <c r="H145" s="2"/>
      <c r="I145" s="5">
        <f t="shared" si="6"/>
        <v>100.26</v>
      </c>
    </row>
    <row r="146" spans="1:9">
      <c r="A146" s="2"/>
      <c r="B146" s="2" t="s">
        <v>39</v>
      </c>
      <c r="C146" s="2">
        <v>1</v>
      </c>
      <c r="D146" s="2">
        <v>12</v>
      </c>
      <c r="E146" s="2"/>
      <c r="F146" s="2">
        <v>1.8</v>
      </c>
      <c r="G146" s="2">
        <v>2.3149999999999999</v>
      </c>
      <c r="H146" s="2"/>
      <c r="I146" s="5">
        <f t="shared" si="6"/>
        <v>50.003999999999998</v>
      </c>
    </row>
    <row r="147" spans="1:9">
      <c r="A147" s="2"/>
      <c r="B147" s="2" t="s">
        <v>81</v>
      </c>
      <c r="C147" s="2">
        <v>1</v>
      </c>
      <c r="D147" s="2">
        <v>12</v>
      </c>
      <c r="E147" s="2"/>
      <c r="F147" s="5">
        <v>1.2</v>
      </c>
      <c r="G147" s="5">
        <v>0.9</v>
      </c>
      <c r="H147" s="2"/>
      <c r="I147" s="5">
        <f t="shared" si="6"/>
        <v>12.96</v>
      </c>
    </row>
    <row r="148" spans="1:9">
      <c r="A148" s="2"/>
      <c r="B148" s="2" t="s">
        <v>47</v>
      </c>
      <c r="C148" s="2">
        <v>1</v>
      </c>
      <c r="D148" s="2">
        <v>12</v>
      </c>
      <c r="E148" s="2"/>
      <c r="F148" s="5">
        <v>1.8</v>
      </c>
      <c r="G148" s="5">
        <v>1.2</v>
      </c>
      <c r="H148" s="2"/>
      <c r="I148" s="5">
        <f t="shared" si="6"/>
        <v>25.92</v>
      </c>
    </row>
    <row r="149" spans="1:9">
      <c r="A149" s="2"/>
      <c r="B149" s="2" t="s">
        <v>48</v>
      </c>
      <c r="C149" s="2">
        <v>1</v>
      </c>
      <c r="D149" s="2">
        <v>12</v>
      </c>
      <c r="E149" s="2"/>
      <c r="F149" s="5">
        <v>1.1299999999999999</v>
      </c>
      <c r="G149" s="5">
        <v>0.9</v>
      </c>
      <c r="H149" s="2"/>
      <c r="I149" s="5">
        <f t="shared" si="6"/>
        <v>12.203999999999999</v>
      </c>
    </row>
    <row r="150" spans="1:9">
      <c r="A150" s="2"/>
      <c r="B150" s="2" t="s">
        <v>49</v>
      </c>
      <c r="C150" s="2">
        <v>1</v>
      </c>
      <c r="D150" s="2">
        <v>12</v>
      </c>
      <c r="E150" s="2"/>
      <c r="F150" s="2">
        <v>1.885</v>
      </c>
      <c r="G150" s="5">
        <v>1</v>
      </c>
      <c r="H150" s="2"/>
      <c r="I150" s="5">
        <f t="shared" si="6"/>
        <v>22.62</v>
      </c>
    </row>
    <row r="151" spans="1:9">
      <c r="A151" s="2"/>
      <c r="B151" s="1" t="s">
        <v>60</v>
      </c>
      <c r="C151" s="2"/>
      <c r="D151" s="2"/>
      <c r="E151" s="2"/>
      <c r="F151" s="2"/>
      <c r="G151" s="2"/>
      <c r="H151" s="2"/>
      <c r="I151" s="5">
        <f t="shared" si="6"/>
        <v>0</v>
      </c>
    </row>
    <row r="152" spans="1:9">
      <c r="A152" s="2"/>
      <c r="B152" s="2" t="s">
        <v>43</v>
      </c>
      <c r="C152" s="2">
        <v>1</v>
      </c>
      <c r="D152" s="2">
        <v>1</v>
      </c>
      <c r="E152" s="2"/>
      <c r="F152" s="5">
        <v>1.8</v>
      </c>
      <c r="G152" s="2">
        <v>0.45</v>
      </c>
      <c r="H152" s="2"/>
      <c r="I152" s="5">
        <f t="shared" si="6"/>
        <v>0.81</v>
      </c>
    </row>
    <row r="153" spans="1:9">
      <c r="A153" s="2"/>
      <c r="B153" s="2" t="s">
        <v>76</v>
      </c>
      <c r="C153" s="2">
        <v>2</v>
      </c>
      <c r="D153" s="2">
        <v>2</v>
      </c>
      <c r="E153" s="2"/>
      <c r="F153" s="5">
        <v>0.9</v>
      </c>
      <c r="G153" s="2">
        <v>0.45</v>
      </c>
      <c r="H153" s="2"/>
      <c r="I153" s="5">
        <f t="shared" si="6"/>
        <v>1.62</v>
      </c>
    </row>
    <row r="154" spans="1:9">
      <c r="A154" s="2"/>
      <c r="B154" s="2" t="s">
        <v>39</v>
      </c>
      <c r="C154" s="2">
        <v>1</v>
      </c>
      <c r="D154" s="2">
        <v>1</v>
      </c>
      <c r="E154" s="2"/>
      <c r="F154" s="5">
        <v>0.9</v>
      </c>
      <c r="G154" s="2">
        <v>0.45</v>
      </c>
      <c r="H154" s="2"/>
      <c r="I154" s="5">
        <f t="shared" si="6"/>
        <v>0.40500000000000003</v>
      </c>
    </row>
    <row r="155" spans="1:9">
      <c r="A155" s="2"/>
      <c r="B155" s="2" t="s">
        <v>94</v>
      </c>
      <c r="C155" s="2">
        <v>1</v>
      </c>
      <c r="D155" s="2">
        <v>1</v>
      </c>
      <c r="E155" s="2"/>
      <c r="F155" s="2">
        <v>2.8450000000000002</v>
      </c>
      <c r="G155" s="2">
        <v>0.45</v>
      </c>
      <c r="H155" s="2"/>
      <c r="I155" s="5">
        <f t="shared" si="6"/>
        <v>1.2802500000000001</v>
      </c>
    </row>
    <row r="156" spans="1:9">
      <c r="A156" s="2"/>
      <c r="B156" s="1" t="s">
        <v>95</v>
      </c>
      <c r="C156" s="2"/>
      <c r="D156" s="2"/>
      <c r="E156" s="2"/>
      <c r="F156" s="2"/>
      <c r="G156" s="2"/>
      <c r="H156" s="2"/>
      <c r="I156" s="5"/>
    </row>
    <row r="157" spans="1:9">
      <c r="A157" s="2"/>
      <c r="B157" s="14" t="s">
        <v>417</v>
      </c>
      <c r="C157" s="2">
        <v>1</v>
      </c>
      <c r="D157" s="2">
        <v>1</v>
      </c>
      <c r="E157" s="2"/>
      <c r="F157" s="2">
        <v>1.81</v>
      </c>
      <c r="G157" s="2">
        <v>0.45</v>
      </c>
      <c r="H157" s="2"/>
      <c r="I157" s="5">
        <f t="shared" si="6"/>
        <v>0.8145</v>
      </c>
    </row>
    <row r="158" spans="1:9">
      <c r="A158" s="2"/>
      <c r="B158" s="14" t="s">
        <v>418</v>
      </c>
      <c r="C158" s="2">
        <v>1</v>
      </c>
      <c r="D158" s="2">
        <v>1</v>
      </c>
      <c r="E158" s="2"/>
      <c r="F158" s="2">
        <v>1.36</v>
      </c>
      <c r="G158" s="2">
        <v>0.45</v>
      </c>
      <c r="H158" s="2"/>
      <c r="I158" s="5">
        <f t="shared" si="6"/>
        <v>0.6120000000000001</v>
      </c>
    </row>
    <row r="159" spans="1:9">
      <c r="A159" s="2"/>
      <c r="B159" s="14" t="s">
        <v>419</v>
      </c>
      <c r="C159" s="2">
        <v>1</v>
      </c>
      <c r="D159" s="2">
        <v>1</v>
      </c>
      <c r="E159" s="2"/>
      <c r="F159" s="2">
        <v>0.91</v>
      </c>
      <c r="G159" s="2">
        <v>0.45</v>
      </c>
      <c r="H159" s="2"/>
      <c r="I159" s="5">
        <f t="shared" si="6"/>
        <v>0.40950000000000003</v>
      </c>
    </row>
    <row r="160" spans="1:9">
      <c r="A160" s="2"/>
      <c r="B160" s="14" t="s">
        <v>420</v>
      </c>
      <c r="C160" s="2">
        <v>1</v>
      </c>
      <c r="D160" s="2">
        <v>2</v>
      </c>
      <c r="E160" s="2"/>
      <c r="F160" s="2">
        <v>1.36</v>
      </c>
      <c r="G160" s="2">
        <v>0.45</v>
      </c>
      <c r="H160" s="2"/>
      <c r="I160" s="5">
        <f t="shared" si="6"/>
        <v>1.2240000000000002</v>
      </c>
    </row>
    <row r="161" spans="1:9">
      <c r="A161" s="2"/>
      <c r="B161" s="14" t="s">
        <v>421</v>
      </c>
      <c r="C161" s="2">
        <v>1</v>
      </c>
      <c r="D161" s="2">
        <v>1</v>
      </c>
      <c r="E161" s="2"/>
      <c r="F161" s="5">
        <v>3.78</v>
      </c>
      <c r="G161" s="5">
        <v>2</v>
      </c>
      <c r="H161" s="2"/>
      <c r="I161" s="5">
        <f t="shared" si="6"/>
        <v>7.56</v>
      </c>
    </row>
    <row r="162" spans="1:9">
      <c r="A162" s="2"/>
      <c r="B162" s="2"/>
      <c r="C162" s="2"/>
      <c r="D162" s="2"/>
      <c r="E162" s="2"/>
      <c r="F162" s="2"/>
      <c r="G162" s="2"/>
      <c r="H162" s="2"/>
      <c r="I162" s="6">
        <f>SUM(I130:I161)</f>
        <v>495.27215000000001</v>
      </c>
    </row>
    <row r="163" spans="1:9">
      <c r="A163" s="2"/>
      <c r="B163" s="2"/>
      <c r="C163" s="2"/>
      <c r="D163" s="2"/>
      <c r="E163" s="2"/>
      <c r="F163" s="2"/>
      <c r="G163" s="2"/>
      <c r="H163" s="2"/>
      <c r="I163" s="2"/>
    </row>
    <row r="164" spans="1:9">
      <c r="A164" s="2"/>
      <c r="B164" s="2"/>
      <c r="C164" s="2"/>
      <c r="D164" s="2"/>
      <c r="E164" s="2"/>
      <c r="F164" s="2"/>
      <c r="G164" s="2"/>
      <c r="H164" s="2"/>
      <c r="I164" s="2"/>
    </row>
    <row r="165" spans="1:9">
      <c r="A165" s="2"/>
      <c r="B165" s="2"/>
      <c r="C165" s="2"/>
      <c r="D165" s="2"/>
      <c r="E165" s="2"/>
      <c r="F165" s="2"/>
      <c r="G165" s="2"/>
      <c r="H165" s="2"/>
      <c r="I165" s="2"/>
    </row>
    <row r="166" spans="1:9">
      <c r="A166" s="2"/>
      <c r="B166" s="2"/>
      <c r="C166" s="2"/>
      <c r="D166" s="2"/>
      <c r="E166" s="2"/>
      <c r="F166" s="2"/>
      <c r="G166" s="2"/>
      <c r="H166" s="2"/>
      <c r="I166" s="2"/>
    </row>
    <row r="167" spans="1:9">
      <c r="A167" s="2">
        <v>8</v>
      </c>
      <c r="B167" s="2" t="s">
        <v>96</v>
      </c>
      <c r="C167" s="2"/>
      <c r="D167" s="2"/>
      <c r="E167" s="2"/>
      <c r="F167" s="2"/>
      <c r="G167" s="2"/>
      <c r="H167" s="2"/>
      <c r="I167" s="2"/>
    </row>
    <row r="168" spans="1:9">
      <c r="A168" s="2"/>
      <c r="B168" s="2" t="s">
        <v>99</v>
      </c>
      <c r="C168" s="2">
        <v>1</v>
      </c>
      <c r="D168" s="2">
        <v>24</v>
      </c>
      <c r="E168" s="2"/>
      <c r="F168" s="2">
        <v>1.81</v>
      </c>
      <c r="G168" s="2">
        <v>0.23</v>
      </c>
      <c r="H168" s="2"/>
      <c r="I168" s="5">
        <f>G168*F168*D168*C168</f>
        <v>9.9911999999999992</v>
      </c>
    </row>
    <row r="169" spans="1:9">
      <c r="A169" s="2"/>
      <c r="B169" s="7" t="s">
        <v>97</v>
      </c>
      <c r="C169" s="2">
        <v>1</v>
      </c>
      <c r="D169" s="2">
        <v>24</v>
      </c>
      <c r="E169" s="2"/>
      <c r="F169" s="2">
        <v>1.36</v>
      </c>
      <c r="G169" s="2">
        <v>0.23</v>
      </c>
      <c r="H169" s="2"/>
      <c r="I169" s="5">
        <f t="shared" ref="I169:I170" si="7">G169*F169*D169*C169</f>
        <v>7.507200000000001</v>
      </c>
    </row>
    <row r="170" spans="1:9">
      <c r="A170" s="2"/>
      <c r="B170" s="2" t="s">
        <v>98</v>
      </c>
      <c r="C170" s="2">
        <v>1</v>
      </c>
      <c r="D170" s="2">
        <v>24</v>
      </c>
      <c r="E170" s="2"/>
      <c r="F170" s="2">
        <v>1.36</v>
      </c>
      <c r="G170" s="2">
        <v>0.23</v>
      </c>
      <c r="H170" s="2"/>
      <c r="I170" s="5">
        <f t="shared" si="7"/>
        <v>7.507200000000001</v>
      </c>
    </row>
    <row r="171" spans="1:9">
      <c r="A171" s="2"/>
      <c r="B171" s="2" t="s">
        <v>100</v>
      </c>
      <c r="C171" s="2">
        <v>1</v>
      </c>
      <c r="D171" s="2">
        <v>1</v>
      </c>
      <c r="E171" s="2"/>
      <c r="F171" s="2">
        <v>2.3149999999999999</v>
      </c>
      <c r="G171" s="2"/>
      <c r="H171" s="5">
        <v>2.5</v>
      </c>
      <c r="I171" s="5">
        <f>H171*F171*D171*C171</f>
        <v>5.7874999999999996</v>
      </c>
    </row>
    <row r="172" spans="1:9">
      <c r="A172" s="2"/>
      <c r="B172" s="2" t="s">
        <v>101</v>
      </c>
      <c r="C172" s="2">
        <v>1</v>
      </c>
      <c r="D172" s="2">
        <v>2</v>
      </c>
      <c r="E172" s="2"/>
      <c r="F172" s="2">
        <v>2.0299999999999998</v>
      </c>
      <c r="G172" s="2"/>
      <c r="H172" s="5">
        <v>1</v>
      </c>
      <c r="I172" s="5">
        <f t="shared" ref="I172:I176" si="8">H172*F172*D172*C172</f>
        <v>4.0599999999999996</v>
      </c>
    </row>
    <row r="173" spans="1:9">
      <c r="A173" s="2"/>
      <c r="B173" s="2" t="s">
        <v>102</v>
      </c>
      <c r="C173" s="2">
        <v>1</v>
      </c>
      <c r="D173" s="2">
        <v>2</v>
      </c>
      <c r="E173" s="2"/>
      <c r="F173" s="2">
        <v>2.0299999999999998</v>
      </c>
      <c r="G173" s="2"/>
      <c r="H173" s="5">
        <v>1</v>
      </c>
      <c r="I173" s="5">
        <f t="shared" si="8"/>
        <v>4.0599999999999996</v>
      </c>
    </row>
    <row r="174" spans="1:9">
      <c r="A174" s="2"/>
      <c r="B174" s="2" t="s">
        <v>103</v>
      </c>
      <c r="C174" s="2">
        <v>1</v>
      </c>
      <c r="D174" s="2">
        <v>2</v>
      </c>
      <c r="E174" s="2"/>
      <c r="F174" s="2">
        <v>3.89</v>
      </c>
      <c r="G174" s="2"/>
      <c r="H174" s="2">
        <v>0.45</v>
      </c>
      <c r="I174" s="5">
        <f t="shared" si="8"/>
        <v>3.5010000000000003</v>
      </c>
    </row>
    <row r="175" spans="1:9">
      <c r="A175" s="2"/>
      <c r="B175" s="2" t="s">
        <v>104</v>
      </c>
      <c r="C175" s="2">
        <v>1</v>
      </c>
      <c r="D175" s="2">
        <v>2</v>
      </c>
      <c r="E175" s="2"/>
      <c r="F175" s="2">
        <v>3.89</v>
      </c>
      <c r="G175" s="2"/>
      <c r="H175" s="2">
        <v>0.45</v>
      </c>
      <c r="I175" s="5">
        <f t="shared" si="8"/>
        <v>3.5010000000000003</v>
      </c>
    </row>
    <row r="176" spans="1:9" ht="30">
      <c r="A176" s="2"/>
      <c r="B176" s="4" t="s">
        <v>105</v>
      </c>
      <c r="C176" s="2">
        <v>2</v>
      </c>
      <c r="D176" s="2">
        <v>3</v>
      </c>
      <c r="E176" s="2"/>
      <c r="F176" s="5">
        <v>2</v>
      </c>
      <c r="G176" s="2"/>
      <c r="H176" s="2">
        <v>0.45</v>
      </c>
      <c r="I176" s="5">
        <f t="shared" si="8"/>
        <v>5.4</v>
      </c>
    </row>
    <row r="177" spans="1:9">
      <c r="A177" s="2"/>
      <c r="B177" s="2"/>
      <c r="C177" s="2"/>
      <c r="D177" s="2"/>
      <c r="E177" s="2"/>
      <c r="F177" s="2"/>
      <c r="G177" s="2"/>
      <c r="H177" s="2"/>
      <c r="I177" s="6">
        <f>SUM(I168:I176)</f>
        <v>51.315100000000001</v>
      </c>
    </row>
    <row r="178" spans="1:9">
      <c r="A178" s="2"/>
      <c r="B178" s="2"/>
      <c r="C178" s="2"/>
      <c r="D178" s="2"/>
      <c r="E178" s="2"/>
      <c r="F178" s="2"/>
      <c r="G178" s="2"/>
      <c r="H178" s="2"/>
      <c r="I178" s="2"/>
    </row>
    <row r="179" spans="1:9">
      <c r="A179" s="2"/>
      <c r="B179" s="2"/>
      <c r="C179" s="2"/>
      <c r="D179" s="2"/>
      <c r="E179" s="2"/>
      <c r="F179" s="2"/>
      <c r="G179" s="2"/>
      <c r="H179" s="2"/>
      <c r="I179" s="2"/>
    </row>
    <row r="180" spans="1:9" ht="30">
      <c r="A180" s="2">
        <v>9</v>
      </c>
      <c r="B180" s="4" t="s">
        <v>106</v>
      </c>
      <c r="C180" s="2"/>
      <c r="D180" s="2"/>
      <c r="E180" s="2"/>
      <c r="F180" s="2"/>
      <c r="G180" s="2"/>
      <c r="H180" s="2"/>
      <c r="I180" s="2"/>
    </row>
    <row r="181" spans="1:9">
      <c r="A181" s="2"/>
      <c r="B181" s="4" t="s">
        <v>364</v>
      </c>
      <c r="C181" s="2"/>
      <c r="D181" s="2"/>
      <c r="E181" s="2"/>
      <c r="F181" s="2"/>
      <c r="G181" s="2"/>
      <c r="H181" s="2"/>
      <c r="I181" s="2"/>
    </row>
    <row r="182" spans="1:9">
      <c r="A182" s="2"/>
      <c r="B182" s="2" t="s">
        <v>107</v>
      </c>
      <c r="C182" s="2">
        <v>1</v>
      </c>
      <c r="D182" s="2">
        <v>2</v>
      </c>
      <c r="E182" s="2">
        <v>3</v>
      </c>
      <c r="F182" s="2">
        <v>27.17</v>
      </c>
      <c r="G182" s="2">
        <v>0.23</v>
      </c>
      <c r="H182" s="5">
        <v>1</v>
      </c>
      <c r="I182" s="5">
        <f>H182*G182*F182*E182*D182*C182</f>
        <v>37.494600000000005</v>
      </c>
    </row>
    <row r="183" spans="1:9">
      <c r="A183" s="2"/>
      <c r="B183" s="2" t="s">
        <v>11</v>
      </c>
      <c r="C183" s="2">
        <v>2</v>
      </c>
      <c r="D183" s="2">
        <v>2</v>
      </c>
      <c r="E183" s="2">
        <v>3</v>
      </c>
      <c r="F183" s="2">
        <v>1.55</v>
      </c>
      <c r="G183" s="2">
        <v>0.23</v>
      </c>
      <c r="H183" s="5">
        <v>0.8</v>
      </c>
      <c r="I183" s="5">
        <f>H183*G183*F183*E183*D183*C183</f>
        <v>3.4224000000000006</v>
      </c>
    </row>
    <row r="184" spans="1:9">
      <c r="A184" s="2"/>
      <c r="B184" s="2" t="s">
        <v>560</v>
      </c>
      <c r="C184" s="2">
        <v>1</v>
      </c>
      <c r="D184" s="2">
        <v>1</v>
      </c>
      <c r="E184" s="2">
        <v>3</v>
      </c>
      <c r="F184" s="5">
        <v>11</v>
      </c>
      <c r="G184" s="5">
        <v>0.23</v>
      </c>
      <c r="H184" s="5">
        <v>2.4500000000000002</v>
      </c>
      <c r="I184" s="5">
        <f>H184*G184*F184*E184*D184*C184</f>
        <v>18.595500000000001</v>
      </c>
    </row>
    <row r="185" spans="1:9">
      <c r="A185" s="2"/>
      <c r="B185" s="2"/>
      <c r="C185" s="2"/>
      <c r="D185" s="2"/>
      <c r="E185" s="2"/>
      <c r="F185" s="2"/>
      <c r="G185" s="2"/>
      <c r="H185" s="2"/>
      <c r="I185" s="6">
        <f>SUM(I182:I184)</f>
        <v>59.51250000000001</v>
      </c>
    </row>
    <row r="186" spans="1:9">
      <c r="A186" s="2"/>
      <c r="B186" s="2"/>
      <c r="C186" s="2"/>
      <c r="D186" s="2"/>
      <c r="E186" s="2"/>
      <c r="F186" s="2"/>
      <c r="G186" s="2"/>
      <c r="H186" s="2"/>
      <c r="I186" s="2"/>
    </row>
    <row r="187" spans="1:9">
      <c r="A187" s="2">
        <v>10</v>
      </c>
      <c r="B187" s="2" t="s">
        <v>108</v>
      </c>
      <c r="C187" s="2"/>
      <c r="D187" s="2"/>
      <c r="E187" s="2"/>
      <c r="F187" s="2"/>
      <c r="G187" s="2"/>
      <c r="H187" s="2"/>
      <c r="I187" s="2"/>
    </row>
    <row r="188" spans="1:9">
      <c r="A188" s="2"/>
      <c r="B188" s="2" t="s">
        <v>107</v>
      </c>
      <c r="C188" s="2">
        <v>1</v>
      </c>
      <c r="D188" s="2">
        <v>2</v>
      </c>
      <c r="E188" s="2">
        <v>3</v>
      </c>
      <c r="F188" s="2">
        <v>54.34</v>
      </c>
      <c r="G188" s="2"/>
      <c r="H188" s="5">
        <v>1</v>
      </c>
      <c r="I188" s="2">
        <f>H188*F188*E188*D188*C188</f>
        <v>326.04000000000002</v>
      </c>
    </row>
    <row r="189" spans="1:9">
      <c r="A189" s="2"/>
      <c r="B189" s="2" t="s">
        <v>109</v>
      </c>
      <c r="C189" s="2">
        <v>1</v>
      </c>
      <c r="D189" s="2">
        <v>2</v>
      </c>
      <c r="E189" s="2">
        <v>3</v>
      </c>
      <c r="F189" s="2">
        <v>27.17</v>
      </c>
      <c r="G189" s="2">
        <v>0.23</v>
      </c>
      <c r="H189" s="2"/>
      <c r="I189" s="5">
        <f>G189*F189*E189*D189*C189</f>
        <v>37.494600000000005</v>
      </c>
    </row>
    <row r="190" spans="1:9">
      <c r="A190" s="2"/>
      <c r="B190" s="2" t="s">
        <v>110</v>
      </c>
      <c r="C190" s="2">
        <v>2</v>
      </c>
      <c r="D190" s="2">
        <v>2</v>
      </c>
      <c r="E190" s="2">
        <v>3</v>
      </c>
      <c r="F190" s="5">
        <v>3.1</v>
      </c>
      <c r="G190" s="2"/>
      <c r="H190" s="5">
        <v>0.8</v>
      </c>
      <c r="I190" s="2">
        <f>H190*F190*E190*D190*C190</f>
        <v>29.760000000000005</v>
      </c>
    </row>
    <row r="191" spans="1:9">
      <c r="A191" s="2"/>
      <c r="B191" s="2" t="s">
        <v>99</v>
      </c>
      <c r="C191" s="2">
        <v>1</v>
      </c>
      <c r="D191" s="2">
        <v>24</v>
      </c>
      <c r="E191" s="2"/>
      <c r="F191" s="2">
        <v>1.81</v>
      </c>
      <c r="G191" s="2">
        <v>0.23</v>
      </c>
      <c r="H191" s="2"/>
      <c r="I191" s="5">
        <f>G191*F191*D191*C191</f>
        <v>9.9911999999999992</v>
      </c>
    </row>
    <row r="192" spans="1:9">
      <c r="A192" s="2"/>
      <c r="B192" s="7" t="s">
        <v>97</v>
      </c>
      <c r="C192" s="2">
        <v>1</v>
      </c>
      <c r="D192" s="2">
        <v>24</v>
      </c>
      <c r="E192" s="2"/>
      <c r="F192" s="2">
        <v>1.36</v>
      </c>
      <c r="G192" s="2">
        <v>0.23</v>
      </c>
      <c r="H192" s="2"/>
      <c r="I192" s="5">
        <f t="shared" ref="I192:I193" si="9">G192*F192*D192*C192</f>
        <v>7.507200000000001</v>
      </c>
    </row>
    <row r="193" spans="1:9">
      <c r="A193" s="2"/>
      <c r="B193" s="2" t="s">
        <v>98</v>
      </c>
      <c r="C193" s="2">
        <v>1</v>
      </c>
      <c r="D193" s="2">
        <v>24</v>
      </c>
      <c r="E193" s="2"/>
      <c r="F193" s="2">
        <v>1.36</v>
      </c>
      <c r="G193" s="2">
        <v>0.23</v>
      </c>
      <c r="H193" s="2"/>
      <c r="I193" s="5">
        <f t="shared" si="9"/>
        <v>7.507200000000001</v>
      </c>
    </row>
    <row r="194" spans="1:9">
      <c r="A194" s="2"/>
      <c r="B194" s="2" t="s">
        <v>100</v>
      </c>
      <c r="C194" s="2">
        <v>1</v>
      </c>
      <c r="D194" s="2">
        <v>1</v>
      </c>
      <c r="E194" s="2"/>
      <c r="F194" s="2">
        <v>2.3149999999999999</v>
      </c>
      <c r="G194" s="2"/>
      <c r="H194" s="5">
        <v>2.5</v>
      </c>
      <c r="I194" s="5">
        <f>H194*F194*D194*C194</f>
        <v>5.7874999999999996</v>
      </c>
    </row>
    <row r="195" spans="1:9">
      <c r="A195" s="2"/>
      <c r="B195" s="2" t="s">
        <v>101</v>
      </c>
      <c r="C195" s="2">
        <v>1</v>
      </c>
      <c r="D195" s="2">
        <v>2</v>
      </c>
      <c r="E195" s="2"/>
      <c r="F195" s="2">
        <v>2.0299999999999998</v>
      </c>
      <c r="G195" s="2"/>
      <c r="H195" s="5">
        <v>1</v>
      </c>
      <c r="I195" s="5">
        <f t="shared" ref="I195:I199" si="10">H195*F195*D195*C195</f>
        <v>4.0599999999999996</v>
      </c>
    </row>
    <row r="196" spans="1:9">
      <c r="A196" s="2"/>
      <c r="B196" s="2" t="s">
        <v>102</v>
      </c>
      <c r="C196" s="2">
        <v>1</v>
      </c>
      <c r="D196" s="2">
        <v>2</v>
      </c>
      <c r="E196" s="2"/>
      <c r="F196" s="2">
        <v>2.0299999999999998</v>
      </c>
      <c r="G196" s="2"/>
      <c r="H196" s="5">
        <v>1</v>
      </c>
      <c r="I196" s="5">
        <f t="shared" si="10"/>
        <v>4.0599999999999996</v>
      </c>
    </row>
    <row r="197" spans="1:9">
      <c r="A197" s="2"/>
      <c r="B197" s="2" t="s">
        <v>103</v>
      </c>
      <c r="C197" s="2">
        <v>1</v>
      </c>
      <c r="D197" s="2">
        <v>2</v>
      </c>
      <c r="E197" s="2"/>
      <c r="F197" s="2">
        <v>3.89</v>
      </c>
      <c r="G197" s="2"/>
      <c r="H197" s="2">
        <v>0.45</v>
      </c>
      <c r="I197" s="5">
        <f t="shared" si="10"/>
        <v>3.5010000000000003</v>
      </c>
    </row>
    <row r="198" spans="1:9">
      <c r="A198" s="2"/>
      <c r="B198" s="2" t="s">
        <v>104</v>
      </c>
      <c r="C198" s="2">
        <v>1</v>
      </c>
      <c r="D198" s="2">
        <v>2</v>
      </c>
      <c r="E198" s="2"/>
      <c r="F198" s="2">
        <v>3.89</v>
      </c>
      <c r="G198" s="2"/>
      <c r="H198" s="2">
        <v>0.45</v>
      </c>
      <c r="I198" s="5">
        <f t="shared" si="10"/>
        <v>3.5010000000000003</v>
      </c>
    </row>
    <row r="199" spans="1:9" ht="30">
      <c r="A199" s="2"/>
      <c r="B199" s="4" t="s">
        <v>105</v>
      </c>
      <c r="C199" s="2">
        <v>2</v>
      </c>
      <c r="D199" s="2">
        <v>3</v>
      </c>
      <c r="E199" s="2"/>
      <c r="F199" s="5">
        <v>2</v>
      </c>
      <c r="G199" s="2"/>
      <c r="H199" s="2">
        <v>0.45</v>
      </c>
      <c r="I199" s="5">
        <f t="shared" si="10"/>
        <v>5.4</v>
      </c>
    </row>
    <row r="200" spans="1:9">
      <c r="A200" s="2"/>
      <c r="B200" s="2" t="s">
        <v>78</v>
      </c>
      <c r="C200" s="2">
        <v>1</v>
      </c>
      <c r="D200" s="2">
        <v>12</v>
      </c>
      <c r="E200" s="2"/>
      <c r="F200" s="2">
        <v>1.35</v>
      </c>
      <c r="G200" s="2">
        <v>0.45</v>
      </c>
      <c r="H200" s="2"/>
      <c r="I200" s="2">
        <f>G200*F200*D200*C200</f>
        <v>7.2900000000000009</v>
      </c>
    </row>
    <row r="201" spans="1:9">
      <c r="A201" s="2"/>
      <c r="B201" s="2" t="s">
        <v>44</v>
      </c>
      <c r="C201" s="2">
        <v>1</v>
      </c>
      <c r="D201" s="2">
        <v>12</v>
      </c>
      <c r="E201" s="2"/>
      <c r="F201" s="5">
        <v>0.9</v>
      </c>
      <c r="G201" s="2">
        <v>0.45</v>
      </c>
      <c r="H201" s="2"/>
      <c r="I201" s="2">
        <f t="shared" ref="I201:I202" si="11">G201*F201*D201*C201</f>
        <v>4.8600000000000003</v>
      </c>
    </row>
    <row r="202" spans="1:9">
      <c r="A202" s="2"/>
      <c r="B202" s="2" t="s">
        <v>39</v>
      </c>
      <c r="C202" s="2">
        <v>1</v>
      </c>
      <c r="D202" s="2">
        <v>12</v>
      </c>
      <c r="E202" s="2"/>
      <c r="F202" s="5">
        <v>0.9</v>
      </c>
      <c r="G202" s="2">
        <v>0.45</v>
      </c>
      <c r="H202" s="2"/>
      <c r="I202" s="2">
        <f t="shared" si="11"/>
        <v>4.8600000000000003</v>
      </c>
    </row>
    <row r="203" spans="1:9">
      <c r="A203" s="2"/>
      <c r="B203" s="2" t="s">
        <v>561</v>
      </c>
      <c r="C203" s="2">
        <v>1</v>
      </c>
      <c r="D203" s="2">
        <v>3</v>
      </c>
      <c r="E203" s="2"/>
      <c r="F203" s="5">
        <v>11</v>
      </c>
      <c r="G203" s="2"/>
      <c r="H203" s="2">
        <v>2.4500000000000002</v>
      </c>
      <c r="I203" s="5">
        <f t="shared" ref="I203:I204" si="12">H203*F203*D203*C203</f>
        <v>80.850000000000009</v>
      </c>
    </row>
    <row r="204" spans="1:9">
      <c r="A204" s="2"/>
      <c r="B204" s="2" t="s">
        <v>562</v>
      </c>
      <c r="C204" s="2">
        <v>1</v>
      </c>
      <c r="D204" s="2">
        <v>3</v>
      </c>
      <c r="E204" s="2"/>
      <c r="F204" s="5">
        <v>11.92</v>
      </c>
      <c r="G204" s="2"/>
      <c r="H204" s="2">
        <v>2.75</v>
      </c>
      <c r="I204" s="5">
        <f t="shared" si="12"/>
        <v>98.34</v>
      </c>
    </row>
    <row r="205" spans="1:9">
      <c r="A205" s="2"/>
      <c r="B205" s="2"/>
      <c r="C205" s="2"/>
      <c r="D205" s="2"/>
      <c r="E205" s="2"/>
      <c r="F205" s="2"/>
      <c r="G205" s="2"/>
      <c r="H205" s="2"/>
      <c r="I205" s="6">
        <f>SUM(I188:I204)</f>
        <v>640.80970000000002</v>
      </c>
    </row>
    <row r="206" spans="1:9">
      <c r="A206" s="2"/>
      <c r="B206" s="2"/>
      <c r="C206" s="2"/>
      <c r="D206" s="2"/>
      <c r="E206" s="2"/>
      <c r="F206" s="2"/>
      <c r="G206" s="2"/>
      <c r="H206" s="2"/>
      <c r="I206" s="2"/>
    </row>
    <row r="207" spans="1:9" ht="30">
      <c r="A207" s="2">
        <v>11</v>
      </c>
      <c r="B207" s="4" t="s">
        <v>111</v>
      </c>
      <c r="C207" s="2"/>
      <c r="D207" s="2"/>
      <c r="E207" s="2"/>
      <c r="F207" s="2"/>
      <c r="G207" s="2"/>
      <c r="H207" s="2"/>
      <c r="I207" s="2"/>
    </row>
    <row r="208" spans="1:9">
      <c r="A208" s="2"/>
      <c r="B208" s="2" t="s">
        <v>112</v>
      </c>
      <c r="C208" s="2">
        <v>1</v>
      </c>
      <c r="D208" s="2">
        <v>40</v>
      </c>
      <c r="E208" s="2"/>
      <c r="F208" s="2">
        <v>1.35</v>
      </c>
      <c r="G208" s="2"/>
      <c r="H208" s="2">
        <v>1.35</v>
      </c>
      <c r="I208" s="5">
        <f>H208*F208*D208*C208</f>
        <v>72.900000000000006</v>
      </c>
    </row>
    <row r="209" spans="1:11">
      <c r="A209" s="2"/>
      <c r="B209" s="2" t="s">
        <v>113</v>
      </c>
      <c r="C209" s="2">
        <v>1</v>
      </c>
      <c r="D209" s="2">
        <v>40</v>
      </c>
      <c r="E209" s="2"/>
      <c r="F209" s="5">
        <v>0.9</v>
      </c>
      <c r="G209" s="2"/>
      <c r="H209" s="2">
        <v>1.35</v>
      </c>
      <c r="I209" s="5">
        <f t="shared" ref="I209:I211" si="13">H209*F209*D209*C209</f>
        <v>48.6</v>
      </c>
    </row>
    <row r="210" spans="1:11">
      <c r="A210" s="2"/>
      <c r="B210" s="2" t="s">
        <v>86</v>
      </c>
      <c r="C210" s="2">
        <v>1</v>
      </c>
      <c r="D210" s="2">
        <v>40</v>
      </c>
      <c r="E210" s="2"/>
      <c r="F210" s="5">
        <v>0.9</v>
      </c>
      <c r="G210" s="2"/>
      <c r="H210" s="2">
        <v>1.05</v>
      </c>
      <c r="I210" s="5">
        <f t="shared" si="13"/>
        <v>37.800000000000004</v>
      </c>
    </row>
    <row r="211" spans="1:11" ht="30">
      <c r="A211" s="2"/>
      <c r="B211" s="4" t="s">
        <v>114</v>
      </c>
      <c r="C211" s="2">
        <v>2</v>
      </c>
      <c r="D211" s="2">
        <v>7</v>
      </c>
      <c r="E211" s="2"/>
      <c r="F211" s="5">
        <v>3.89</v>
      </c>
      <c r="G211" s="2"/>
      <c r="H211" s="2">
        <v>1.35</v>
      </c>
      <c r="I211" s="5">
        <f t="shared" si="13"/>
        <v>73.521000000000015</v>
      </c>
    </row>
    <row r="212" spans="1:11">
      <c r="A212" s="2"/>
      <c r="B212" s="2"/>
      <c r="C212" s="2"/>
      <c r="D212" s="2"/>
      <c r="E212" s="2"/>
      <c r="F212" s="2"/>
      <c r="G212" s="2"/>
      <c r="H212" s="2"/>
      <c r="I212" s="6">
        <f>SUM(I208:I211)</f>
        <v>232.82100000000003</v>
      </c>
    </row>
    <row r="213" spans="1:11">
      <c r="A213" s="2"/>
      <c r="B213" s="2"/>
      <c r="C213" s="2"/>
      <c r="D213" s="2"/>
      <c r="E213" s="2"/>
      <c r="F213" s="2"/>
      <c r="G213" s="2"/>
      <c r="H213" s="2"/>
      <c r="I213" s="2"/>
    </row>
    <row r="214" spans="1:11" ht="30">
      <c r="A214" s="2">
        <v>12</v>
      </c>
      <c r="B214" s="4" t="s">
        <v>115</v>
      </c>
      <c r="C214" s="2"/>
      <c r="D214" s="2"/>
      <c r="E214" s="2"/>
      <c r="F214" s="2"/>
      <c r="G214" s="2"/>
      <c r="H214" s="2"/>
      <c r="I214" s="2"/>
      <c r="K214" s="8"/>
    </row>
    <row r="215" spans="1:11">
      <c r="A215" s="2"/>
      <c r="B215" s="2" t="s">
        <v>171</v>
      </c>
      <c r="C215" s="2"/>
      <c r="D215" s="2"/>
      <c r="E215" s="2"/>
      <c r="F215" s="2"/>
      <c r="G215" s="2"/>
      <c r="H215" s="2"/>
      <c r="I215" s="6">
        <f>I212</f>
        <v>232.82100000000003</v>
      </c>
    </row>
    <row r="216" spans="1:11">
      <c r="A216" s="2"/>
      <c r="B216" s="2"/>
      <c r="C216" s="2"/>
      <c r="D216" s="2"/>
      <c r="E216" s="2"/>
      <c r="F216" s="2"/>
      <c r="G216" s="2"/>
      <c r="H216" s="2"/>
      <c r="I216" s="2"/>
    </row>
    <row r="217" spans="1:11" ht="30">
      <c r="A217" s="2">
        <v>13</v>
      </c>
      <c r="B217" s="4" t="s">
        <v>116</v>
      </c>
      <c r="C217" s="2"/>
      <c r="D217" s="2"/>
      <c r="E217" s="2"/>
      <c r="F217" s="2"/>
      <c r="G217" s="2"/>
      <c r="H217" s="2"/>
      <c r="I217" s="2"/>
    </row>
    <row r="218" spans="1:11">
      <c r="A218" s="2"/>
      <c r="B218" s="2" t="s">
        <v>117</v>
      </c>
      <c r="C218" s="2">
        <v>1</v>
      </c>
      <c r="D218" s="2">
        <v>40</v>
      </c>
      <c r="E218" s="2"/>
      <c r="F218" s="5">
        <v>0.9</v>
      </c>
      <c r="G218" s="5">
        <v>2.6</v>
      </c>
      <c r="H218" s="5">
        <v>2.1</v>
      </c>
      <c r="I218" s="2">
        <f>H218*G218*F218*D218*C218</f>
        <v>196.56000000000003</v>
      </c>
    </row>
    <row r="219" spans="1:11">
      <c r="A219" s="2"/>
      <c r="B219" s="2" t="s">
        <v>118</v>
      </c>
      <c r="C219" s="2">
        <v>1</v>
      </c>
      <c r="D219" s="2">
        <v>20</v>
      </c>
      <c r="E219" s="2"/>
      <c r="F219" s="5">
        <v>0.9</v>
      </c>
      <c r="G219" s="5">
        <v>2.6</v>
      </c>
      <c r="H219" s="5">
        <v>2.1</v>
      </c>
      <c r="I219" s="2">
        <f>H219*G219*F219*D219*C219</f>
        <v>98.280000000000015</v>
      </c>
    </row>
    <row r="220" spans="1:11">
      <c r="A220" s="2"/>
      <c r="B220" s="2" t="s">
        <v>422</v>
      </c>
      <c r="C220" s="2">
        <v>1</v>
      </c>
      <c r="D220" s="2">
        <v>12</v>
      </c>
      <c r="E220" s="2"/>
      <c r="F220" s="5">
        <v>0.9</v>
      </c>
      <c r="G220" s="5">
        <v>2.6</v>
      </c>
      <c r="H220" s="5">
        <v>2.1</v>
      </c>
      <c r="I220" s="2">
        <f>H220*G220*F220*D220*C220</f>
        <v>58.968000000000004</v>
      </c>
    </row>
    <row r="221" spans="1:11">
      <c r="A221" s="2"/>
      <c r="B221" s="2" t="s">
        <v>554</v>
      </c>
      <c r="C221" s="2">
        <v>1</v>
      </c>
      <c r="D221" s="2">
        <v>3</v>
      </c>
      <c r="E221" s="2"/>
      <c r="F221" s="5">
        <v>0.9</v>
      </c>
      <c r="G221" s="5">
        <v>2.6</v>
      </c>
      <c r="H221" s="5">
        <v>2.1</v>
      </c>
      <c r="I221" s="2">
        <f>H221*G221*F221*D221*C221</f>
        <v>14.742000000000001</v>
      </c>
    </row>
    <row r="222" spans="1:11">
      <c r="A222" s="2"/>
      <c r="B222" s="2" t="s">
        <v>555</v>
      </c>
      <c r="C222" s="2">
        <v>1</v>
      </c>
      <c r="D222" s="2">
        <v>1</v>
      </c>
      <c r="E222" s="2"/>
      <c r="F222" s="5">
        <v>0.9</v>
      </c>
      <c r="G222" s="5">
        <v>2.6</v>
      </c>
      <c r="H222" s="5">
        <v>2.1</v>
      </c>
      <c r="I222" s="2">
        <f>H222*G222*F222*D222*C222</f>
        <v>4.9140000000000006</v>
      </c>
    </row>
    <row r="223" spans="1:11">
      <c r="A223" s="2"/>
      <c r="B223" s="2"/>
      <c r="C223" s="2"/>
      <c r="D223" s="2"/>
      <c r="E223" s="2"/>
      <c r="F223" s="2"/>
      <c r="G223" s="2"/>
      <c r="H223" s="2"/>
      <c r="I223" s="6">
        <f>SUM(I218:I222)</f>
        <v>373.46400000000006</v>
      </c>
    </row>
    <row r="224" spans="1:11">
      <c r="A224" s="2"/>
      <c r="B224" s="2"/>
      <c r="C224" s="2"/>
      <c r="D224" s="2"/>
      <c r="E224" s="2"/>
      <c r="F224" s="2"/>
      <c r="G224" s="2"/>
      <c r="H224" s="2"/>
      <c r="I224" s="2"/>
    </row>
    <row r="225" spans="1:9" ht="30">
      <c r="A225" s="2">
        <v>14</v>
      </c>
      <c r="B225" s="4" t="s">
        <v>119</v>
      </c>
      <c r="C225" s="2"/>
      <c r="D225" s="2"/>
      <c r="E225" s="2"/>
      <c r="F225" s="2"/>
      <c r="G225" s="2"/>
      <c r="H225" s="2"/>
      <c r="I225" s="2"/>
    </row>
    <row r="226" spans="1:9">
      <c r="A226" s="2"/>
      <c r="B226" s="2" t="s">
        <v>120</v>
      </c>
      <c r="C226" s="2">
        <v>1</v>
      </c>
      <c r="D226" s="2">
        <v>4</v>
      </c>
      <c r="E226" s="2"/>
      <c r="F226" s="2"/>
      <c r="G226" s="2"/>
      <c r="H226" s="2"/>
      <c r="I226" s="6">
        <v>4</v>
      </c>
    </row>
    <row r="227" spans="1:9">
      <c r="A227" s="2"/>
      <c r="B227" s="2"/>
      <c r="C227" s="2"/>
      <c r="D227" s="2"/>
      <c r="E227" s="2"/>
      <c r="F227" s="2"/>
      <c r="G227" s="2"/>
      <c r="H227" s="2"/>
      <c r="I227" s="2"/>
    </row>
    <row r="228" spans="1:9" ht="30">
      <c r="A228" s="2">
        <v>15</v>
      </c>
      <c r="B228" s="4" t="s">
        <v>121</v>
      </c>
      <c r="C228" s="2"/>
      <c r="D228" s="2"/>
      <c r="E228" s="2"/>
      <c r="F228" s="2"/>
      <c r="G228" s="2"/>
      <c r="H228" s="2"/>
      <c r="I228" s="2"/>
    </row>
    <row r="229" spans="1:9">
      <c r="A229" s="2"/>
      <c r="B229" s="2" t="s">
        <v>122</v>
      </c>
      <c r="C229" s="2">
        <v>1</v>
      </c>
      <c r="D229" s="2">
        <v>4</v>
      </c>
      <c r="E229" s="2"/>
      <c r="F229" s="5">
        <v>4.2</v>
      </c>
      <c r="G229" s="2"/>
      <c r="H229" s="5">
        <v>1.2</v>
      </c>
      <c r="I229" s="2">
        <f>H229*F229*D229*C229</f>
        <v>20.16</v>
      </c>
    </row>
    <row r="230" spans="1:9">
      <c r="A230" s="2"/>
      <c r="B230" s="2" t="s">
        <v>123</v>
      </c>
      <c r="C230" s="2">
        <v>-1</v>
      </c>
      <c r="D230" s="2">
        <v>4</v>
      </c>
      <c r="E230" s="2"/>
      <c r="F230" s="2">
        <v>0.75</v>
      </c>
      <c r="G230" s="2"/>
      <c r="H230" s="2">
        <v>2.1</v>
      </c>
      <c r="I230" s="2">
        <f>H230*F230*D230*C230</f>
        <v>-6.3000000000000007</v>
      </c>
    </row>
    <row r="231" spans="1:9">
      <c r="A231" s="2"/>
      <c r="B231" s="2"/>
      <c r="C231" s="2"/>
      <c r="D231" s="2"/>
      <c r="E231" s="2"/>
      <c r="F231" s="2"/>
      <c r="G231" s="2"/>
      <c r="H231" s="2"/>
      <c r="I231" s="1">
        <f>SUM(I229:I230)</f>
        <v>13.86</v>
      </c>
    </row>
    <row r="232" spans="1:9">
      <c r="A232" s="2"/>
      <c r="B232" s="2"/>
      <c r="C232" s="2"/>
      <c r="D232" s="2"/>
      <c r="E232" s="2"/>
      <c r="F232" s="2"/>
      <c r="G232" s="2"/>
      <c r="H232" s="2"/>
      <c r="I232" s="2"/>
    </row>
    <row r="233" spans="1:9" ht="30">
      <c r="A233" s="2">
        <v>16</v>
      </c>
      <c r="B233" s="4" t="s">
        <v>124</v>
      </c>
      <c r="C233" s="2"/>
      <c r="D233" s="2"/>
      <c r="E233" s="2"/>
      <c r="F233" s="2"/>
      <c r="G233" s="2"/>
      <c r="H233" s="2"/>
      <c r="I233" s="2"/>
    </row>
    <row r="234" spans="1:9">
      <c r="A234" s="2"/>
      <c r="B234" s="2" t="s">
        <v>125</v>
      </c>
      <c r="C234" s="2">
        <v>1</v>
      </c>
      <c r="D234" s="2">
        <v>15</v>
      </c>
      <c r="E234" s="2"/>
      <c r="F234" s="2">
        <v>1.35</v>
      </c>
      <c r="G234" s="2">
        <v>1.35</v>
      </c>
      <c r="H234" s="2"/>
      <c r="I234" s="5">
        <f>G234*F234*D234*C234</f>
        <v>27.337500000000002</v>
      </c>
    </row>
    <row r="235" spans="1:9">
      <c r="A235" s="2"/>
      <c r="B235" s="2" t="s">
        <v>85</v>
      </c>
      <c r="C235" s="2">
        <v>1</v>
      </c>
      <c r="D235" s="2">
        <v>18</v>
      </c>
      <c r="E235" s="2"/>
      <c r="F235" s="5">
        <v>0.9</v>
      </c>
      <c r="G235" s="2">
        <v>1.35</v>
      </c>
      <c r="H235" s="2"/>
      <c r="I235" s="5">
        <f t="shared" ref="I235:I236" si="14">G235*F235*D235*C235</f>
        <v>21.87</v>
      </c>
    </row>
    <row r="236" spans="1:9">
      <c r="A236" s="2"/>
      <c r="B236" s="2" t="s">
        <v>39</v>
      </c>
      <c r="C236" s="2">
        <v>1</v>
      </c>
      <c r="D236" s="2">
        <v>22</v>
      </c>
      <c r="E236" s="2"/>
      <c r="F236" s="5">
        <v>0.9</v>
      </c>
      <c r="G236" s="2">
        <v>1.05</v>
      </c>
      <c r="H236" s="2"/>
      <c r="I236" s="5">
        <f t="shared" si="14"/>
        <v>20.790000000000003</v>
      </c>
    </row>
    <row r="237" spans="1:9">
      <c r="A237" s="2"/>
      <c r="B237" s="2"/>
      <c r="C237" s="2"/>
      <c r="D237" s="2"/>
      <c r="E237" s="2"/>
      <c r="F237" s="2"/>
      <c r="G237" s="2"/>
      <c r="H237" s="2"/>
      <c r="I237" s="6">
        <f>SUM(I234:I236)</f>
        <v>69.997500000000002</v>
      </c>
    </row>
    <row r="238" spans="1:9">
      <c r="A238" s="2"/>
      <c r="B238" s="2"/>
      <c r="C238" s="2"/>
      <c r="D238" s="2"/>
      <c r="E238" s="2"/>
      <c r="F238" s="2"/>
      <c r="G238" s="2"/>
      <c r="H238" s="2"/>
      <c r="I238" s="2"/>
    </row>
    <row r="239" spans="1:9">
      <c r="A239" s="2">
        <v>17</v>
      </c>
      <c r="B239" s="2" t="s">
        <v>126</v>
      </c>
      <c r="C239" s="2"/>
      <c r="D239" s="2"/>
      <c r="E239" s="2"/>
      <c r="F239" s="2"/>
      <c r="G239" s="2"/>
      <c r="H239" s="2"/>
      <c r="I239" s="2"/>
    </row>
    <row r="240" spans="1:9">
      <c r="A240" s="2"/>
      <c r="B240" s="2" t="s">
        <v>79</v>
      </c>
      <c r="C240" s="2">
        <v>18</v>
      </c>
      <c r="D240" s="2">
        <v>3</v>
      </c>
      <c r="E240" s="2"/>
      <c r="F240" s="2"/>
      <c r="G240" s="2"/>
      <c r="H240" s="2"/>
      <c r="I240" s="6">
        <v>54</v>
      </c>
    </row>
    <row r="241" spans="1:9">
      <c r="A241" s="2"/>
      <c r="B241" s="2"/>
      <c r="C241" s="2"/>
      <c r="D241" s="2"/>
      <c r="E241" s="2"/>
      <c r="F241" s="2"/>
      <c r="G241" s="2"/>
      <c r="H241" s="2"/>
      <c r="I241" s="2"/>
    </row>
    <row r="242" spans="1:9">
      <c r="A242" s="2"/>
      <c r="B242" s="2" t="s">
        <v>127</v>
      </c>
      <c r="C242" s="2"/>
      <c r="D242" s="2"/>
      <c r="E242" s="2"/>
      <c r="F242" s="2"/>
      <c r="G242" s="2"/>
      <c r="H242" s="2"/>
      <c r="I242" s="2"/>
    </row>
    <row r="243" spans="1:9">
      <c r="A243" s="2"/>
      <c r="B243" s="2" t="s">
        <v>79</v>
      </c>
      <c r="C243" s="2">
        <v>15</v>
      </c>
      <c r="D243" s="2">
        <v>3</v>
      </c>
      <c r="E243" s="2"/>
      <c r="F243" s="2"/>
      <c r="G243" s="2"/>
      <c r="H243" s="2"/>
      <c r="I243" s="6">
        <v>45</v>
      </c>
    </row>
    <row r="244" spans="1:9">
      <c r="A244" s="2"/>
      <c r="B244" s="2"/>
      <c r="C244" s="2"/>
      <c r="D244" s="2"/>
      <c r="E244" s="2"/>
      <c r="F244" s="2"/>
      <c r="G244" s="2"/>
      <c r="H244" s="2"/>
      <c r="I244" s="2"/>
    </row>
    <row r="245" spans="1:9">
      <c r="A245" s="2">
        <v>18</v>
      </c>
      <c r="B245" s="2" t="s">
        <v>128</v>
      </c>
      <c r="C245" s="2"/>
      <c r="D245" s="2"/>
      <c r="E245" s="2"/>
      <c r="F245" s="2"/>
      <c r="G245" s="2"/>
      <c r="H245" s="2"/>
      <c r="I245" s="2"/>
    </row>
    <row r="246" spans="1:9">
      <c r="A246" s="2"/>
      <c r="B246" s="2" t="s">
        <v>79</v>
      </c>
      <c r="C246" s="2">
        <v>12</v>
      </c>
      <c r="D246" s="2">
        <v>3</v>
      </c>
      <c r="E246" s="2"/>
      <c r="F246" s="2"/>
      <c r="G246" s="2"/>
      <c r="H246" s="2"/>
      <c r="I246" s="6">
        <v>36</v>
      </c>
    </row>
    <row r="247" spans="1:9">
      <c r="A247" s="2"/>
      <c r="B247" s="2"/>
      <c r="C247" s="2"/>
      <c r="D247" s="2"/>
      <c r="E247" s="2"/>
      <c r="F247" s="2"/>
      <c r="G247" s="2"/>
      <c r="H247" s="2"/>
      <c r="I247" s="2"/>
    </row>
    <row r="248" spans="1:9">
      <c r="A248" s="2">
        <v>19</v>
      </c>
      <c r="B248" s="2" t="s">
        <v>129</v>
      </c>
      <c r="C248" s="2"/>
      <c r="D248" s="2"/>
      <c r="E248" s="2"/>
      <c r="F248" s="2"/>
      <c r="G248" s="2"/>
      <c r="H248" s="2"/>
      <c r="I248" s="2"/>
    </row>
    <row r="249" spans="1:9">
      <c r="A249" s="2"/>
      <c r="B249" s="2" t="s">
        <v>79</v>
      </c>
      <c r="C249" s="2">
        <v>12</v>
      </c>
      <c r="D249" s="2">
        <v>3</v>
      </c>
      <c r="E249" s="2"/>
      <c r="F249" s="2"/>
      <c r="G249" s="2"/>
      <c r="H249" s="2"/>
      <c r="I249" s="6">
        <v>36</v>
      </c>
    </row>
    <row r="250" spans="1:9">
      <c r="A250" s="2"/>
      <c r="B250" s="2"/>
      <c r="C250" s="2"/>
      <c r="D250" s="2"/>
      <c r="E250" s="2"/>
      <c r="F250" s="2"/>
      <c r="G250" s="2"/>
      <c r="H250" s="2"/>
      <c r="I250" s="2"/>
    </row>
    <row r="251" spans="1:9">
      <c r="A251" s="2">
        <v>20</v>
      </c>
      <c r="B251" s="2" t="s">
        <v>130</v>
      </c>
      <c r="C251" s="2"/>
      <c r="D251" s="2"/>
      <c r="E251" s="2"/>
      <c r="F251" s="2"/>
      <c r="G251" s="2"/>
      <c r="H251" s="2"/>
      <c r="I251" s="2"/>
    </row>
    <row r="252" spans="1:9">
      <c r="A252" s="2"/>
      <c r="B252" s="2" t="s">
        <v>79</v>
      </c>
      <c r="C252" s="2">
        <v>12</v>
      </c>
      <c r="D252" s="2">
        <v>3</v>
      </c>
      <c r="E252" s="2"/>
      <c r="F252" s="2"/>
      <c r="G252" s="2"/>
      <c r="H252" s="2"/>
      <c r="I252" s="6">
        <v>36</v>
      </c>
    </row>
    <row r="253" spans="1:9">
      <c r="A253" s="2"/>
      <c r="B253" s="2"/>
      <c r="C253" s="2"/>
      <c r="D253" s="2"/>
      <c r="E253" s="2"/>
      <c r="F253" s="2"/>
      <c r="G253" s="2"/>
      <c r="H253" s="2"/>
      <c r="I253" s="2"/>
    </row>
    <row r="254" spans="1:9">
      <c r="A254" s="2">
        <v>21</v>
      </c>
      <c r="B254" s="2" t="s">
        <v>131</v>
      </c>
      <c r="C254" s="2"/>
      <c r="D254" s="2"/>
      <c r="E254" s="2"/>
      <c r="F254" s="2"/>
      <c r="G254" s="2"/>
      <c r="H254" s="2"/>
      <c r="I254" s="2"/>
    </row>
    <row r="255" spans="1:9">
      <c r="A255" s="2"/>
      <c r="B255" s="2" t="s">
        <v>132</v>
      </c>
      <c r="C255" s="2">
        <v>22</v>
      </c>
      <c r="D255" s="2">
        <v>3</v>
      </c>
      <c r="E255" s="2"/>
      <c r="F255" s="2"/>
      <c r="G255" s="2"/>
      <c r="H255" s="2"/>
      <c r="I255" s="6">
        <v>66</v>
      </c>
    </row>
    <row r="256" spans="1:9">
      <c r="A256" s="2"/>
      <c r="B256" s="2"/>
      <c r="C256" s="2"/>
      <c r="D256" s="2"/>
      <c r="E256" s="2"/>
      <c r="F256" s="2"/>
      <c r="G256" s="2"/>
      <c r="H256" s="2"/>
      <c r="I256" s="2"/>
    </row>
    <row r="257" spans="1:9">
      <c r="A257" s="2"/>
      <c r="B257" s="2"/>
      <c r="C257" s="2"/>
      <c r="D257" s="2"/>
      <c r="E257" s="2"/>
      <c r="F257" s="2"/>
      <c r="G257" s="2"/>
      <c r="H257" s="2"/>
      <c r="I257" s="2"/>
    </row>
    <row r="258" spans="1:9">
      <c r="A258" s="2">
        <v>22</v>
      </c>
      <c r="B258" s="2" t="s">
        <v>133</v>
      </c>
      <c r="C258" s="2">
        <v>1</v>
      </c>
      <c r="D258" s="2">
        <v>600</v>
      </c>
      <c r="E258" s="2"/>
      <c r="F258" s="2"/>
      <c r="G258" s="2"/>
      <c r="H258" s="2"/>
      <c r="I258" s="6">
        <v>600</v>
      </c>
    </row>
    <row r="259" spans="1:9">
      <c r="A259" s="2"/>
      <c r="B259" s="2"/>
      <c r="C259" s="2"/>
      <c r="D259" s="2"/>
      <c r="E259" s="2"/>
      <c r="F259" s="2"/>
      <c r="G259" s="2"/>
      <c r="H259" s="2"/>
      <c r="I259" s="2"/>
    </row>
    <row r="260" spans="1:9">
      <c r="A260" s="2">
        <v>23</v>
      </c>
      <c r="B260" s="2" t="s">
        <v>134</v>
      </c>
      <c r="C260" s="2">
        <v>1</v>
      </c>
      <c r="D260" s="2">
        <v>600</v>
      </c>
      <c r="E260" s="2"/>
      <c r="F260" s="2"/>
      <c r="G260" s="2"/>
      <c r="H260" s="2"/>
      <c r="I260" s="6">
        <v>600</v>
      </c>
    </row>
    <row r="261" spans="1:9">
      <c r="A261" s="2"/>
      <c r="B261" s="2"/>
      <c r="C261" s="2"/>
      <c r="D261" s="2"/>
      <c r="E261" s="2"/>
      <c r="F261" s="2"/>
      <c r="G261" s="2"/>
      <c r="H261" s="2"/>
      <c r="I261" s="2"/>
    </row>
    <row r="262" spans="1:9">
      <c r="A262" s="2">
        <v>24</v>
      </c>
      <c r="B262" s="2" t="s">
        <v>135</v>
      </c>
      <c r="C262" s="2"/>
      <c r="D262" s="2"/>
      <c r="E262" s="2"/>
      <c r="F262" s="2"/>
      <c r="G262" s="2"/>
      <c r="H262" s="2"/>
      <c r="I262" s="2"/>
    </row>
    <row r="263" spans="1:9">
      <c r="A263" s="2"/>
      <c r="B263" s="2" t="s">
        <v>136</v>
      </c>
      <c r="C263" s="2"/>
      <c r="D263" s="2"/>
      <c r="E263" s="2"/>
      <c r="F263" s="2"/>
      <c r="G263" s="2"/>
      <c r="H263" s="2"/>
      <c r="I263" s="2"/>
    </row>
    <row r="264" spans="1:9">
      <c r="A264" s="2"/>
      <c r="B264" s="2" t="s">
        <v>137</v>
      </c>
      <c r="C264" s="2">
        <v>1</v>
      </c>
      <c r="D264" s="2">
        <v>20</v>
      </c>
      <c r="E264" s="9"/>
      <c r="F264" s="5">
        <v>12</v>
      </c>
      <c r="G264" s="2"/>
      <c r="H264" s="2"/>
      <c r="I264" s="6">
        <f>F264*D264*C264</f>
        <v>240</v>
      </c>
    </row>
    <row r="265" spans="1:9">
      <c r="A265" s="2"/>
      <c r="B265" s="2"/>
      <c r="C265" s="2"/>
      <c r="D265" s="2"/>
      <c r="E265" s="2"/>
      <c r="F265" s="2"/>
      <c r="G265" s="2"/>
      <c r="H265" s="2"/>
      <c r="I265" s="2"/>
    </row>
    <row r="266" spans="1:9">
      <c r="A266" s="2"/>
      <c r="B266" s="2" t="s">
        <v>138</v>
      </c>
      <c r="C266" s="2">
        <v>1</v>
      </c>
      <c r="D266" s="2">
        <v>17</v>
      </c>
      <c r="E266" s="2"/>
      <c r="F266" s="5">
        <v>12</v>
      </c>
      <c r="G266" s="2"/>
      <c r="H266" s="2"/>
      <c r="I266" s="6">
        <f>F266*D266</f>
        <v>204</v>
      </c>
    </row>
    <row r="267" spans="1:9">
      <c r="A267" s="2"/>
      <c r="B267" s="2"/>
      <c r="C267" s="2"/>
      <c r="D267" s="2"/>
      <c r="E267" s="2"/>
      <c r="F267" s="2"/>
      <c r="G267" s="2"/>
      <c r="H267" s="2"/>
      <c r="I267" s="2"/>
    </row>
    <row r="268" spans="1:9">
      <c r="A268" s="2">
        <v>25</v>
      </c>
      <c r="B268" s="2" t="s">
        <v>139</v>
      </c>
      <c r="C268" s="2"/>
      <c r="D268" s="2"/>
      <c r="E268" s="2"/>
      <c r="F268" s="2"/>
      <c r="G268" s="2"/>
      <c r="H268" s="2"/>
      <c r="I268" s="2"/>
    </row>
    <row r="269" spans="1:9">
      <c r="A269" s="2"/>
      <c r="B269" s="2" t="s">
        <v>140</v>
      </c>
      <c r="C269" s="2"/>
      <c r="D269" s="2"/>
      <c r="E269" s="2"/>
      <c r="F269" s="2"/>
      <c r="G269" s="2"/>
      <c r="H269" s="2"/>
      <c r="I269" s="2"/>
    </row>
    <row r="270" spans="1:9">
      <c r="A270" s="2"/>
      <c r="B270" s="2" t="s">
        <v>141</v>
      </c>
      <c r="C270" s="2">
        <v>1</v>
      </c>
      <c r="D270" s="2">
        <v>12</v>
      </c>
      <c r="E270" s="2"/>
      <c r="F270" s="5">
        <v>20</v>
      </c>
      <c r="G270" s="2"/>
      <c r="H270" s="2"/>
      <c r="I270" s="6">
        <f>F270*D270*C270</f>
        <v>240</v>
      </c>
    </row>
    <row r="271" spans="1:9">
      <c r="A271" s="2"/>
      <c r="B271" s="2"/>
      <c r="C271" s="2"/>
      <c r="D271" s="2"/>
      <c r="E271" s="2"/>
      <c r="F271" s="2"/>
      <c r="G271" s="2"/>
      <c r="H271" s="2"/>
      <c r="I271" s="2"/>
    </row>
    <row r="272" spans="1:9">
      <c r="A272" s="2"/>
      <c r="B272" s="2" t="s">
        <v>142</v>
      </c>
      <c r="C272" s="2">
        <v>1</v>
      </c>
      <c r="D272" s="2">
        <v>13</v>
      </c>
      <c r="E272" s="2"/>
      <c r="F272" s="5">
        <v>22</v>
      </c>
      <c r="G272" s="2"/>
      <c r="H272" s="2"/>
      <c r="I272" s="6">
        <f>F272*D272*C272</f>
        <v>286</v>
      </c>
    </row>
    <row r="273" spans="1:9">
      <c r="A273" s="2"/>
      <c r="B273" s="2"/>
      <c r="C273" s="2"/>
      <c r="D273" s="2"/>
      <c r="E273" s="2"/>
      <c r="F273" s="2"/>
      <c r="G273" s="2"/>
      <c r="H273" s="2"/>
      <c r="I273" s="2"/>
    </row>
    <row r="274" spans="1:9" ht="30">
      <c r="A274" s="2">
        <v>26</v>
      </c>
      <c r="B274" s="4" t="s">
        <v>143</v>
      </c>
      <c r="C274" s="2"/>
      <c r="D274" s="2"/>
      <c r="E274" s="2"/>
      <c r="F274" s="2"/>
      <c r="G274" s="2"/>
      <c r="H274" s="2"/>
      <c r="I274" s="2"/>
    </row>
    <row r="275" spans="1:9">
      <c r="A275" s="2"/>
      <c r="B275" s="2" t="s">
        <v>144</v>
      </c>
      <c r="C275" s="2">
        <v>2</v>
      </c>
      <c r="D275" s="2">
        <v>3</v>
      </c>
      <c r="E275" s="2"/>
      <c r="F275" s="5">
        <v>9</v>
      </c>
      <c r="G275" s="2"/>
      <c r="H275" s="2"/>
      <c r="I275" s="6">
        <f>F275*D275*C275</f>
        <v>54</v>
      </c>
    </row>
    <row r="276" spans="1:9">
      <c r="A276" s="2"/>
      <c r="B276" s="2"/>
      <c r="C276" s="2"/>
      <c r="D276" s="2"/>
      <c r="E276" s="2"/>
      <c r="F276" s="2"/>
      <c r="G276" s="2"/>
      <c r="H276" s="2"/>
      <c r="I276" s="2"/>
    </row>
    <row r="277" spans="1:9">
      <c r="A277" s="2">
        <v>27</v>
      </c>
      <c r="B277" s="2" t="s">
        <v>145</v>
      </c>
      <c r="C277" s="2"/>
      <c r="D277" s="2"/>
      <c r="E277" s="2"/>
      <c r="F277" s="2"/>
      <c r="G277" s="2"/>
      <c r="H277" s="2"/>
      <c r="I277" s="2"/>
    </row>
    <row r="278" spans="1:9">
      <c r="A278" s="2"/>
      <c r="B278" s="2" t="s">
        <v>79</v>
      </c>
      <c r="C278" s="2">
        <v>4</v>
      </c>
      <c r="D278" s="2">
        <v>4</v>
      </c>
      <c r="E278" s="2"/>
      <c r="F278" s="2"/>
      <c r="G278" s="2"/>
      <c r="H278" s="2"/>
      <c r="I278" s="10">
        <v>16</v>
      </c>
    </row>
    <row r="279" spans="1:9">
      <c r="A279" s="2"/>
      <c r="B279" s="2" t="s">
        <v>18</v>
      </c>
      <c r="C279" s="2">
        <v>1</v>
      </c>
      <c r="D279" s="2">
        <v>4</v>
      </c>
      <c r="E279" s="2"/>
      <c r="F279" s="2"/>
      <c r="G279" s="2"/>
      <c r="H279" s="2"/>
      <c r="I279" s="5">
        <v>4</v>
      </c>
    </row>
    <row r="280" spans="1:9">
      <c r="A280" s="2"/>
      <c r="B280" s="2" t="s">
        <v>146</v>
      </c>
      <c r="C280" s="2">
        <v>1</v>
      </c>
      <c r="D280" s="2">
        <v>3</v>
      </c>
      <c r="E280" s="2"/>
      <c r="F280" s="2"/>
      <c r="G280" s="2"/>
      <c r="H280" s="2"/>
      <c r="I280" s="10">
        <v>3</v>
      </c>
    </row>
    <row r="281" spans="1:9">
      <c r="A281" s="2"/>
      <c r="B281" s="2"/>
      <c r="C281" s="2"/>
      <c r="D281" s="2"/>
      <c r="E281" s="2"/>
      <c r="F281" s="2"/>
      <c r="G281" s="2"/>
      <c r="H281" s="2"/>
      <c r="I281" s="6">
        <f>SUM(I278:I280)</f>
        <v>23</v>
      </c>
    </row>
    <row r="282" spans="1:9">
      <c r="A282" s="2"/>
      <c r="B282" s="2"/>
      <c r="C282" s="2"/>
      <c r="D282" s="2"/>
      <c r="E282" s="2"/>
      <c r="F282" s="2"/>
      <c r="G282" s="2"/>
      <c r="H282" s="2"/>
      <c r="I282" s="2"/>
    </row>
    <row r="283" spans="1:9" ht="30">
      <c r="A283" s="2">
        <v>28</v>
      </c>
      <c r="B283" s="4" t="s">
        <v>147</v>
      </c>
      <c r="C283" s="2"/>
      <c r="D283" s="2"/>
      <c r="E283" s="2"/>
      <c r="F283" s="2"/>
      <c r="G283" s="2"/>
      <c r="H283" s="2"/>
      <c r="I283" s="2"/>
    </row>
    <row r="284" spans="1:9">
      <c r="A284" s="2"/>
      <c r="B284" s="2" t="s">
        <v>79</v>
      </c>
      <c r="C284" s="2"/>
      <c r="D284" s="2"/>
      <c r="E284" s="2"/>
      <c r="F284" s="2"/>
      <c r="G284" s="2"/>
      <c r="H284" s="2"/>
      <c r="I284" s="2"/>
    </row>
    <row r="285" spans="1:9">
      <c r="A285" s="2"/>
      <c r="B285" s="2" t="s">
        <v>148</v>
      </c>
      <c r="C285" s="2">
        <v>1</v>
      </c>
      <c r="D285" s="2">
        <v>40</v>
      </c>
      <c r="E285" s="2"/>
      <c r="F285" s="5">
        <v>13.59</v>
      </c>
      <c r="G285" s="5"/>
      <c r="H285" s="5">
        <v>2.85</v>
      </c>
      <c r="I285" s="5">
        <f>H285*F285*D285*C285</f>
        <v>1549.2600000000002</v>
      </c>
    </row>
    <row r="286" spans="1:9">
      <c r="A286" s="2"/>
      <c r="B286" s="2" t="s">
        <v>123</v>
      </c>
      <c r="C286" s="2">
        <v>-1</v>
      </c>
      <c r="D286" s="2">
        <v>40</v>
      </c>
      <c r="E286" s="2"/>
      <c r="F286" s="5">
        <v>0.9</v>
      </c>
      <c r="G286" s="5"/>
      <c r="H286" s="5">
        <v>2.1</v>
      </c>
      <c r="I286" s="5">
        <f t="shared" ref="I286:I288" si="15">H286*F286*D286*C286</f>
        <v>-75.600000000000009</v>
      </c>
    </row>
    <row r="287" spans="1:9">
      <c r="A287" s="2"/>
      <c r="B287" s="2" t="s">
        <v>149</v>
      </c>
      <c r="C287" s="2">
        <v>-1</v>
      </c>
      <c r="D287" s="2">
        <v>40</v>
      </c>
      <c r="E287" s="2"/>
      <c r="F287" s="5">
        <v>1.35</v>
      </c>
      <c r="G287" s="5"/>
      <c r="H287" s="5">
        <v>1.35</v>
      </c>
      <c r="I287" s="5">
        <f t="shared" si="15"/>
        <v>-72.900000000000006</v>
      </c>
    </row>
    <row r="288" spans="1:9">
      <c r="A288" s="2"/>
      <c r="B288" s="2" t="s">
        <v>150</v>
      </c>
      <c r="C288" s="2">
        <v>-1</v>
      </c>
      <c r="D288" s="2">
        <v>40</v>
      </c>
      <c r="E288" s="2"/>
      <c r="F288" s="5">
        <v>0.9</v>
      </c>
      <c r="G288" s="5"/>
      <c r="H288" s="5">
        <v>2.1</v>
      </c>
      <c r="I288" s="5">
        <f t="shared" si="15"/>
        <v>-75.600000000000009</v>
      </c>
    </row>
    <row r="289" spans="1:9">
      <c r="A289" s="2"/>
      <c r="B289" s="2" t="s">
        <v>151</v>
      </c>
      <c r="C289" s="2">
        <v>1</v>
      </c>
      <c r="D289" s="2">
        <v>40</v>
      </c>
      <c r="E289" s="2"/>
      <c r="F289" s="5">
        <v>5.0999999999999996</v>
      </c>
      <c r="G289" s="5">
        <v>0.18</v>
      </c>
      <c r="H289" s="5"/>
      <c r="I289" s="5">
        <f>G289*F289*D289*C289</f>
        <v>36.72</v>
      </c>
    </row>
    <row r="290" spans="1:9">
      <c r="A290" s="2"/>
      <c r="B290" s="2" t="s">
        <v>152</v>
      </c>
      <c r="C290" s="2">
        <v>1</v>
      </c>
      <c r="D290" s="2">
        <v>40</v>
      </c>
      <c r="E290" s="2"/>
      <c r="F290" s="5">
        <v>5.4</v>
      </c>
      <c r="G290" s="5">
        <v>0.18</v>
      </c>
      <c r="H290" s="5"/>
      <c r="I290" s="5">
        <f>G290*F290*D290*C290</f>
        <v>38.879999999999995</v>
      </c>
    </row>
    <row r="291" spans="1:9">
      <c r="A291" s="2"/>
      <c r="B291" s="2" t="s">
        <v>153</v>
      </c>
      <c r="C291" s="2">
        <v>1</v>
      </c>
      <c r="D291" s="2">
        <v>40</v>
      </c>
      <c r="E291" s="2"/>
      <c r="F291" s="5">
        <v>11.57</v>
      </c>
      <c r="G291" s="5"/>
      <c r="H291" s="5">
        <v>2.85</v>
      </c>
      <c r="I291" s="5">
        <f>H291*F291*D291*C291</f>
        <v>1318.98</v>
      </c>
    </row>
    <row r="292" spans="1:9">
      <c r="A292" s="2"/>
      <c r="B292" s="2" t="s">
        <v>123</v>
      </c>
      <c r="C292" s="2">
        <v>-2</v>
      </c>
      <c r="D292" s="2">
        <v>40</v>
      </c>
      <c r="E292" s="2"/>
      <c r="F292" s="5">
        <v>0.9</v>
      </c>
      <c r="G292" s="5"/>
      <c r="H292" s="5">
        <v>2.1</v>
      </c>
      <c r="I292" s="5">
        <f>H292*F292*D292*C292</f>
        <v>-151.20000000000002</v>
      </c>
    </row>
    <row r="293" spans="1:9">
      <c r="A293" s="2"/>
      <c r="B293" s="2" t="s">
        <v>154</v>
      </c>
      <c r="C293" s="2">
        <v>-1</v>
      </c>
      <c r="D293" s="2">
        <v>40</v>
      </c>
      <c r="E293" s="2"/>
      <c r="F293" s="5">
        <v>0.9</v>
      </c>
      <c r="G293" s="5"/>
      <c r="H293" s="5">
        <v>1.35</v>
      </c>
      <c r="I293" s="5">
        <f>H293*F293*D293*C293</f>
        <v>-48.6</v>
      </c>
    </row>
    <row r="294" spans="1:9">
      <c r="A294" s="2"/>
      <c r="B294" s="2" t="s">
        <v>151</v>
      </c>
      <c r="C294" s="2">
        <v>2</v>
      </c>
      <c r="D294" s="2">
        <v>40</v>
      </c>
      <c r="E294" s="2"/>
      <c r="F294" s="5">
        <v>5.0999999999999996</v>
      </c>
      <c r="G294" s="5">
        <v>0.18</v>
      </c>
      <c r="H294" s="5"/>
      <c r="I294" s="5">
        <f>G294*F294*D294*C294</f>
        <v>73.44</v>
      </c>
    </row>
    <row r="295" spans="1:9">
      <c r="A295" s="2"/>
      <c r="B295" s="2" t="s">
        <v>155</v>
      </c>
      <c r="C295" s="2">
        <v>1</v>
      </c>
      <c r="D295" s="2">
        <v>40</v>
      </c>
      <c r="E295" s="2"/>
      <c r="F295" s="5">
        <v>4.5</v>
      </c>
      <c r="G295" s="5">
        <v>0.18</v>
      </c>
      <c r="H295" s="5"/>
      <c r="I295" s="5">
        <f>G295*F295*D295*C295</f>
        <v>32.4</v>
      </c>
    </row>
    <row r="296" spans="1:9">
      <c r="A296" s="2"/>
      <c r="B296" s="2" t="s">
        <v>156</v>
      </c>
      <c r="C296" s="2">
        <v>1</v>
      </c>
      <c r="D296" s="2">
        <v>40</v>
      </c>
      <c r="E296" s="2"/>
      <c r="F296" s="5">
        <v>3</v>
      </c>
      <c r="G296" s="5">
        <v>0.6</v>
      </c>
      <c r="H296" s="5"/>
      <c r="I296" s="5">
        <f>G296*F296*D296*C296</f>
        <v>72</v>
      </c>
    </row>
    <row r="297" spans="1:9">
      <c r="A297" s="2"/>
      <c r="B297" s="2" t="s">
        <v>157</v>
      </c>
      <c r="C297" s="2">
        <v>1</v>
      </c>
      <c r="D297" s="2">
        <v>40</v>
      </c>
      <c r="E297" s="2"/>
      <c r="F297" s="5">
        <v>4.1150000000000002</v>
      </c>
      <c r="G297" s="5"/>
      <c r="H297" s="5">
        <v>2.85</v>
      </c>
      <c r="I297" s="5">
        <f>H297*F297*D297*C297</f>
        <v>469.11</v>
      </c>
    </row>
    <row r="298" spans="1:9">
      <c r="A298" s="2"/>
      <c r="B298" s="2" t="s">
        <v>150</v>
      </c>
      <c r="C298" s="2">
        <v>-1</v>
      </c>
      <c r="D298" s="2">
        <v>40</v>
      </c>
      <c r="E298" s="2"/>
      <c r="F298" s="5">
        <v>0.9</v>
      </c>
      <c r="G298" s="5"/>
      <c r="H298" s="5">
        <v>2.1</v>
      </c>
      <c r="I298" s="5">
        <f>H298*F298*D298*C298</f>
        <v>-75.600000000000009</v>
      </c>
    </row>
    <row r="299" spans="1:9">
      <c r="A299" s="2"/>
      <c r="B299" s="2" t="s">
        <v>158</v>
      </c>
      <c r="C299" s="2">
        <v>-1</v>
      </c>
      <c r="D299" s="2">
        <v>40</v>
      </c>
      <c r="E299" s="2"/>
      <c r="F299" s="5">
        <v>0.9</v>
      </c>
      <c r="G299" s="5"/>
      <c r="H299" s="5">
        <v>1.05</v>
      </c>
      <c r="I299" s="5">
        <f>H299*F299*D299*C299</f>
        <v>-37.800000000000004</v>
      </c>
    </row>
    <row r="300" spans="1:9">
      <c r="A300" s="2"/>
      <c r="B300" s="2" t="s">
        <v>151</v>
      </c>
      <c r="C300" s="2">
        <v>1</v>
      </c>
      <c r="D300" s="2">
        <v>40</v>
      </c>
      <c r="E300" s="2"/>
      <c r="F300" s="5">
        <v>5.0999999999999996</v>
      </c>
      <c r="G300" s="5">
        <v>0.18</v>
      </c>
      <c r="H300" s="5"/>
      <c r="I300" s="5">
        <f>G300*F300*D300*C300</f>
        <v>36.72</v>
      </c>
    </row>
    <row r="301" spans="1:9">
      <c r="A301" s="2"/>
      <c r="B301" s="2" t="s">
        <v>159</v>
      </c>
      <c r="C301" s="2">
        <v>1</v>
      </c>
      <c r="D301" s="2">
        <v>40</v>
      </c>
      <c r="E301" s="2"/>
      <c r="F301" s="5">
        <v>3.9</v>
      </c>
      <c r="G301" s="5">
        <v>0.18</v>
      </c>
      <c r="H301" s="5"/>
      <c r="I301" s="5">
        <f>G301*F301*D301*C301</f>
        <v>28.08</v>
      </c>
    </row>
    <row r="302" spans="1:9">
      <c r="A302" s="2"/>
      <c r="B302" s="2" t="s">
        <v>156</v>
      </c>
      <c r="C302" s="2">
        <v>1</v>
      </c>
      <c r="D302" s="2">
        <v>40</v>
      </c>
      <c r="E302" s="2"/>
      <c r="F302" s="5">
        <v>2.3149999999999999</v>
      </c>
      <c r="G302" s="5">
        <v>0.6</v>
      </c>
      <c r="H302" s="5"/>
      <c r="I302" s="5">
        <f>G302*F302*D302*C302</f>
        <v>55.56</v>
      </c>
    </row>
    <row r="303" spans="1:9">
      <c r="A303" s="2"/>
      <c r="B303" s="2" t="s">
        <v>160</v>
      </c>
      <c r="C303" s="2">
        <v>1</v>
      </c>
      <c r="D303" s="2">
        <v>40</v>
      </c>
      <c r="E303" s="2"/>
      <c r="F303" s="5">
        <v>6</v>
      </c>
      <c r="G303" s="5"/>
      <c r="H303" s="5">
        <v>2.85</v>
      </c>
      <c r="I303" s="5">
        <f>H303*F303*D303*C303</f>
        <v>684</v>
      </c>
    </row>
    <row r="304" spans="1:9">
      <c r="A304" s="2"/>
      <c r="B304" s="2" t="s">
        <v>123</v>
      </c>
      <c r="C304" s="2">
        <v>-1</v>
      </c>
      <c r="D304" s="2">
        <v>40</v>
      </c>
      <c r="E304" s="2"/>
      <c r="F304" s="5">
        <v>0.75</v>
      </c>
      <c r="G304" s="5"/>
      <c r="H304" s="5">
        <v>2.1</v>
      </c>
      <c r="I304" s="5">
        <f>H304*F304*D304*C304</f>
        <v>-63.000000000000007</v>
      </c>
    </row>
    <row r="305" spans="1:9">
      <c r="A305" s="2"/>
      <c r="B305" s="2" t="s">
        <v>161</v>
      </c>
      <c r="C305" s="2">
        <v>-1</v>
      </c>
      <c r="D305" s="2">
        <v>40</v>
      </c>
      <c r="E305" s="2"/>
      <c r="F305" s="5">
        <v>0.75</v>
      </c>
      <c r="G305" s="5"/>
      <c r="H305" s="5">
        <v>0.6</v>
      </c>
      <c r="I305" s="5">
        <f>H305*F305*D305*C305</f>
        <v>-18</v>
      </c>
    </row>
    <row r="306" spans="1:9">
      <c r="A306" s="2"/>
      <c r="B306" s="2" t="s">
        <v>151</v>
      </c>
      <c r="C306" s="2">
        <v>1</v>
      </c>
      <c r="D306" s="2">
        <v>40</v>
      </c>
      <c r="E306" s="2"/>
      <c r="F306" s="5">
        <v>4.95</v>
      </c>
      <c r="G306" s="5">
        <v>0.115</v>
      </c>
      <c r="H306" s="5"/>
      <c r="I306" s="5">
        <f>G306*F306*D306*C306</f>
        <v>22.770000000000003</v>
      </c>
    </row>
    <row r="307" spans="1:9">
      <c r="A307" s="2"/>
      <c r="B307" s="2" t="s">
        <v>162</v>
      </c>
      <c r="C307" s="2">
        <v>1</v>
      </c>
      <c r="D307" s="2">
        <v>40</v>
      </c>
      <c r="E307" s="2"/>
      <c r="F307" s="5">
        <v>2.7</v>
      </c>
      <c r="G307" s="5">
        <v>0.05</v>
      </c>
      <c r="H307" s="5"/>
      <c r="I307" s="5">
        <f>G307*F307*D307*C307</f>
        <v>5.4</v>
      </c>
    </row>
    <row r="308" spans="1:9">
      <c r="A308" s="2"/>
      <c r="B308" s="2" t="s">
        <v>163</v>
      </c>
      <c r="C308" s="2">
        <v>1</v>
      </c>
      <c r="D308" s="2">
        <v>40</v>
      </c>
      <c r="E308" s="2"/>
      <c r="F308" s="5">
        <v>4.2</v>
      </c>
      <c r="G308" s="5"/>
      <c r="H308" s="5">
        <v>2.85</v>
      </c>
      <c r="I308" s="5">
        <f>H308*F308*D308*C308</f>
        <v>478.8</v>
      </c>
    </row>
    <row r="309" spans="1:9">
      <c r="A309" s="2"/>
      <c r="B309" s="2" t="s">
        <v>123</v>
      </c>
      <c r="C309" s="2">
        <v>-1</v>
      </c>
      <c r="D309" s="2">
        <v>40</v>
      </c>
      <c r="E309" s="2"/>
      <c r="F309" s="5">
        <v>0.75</v>
      </c>
      <c r="G309" s="5"/>
      <c r="H309" s="5">
        <v>2.1</v>
      </c>
      <c r="I309" s="5">
        <f>H309*F309*D309*C309</f>
        <v>-63.000000000000007</v>
      </c>
    </row>
    <row r="310" spans="1:9">
      <c r="A310" s="2"/>
      <c r="B310" s="2" t="s">
        <v>161</v>
      </c>
      <c r="C310" s="2">
        <v>-1</v>
      </c>
      <c r="D310" s="2">
        <v>40</v>
      </c>
      <c r="E310" s="2"/>
      <c r="F310" s="5">
        <v>0.75</v>
      </c>
      <c r="G310" s="5"/>
      <c r="H310" s="5">
        <v>0.6</v>
      </c>
      <c r="I310" s="5">
        <f>H310*F310*D310*C310</f>
        <v>-18</v>
      </c>
    </row>
    <row r="311" spans="1:9">
      <c r="A311" s="2"/>
      <c r="B311" s="2" t="s">
        <v>151</v>
      </c>
      <c r="C311" s="2">
        <v>1</v>
      </c>
      <c r="D311" s="2">
        <v>40</v>
      </c>
      <c r="E311" s="2"/>
      <c r="F311" s="5">
        <v>4.95</v>
      </c>
      <c r="G311" s="5">
        <v>0.115</v>
      </c>
      <c r="H311" s="5"/>
      <c r="I311" s="5">
        <f>G311*F311*D311*C311</f>
        <v>22.770000000000003</v>
      </c>
    </row>
    <row r="312" spans="1:9">
      <c r="A312" s="2"/>
      <c r="B312" s="2" t="s">
        <v>162</v>
      </c>
      <c r="C312" s="2">
        <v>1</v>
      </c>
      <c r="D312" s="2">
        <v>40</v>
      </c>
      <c r="E312" s="2"/>
      <c r="F312" s="5">
        <v>2.7</v>
      </c>
      <c r="G312" s="5">
        <v>0.05</v>
      </c>
      <c r="H312" s="5"/>
      <c r="I312" s="5">
        <f>G312*F312*D312*C312</f>
        <v>5.4</v>
      </c>
    </row>
    <row r="313" spans="1:9">
      <c r="A313" s="2"/>
      <c r="B313" s="2" t="s">
        <v>164</v>
      </c>
      <c r="C313" s="2">
        <v>1</v>
      </c>
      <c r="D313" s="2">
        <v>40</v>
      </c>
      <c r="E313" s="2"/>
      <c r="F313" s="5">
        <v>4.0599999999999996</v>
      </c>
      <c r="G313" s="5"/>
      <c r="H313" s="5">
        <v>2.85</v>
      </c>
      <c r="I313" s="5">
        <f>H313*F313*D313*C313</f>
        <v>462.84</v>
      </c>
    </row>
    <row r="314" spans="1:9">
      <c r="A314" s="2"/>
      <c r="B314" s="2" t="s">
        <v>123</v>
      </c>
      <c r="C314" s="2">
        <v>-2</v>
      </c>
      <c r="D314" s="2">
        <v>40</v>
      </c>
      <c r="E314" s="2"/>
      <c r="F314" s="5">
        <v>0.75</v>
      </c>
      <c r="G314" s="5"/>
      <c r="H314" s="5">
        <v>2.1</v>
      </c>
      <c r="I314" s="5">
        <f>H314*F314*D314*C314</f>
        <v>-126.00000000000001</v>
      </c>
    </row>
    <row r="315" spans="1:9">
      <c r="A315" s="2"/>
      <c r="B315" s="2" t="s">
        <v>165</v>
      </c>
      <c r="C315" s="2">
        <v>1</v>
      </c>
      <c r="D315" s="2">
        <v>40</v>
      </c>
      <c r="E315" s="2"/>
      <c r="F315" s="5">
        <v>5.77</v>
      </c>
      <c r="G315" s="5"/>
      <c r="H315" s="5">
        <v>2.85</v>
      </c>
      <c r="I315" s="5">
        <f>H315*F315*D315*C315</f>
        <v>657.78</v>
      </c>
    </row>
    <row r="316" spans="1:9">
      <c r="A316" s="2"/>
      <c r="B316" s="2" t="s">
        <v>166</v>
      </c>
      <c r="C316" s="2">
        <v>-1</v>
      </c>
      <c r="D316" s="2">
        <v>40</v>
      </c>
      <c r="E316" s="2"/>
      <c r="F316" s="5">
        <v>3.8849999999999998</v>
      </c>
      <c r="G316" s="5"/>
      <c r="H316" s="5">
        <v>1.35</v>
      </c>
      <c r="I316" s="5">
        <f>H316*F316*D316*C316</f>
        <v>-209.79</v>
      </c>
    </row>
    <row r="317" spans="1:9">
      <c r="A317" s="2"/>
      <c r="B317" s="2" t="s">
        <v>123</v>
      </c>
      <c r="C317" s="2">
        <v>-1</v>
      </c>
      <c r="D317" s="2">
        <v>40</v>
      </c>
      <c r="E317" s="2"/>
      <c r="F317" s="5">
        <v>0.9</v>
      </c>
      <c r="G317" s="5"/>
      <c r="H317" s="5">
        <v>2.1</v>
      </c>
      <c r="I317" s="5">
        <f>H317*F317*D317*C317</f>
        <v>-75.600000000000009</v>
      </c>
    </row>
    <row r="318" spans="1:9">
      <c r="A318" s="2"/>
      <c r="B318" s="2"/>
      <c r="C318" s="2"/>
      <c r="D318" s="2"/>
      <c r="E318" s="2"/>
      <c r="F318" s="2"/>
      <c r="G318" s="2"/>
      <c r="H318" s="2"/>
      <c r="I318" s="1">
        <f>SUM(I285:I317)</f>
        <v>4940.22</v>
      </c>
    </row>
    <row r="319" spans="1:9">
      <c r="A319" s="2"/>
      <c r="B319" s="2"/>
      <c r="C319" s="2"/>
      <c r="D319" s="2"/>
      <c r="E319" s="2"/>
      <c r="F319" s="2"/>
      <c r="G319" s="2"/>
      <c r="H319" s="2"/>
      <c r="I319" s="2"/>
    </row>
    <row r="320" spans="1:9">
      <c r="A320" s="2">
        <v>29</v>
      </c>
      <c r="B320" s="2" t="s">
        <v>167</v>
      </c>
      <c r="C320" s="2"/>
      <c r="D320" s="2"/>
      <c r="E320" s="2"/>
      <c r="F320" s="2"/>
      <c r="G320" s="2"/>
      <c r="H320" s="2"/>
      <c r="I320" s="2"/>
    </row>
    <row r="321" spans="1:9">
      <c r="A321" s="2"/>
      <c r="B321" s="2" t="s">
        <v>172</v>
      </c>
      <c r="C321" s="2"/>
      <c r="D321" s="2"/>
      <c r="E321" s="2"/>
      <c r="F321" s="2"/>
      <c r="G321" s="2"/>
      <c r="H321" s="2"/>
      <c r="I321" s="1">
        <f>I318</f>
        <v>4940.22</v>
      </c>
    </row>
    <row r="322" spans="1:9">
      <c r="A322" s="2"/>
      <c r="B322" s="2"/>
      <c r="C322" s="2"/>
      <c r="D322" s="2"/>
      <c r="E322" s="2"/>
      <c r="F322" s="2"/>
      <c r="G322" s="2"/>
      <c r="H322" s="2"/>
      <c r="I322" s="2"/>
    </row>
    <row r="323" spans="1:9" ht="30">
      <c r="A323" s="2">
        <v>30</v>
      </c>
      <c r="B323" s="13" t="s">
        <v>556</v>
      </c>
      <c r="C323" s="2"/>
      <c r="D323" s="2"/>
      <c r="E323" s="2"/>
      <c r="F323" s="2"/>
      <c r="G323" s="2"/>
      <c r="H323" s="2"/>
      <c r="I323" s="2"/>
    </row>
    <row r="324" spans="1:9" ht="17.25">
      <c r="A324" s="2"/>
      <c r="B324" s="2" t="s">
        <v>574</v>
      </c>
      <c r="C324" s="2"/>
      <c r="D324" s="69" t="s">
        <v>575</v>
      </c>
      <c r="E324" s="70"/>
      <c r="F324" s="71"/>
      <c r="G324" s="2"/>
      <c r="H324" s="2"/>
      <c r="I324" s="5">
        <v>5557.2</v>
      </c>
    </row>
    <row r="325" spans="1:9">
      <c r="A325" s="2"/>
      <c r="B325" s="2"/>
      <c r="C325" s="2"/>
      <c r="D325" s="2"/>
      <c r="E325" s="2"/>
      <c r="F325" s="2"/>
      <c r="G325" s="2"/>
      <c r="H325" s="2"/>
      <c r="I325" s="2" t="s">
        <v>576</v>
      </c>
    </row>
    <row r="326" spans="1:9">
      <c r="A326" s="2"/>
      <c r="B326" s="2"/>
      <c r="C326" s="2"/>
      <c r="D326" s="2"/>
      <c r="E326" s="2"/>
      <c r="F326" s="2"/>
      <c r="G326" s="2"/>
      <c r="H326" s="2"/>
      <c r="I326" s="2"/>
    </row>
    <row r="327" spans="1:9" ht="30">
      <c r="A327" s="2">
        <v>31</v>
      </c>
      <c r="B327" s="13" t="s">
        <v>563</v>
      </c>
      <c r="C327" s="2"/>
      <c r="D327" s="2"/>
      <c r="E327" s="2"/>
      <c r="F327" s="2"/>
      <c r="G327" s="2"/>
      <c r="H327" s="2"/>
      <c r="I327" s="2"/>
    </row>
    <row r="328" spans="1:9">
      <c r="A328" s="2"/>
      <c r="B328" s="1" t="s">
        <v>18</v>
      </c>
      <c r="C328" s="2"/>
      <c r="D328" s="2"/>
      <c r="E328" s="2"/>
      <c r="F328" s="2"/>
      <c r="G328" s="2"/>
      <c r="H328" s="2"/>
      <c r="I328" s="2"/>
    </row>
    <row r="329" spans="1:9">
      <c r="A329" s="2"/>
      <c r="B329" s="2" t="s">
        <v>564</v>
      </c>
      <c r="C329" s="2">
        <v>1</v>
      </c>
      <c r="D329" s="2">
        <v>1</v>
      </c>
      <c r="E329" s="2"/>
      <c r="F329" s="2">
        <v>35.14</v>
      </c>
      <c r="G329" s="2"/>
      <c r="H329" s="5">
        <v>7.5</v>
      </c>
      <c r="I329" s="5">
        <f>H329*F329*D329*C329</f>
        <v>263.55</v>
      </c>
    </row>
    <row r="330" spans="1:9">
      <c r="A330" s="2"/>
      <c r="B330" s="2" t="s">
        <v>565</v>
      </c>
      <c r="C330" s="2">
        <v>-1</v>
      </c>
      <c r="D330" s="2">
        <v>2</v>
      </c>
      <c r="E330" s="2"/>
      <c r="F330" s="5">
        <v>1.8</v>
      </c>
      <c r="G330" s="2"/>
      <c r="H330" s="2">
        <v>1.35</v>
      </c>
      <c r="I330" s="5">
        <f t="shared" ref="I330:I365" si="16">H330*F330*D330*C330</f>
        <v>-4.8600000000000003</v>
      </c>
    </row>
    <row r="331" spans="1:9">
      <c r="A331" s="2"/>
      <c r="B331" s="2" t="s">
        <v>566</v>
      </c>
      <c r="C331" s="2">
        <v>-2</v>
      </c>
      <c r="D331" s="2">
        <v>4</v>
      </c>
      <c r="E331" s="2"/>
      <c r="F331" s="5">
        <v>0.9</v>
      </c>
      <c r="G331" s="2"/>
      <c r="H331" s="2">
        <v>1.35</v>
      </c>
      <c r="I331" s="5">
        <f t="shared" si="16"/>
        <v>-9.7200000000000006</v>
      </c>
    </row>
    <row r="332" spans="1:9">
      <c r="A332" s="2"/>
      <c r="B332" s="2" t="s">
        <v>567</v>
      </c>
      <c r="C332" s="2">
        <v>-1</v>
      </c>
      <c r="D332" s="2">
        <v>2</v>
      </c>
      <c r="E332" s="2"/>
      <c r="F332" s="2">
        <v>0.9</v>
      </c>
      <c r="G332" s="2"/>
      <c r="H332" s="2">
        <v>1.35</v>
      </c>
      <c r="I332" s="5">
        <f t="shared" si="16"/>
        <v>-2.4300000000000002</v>
      </c>
    </row>
    <row r="333" spans="1:9">
      <c r="A333" s="2"/>
      <c r="B333" s="2" t="s">
        <v>568</v>
      </c>
      <c r="C333" s="2">
        <v>-2</v>
      </c>
      <c r="D333" s="2">
        <v>2</v>
      </c>
      <c r="E333" s="2"/>
      <c r="F333" s="2">
        <v>0.75</v>
      </c>
      <c r="G333" s="2"/>
      <c r="H333" s="5">
        <v>0.6</v>
      </c>
      <c r="I333" s="5">
        <f t="shared" si="16"/>
        <v>-1.7999999999999998</v>
      </c>
    </row>
    <row r="334" spans="1:9">
      <c r="A334" s="2"/>
      <c r="B334" s="2" t="s">
        <v>569</v>
      </c>
      <c r="C334" s="2">
        <v>-1</v>
      </c>
      <c r="D334" s="2">
        <v>1</v>
      </c>
      <c r="E334" s="2"/>
      <c r="F334" s="5">
        <v>2</v>
      </c>
      <c r="G334" s="5"/>
      <c r="H334" s="5">
        <v>2.1</v>
      </c>
      <c r="I334" s="5">
        <f t="shared" si="16"/>
        <v>-4.2</v>
      </c>
    </row>
    <row r="335" spans="1:9">
      <c r="A335" s="2"/>
      <c r="B335" s="2" t="s">
        <v>570</v>
      </c>
      <c r="C335" s="2">
        <v>-1</v>
      </c>
      <c r="D335" s="2">
        <v>1</v>
      </c>
      <c r="E335" s="2"/>
      <c r="F335" s="2">
        <v>0.75</v>
      </c>
      <c r="G335" s="2"/>
      <c r="H335" s="5">
        <v>1.2</v>
      </c>
      <c r="I335" s="5">
        <f t="shared" si="16"/>
        <v>-0.89999999999999991</v>
      </c>
    </row>
    <row r="336" spans="1:9">
      <c r="A336" s="2"/>
      <c r="B336" s="2" t="s">
        <v>571</v>
      </c>
      <c r="C336" s="2">
        <v>1</v>
      </c>
      <c r="D336" s="2">
        <v>1</v>
      </c>
      <c r="E336" s="2"/>
      <c r="F336" s="5">
        <v>11</v>
      </c>
      <c r="G336" s="2"/>
      <c r="H336" s="2">
        <v>2.4500000000000002</v>
      </c>
      <c r="I336" s="5">
        <f t="shared" si="16"/>
        <v>26.950000000000003</v>
      </c>
    </row>
    <row r="337" spans="1:9">
      <c r="A337" s="2"/>
      <c r="B337" s="2" t="s">
        <v>572</v>
      </c>
      <c r="C337" s="2">
        <v>1</v>
      </c>
      <c r="D337" s="2">
        <v>1</v>
      </c>
      <c r="E337" s="2"/>
      <c r="F337" s="5">
        <v>11.92</v>
      </c>
      <c r="G337" s="2"/>
      <c r="H337" s="2">
        <v>2.75</v>
      </c>
      <c r="I337" s="5">
        <f t="shared" si="16"/>
        <v>32.78</v>
      </c>
    </row>
    <row r="338" spans="1:9">
      <c r="A338" s="2"/>
      <c r="B338" s="2" t="s">
        <v>573</v>
      </c>
      <c r="C338" s="2">
        <v>-1</v>
      </c>
      <c r="D338" s="2">
        <v>1</v>
      </c>
      <c r="E338" s="2"/>
      <c r="F338" s="5">
        <v>0.9</v>
      </c>
      <c r="G338" s="2"/>
      <c r="H338" s="5">
        <v>2.1</v>
      </c>
      <c r="I338" s="5">
        <f t="shared" si="16"/>
        <v>-1.8900000000000001</v>
      </c>
    </row>
    <row r="339" spans="1:9">
      <c r="A339" s="2"/>
      <c r="B339" s="2" t="s">
        <v>79</v>
      </c>
      <c r="C339" s="2"/>
      <c r="D339" s="2"/>
      <c r="E339" s="2"/>
      <c r="F339" s="2"/>
      <c r="G339" s="2"/>
      <c r="H339" s="2"/>
      <c r="I339" s="5">
        <f t="shared" si="16"/>
        <v>0</v>
      </c>
    </row>
    <row r="340" spans="1:9">
      <c r="A340" s="2"/>
      <c r="B340" s="2" t="s">
        <v>617</v>
      </c>
      <c r="C340" s="2">
        <v>1</v>
      </c>
      <c r="D340" s="2">
        <v>1</v>
      </c>
      <c r="E340" s="2"/>
      <c r="F340" s="2">
        <v>86.42</v>
      </c>
      <c r="G340" s="2"/>
      <c r="H340" s="5">
        <v>6.6</v>
      </c>
      <c r="I340" s="5">
        <f t="shared" si="16"/>
        <v>570.37199999999996</v>
      </c>
    </row>
    <row r="341" spans="1:9">
      <c r="A341" s="2"/>
      <c r="B341" s="2" t="s">
        <v>618</v>
      </c>
      <c r="C341" s="2">
        <v>1</v>
      </c>
      <c r="D341" s="2">
        <v>3</v>
      </c>
      <c r="E341" s="2"/>
      <c r="F341" s="2">
        <v>83.09</v>
      </c>
      <c r="G341" s="2"/>
      <c r="H341" s="5">
        <v>1.1299999999999999</v>
      </c>
      <c r="I341" s="5">
        <f t="shared" si="16"/>
        <v>281.67509999999999</v>
      </c>
    </row>
    <row r="342" spans="1:9">
      <c r="A342" s="2"/>
      <c r="B342" s="2" t="s">
        <v>587</v>
      </c>
      <c r="C342" s="2">
        <v>1</v>
      </c>
      <c r="D342" s="2">
        <v>3</v>
      </c>
      <c r="E342" s="2"/>
      <c r="F342" s="2">
        <v>16.72</v>
      </c>
      <c r="G342" s="2"/>
      <c r="H342" s="2">
        <v>2.75</v>
      </c>
      <c r="I342" s="5">
        <f t="shared" si="16"/>
        <v>137.94</v>
      </c>
    </row>
    <row r="343" spans="1:9">
      <c r="A343" s="2"/>
      <c r="B343" s="2" t="s">
        <v>619</v>
      </c>
      <c r="C343" s="2">
        <v>1</v>
      </c>
      <c r="D343" s="2">
        <v>3</v>
      </c>
      <c r="E343" s="2"/>
      <c r="F343" s="2">
        <v>4.96</v>
      </c>
      <c r="G343" s="2"/>
      <c r="H343" s="5">
        <v>0.3</v>
      </c>
      <c r="I343" s="5">
        <f t="shared" si="16"/>
        <v>4.4640000000000004</v>
      </c>
    </row>
    <row r="344" spans="1:9">
      <c r="A344" s="2"/>
      <c r="B344" s="2" t="s">
        <v>619</v>
      </c>
      <c r="C344" s="2">
        <v>1</v>
      </c>
      <c r="D344" s="2">
        <v>3</v>
      </c>
      <c r="E344" s="2"/>
      <c r="F344" s="2">
        <v>2.46</v>
      </c>
      <c r="G344" s="2"/>
      <c r="H344" s="5">
        <v>0.3</v>
      </c>
      <c r="I344" s="5">
        <f t="shared" si="16"/>
        <v>2.214</v>
      </c>
    </row>
    <row r="345" spans="1:9">
      <c r="A345" s="2"/>
      <c r="B345" s="2" t="s">
        <v>620</v>
      </c>
      <c r="C345" s="2">
        <v>-3</v>
      </c>
      <c r="D345" s="2">
        <v>12</v>
      </c>
      <c r="E345" s="2"/>
      <c r="F345" s="2">
        <v>3.8849999999999998</v>
      </c>
      <c r="G345" s="2"/>
      <c r="H345" s="2">
        <v>1.35</v>
      </c>
      <c r="I345" s="5">
        <f t="shared" si="16"/>
        <v>-188.81099999999998</v>
      </c>
    </row>
    <row r="346" spans="1:9">
      <c r="A346" s="2"/>
      <c r="B346" s="2" t="s">
        <v>568</v>
      </c>
      <c r="C346" s="2">
        <v>-3</v>
      </c>
      <c r="D346" s="2">
        <v>14</v>
      </c>
      <c r="E346" s="2"/>
      <c r="F346" s="2">
        <v>0.75</v>
      </c>
      <c r="G346" s="2"/>
      <c r="H346" s="5">
        <v>0.6</v>
      </c>
      <c r="I346" s="5">
        <f t="shared" si="16"/>
        <v>-18.899999999999999</v>
      </c>
    </row>
    <row r="347" spans="1:9">
      <c r="A347" s="2"/>
      <c r="B347" s="2" t="s">
        <v>621</v>
      </c>
      <c r="C347" s="2">
        <v>-3</v>
      </c>
      <c r="D347" s="2">
        <v>12</v>
      </c>
      <c r="E347" s="2"/>
      <c r="F347" s="5">
        <v>0.9</v>
      </c>
      <c r="G347" s="2"/>
      <c r="H347" s="2">
        <v>1.35</v>
      </c>
      <c r="I347" s="5">
        <f t="shared" si="16"/>
        <v>-43.740000000000009</v>
      </c>
    </row>
    <row r="348" spans="1:9">
      <c r="A348" s="2"/>
      <c r="B348" s="2" t="s">
        <v>621</v>
      </c>
      <c r="C348" s="2">
        <v>-3</v>
      </c>
      <c r="D348" s="2">
        <v>12</v>
      </c>
      <c r="E348" s="2"/>
      <c r="F348" s="2">
        <v>1.35</v>
      </c>
      <c r="G348" s="2"/>
      <c r="H348" s="2">
        <v>1.35</v>
      </c>
      <c r="I348" s="5">
        <f t="shared" si="16"/>
        <v>-65.610000000000014</v>
      </c>
    </row>
    <row r="349" spans="1:9">
      <c r="A349" s="2"/>
      <c r="B349" s="2" t="s">
        <v>622</v>
      </c>
      <c r="C349" s="2">
        <v>-3</v>
      </c>
      <c r="D349" s="2">
        <v>8</v>
      </c>
      <c r="E349" s="2"/>
      <c r="F349" s="2">
        <v>3.8849999999999998</v>
      </c>
      <c r="G349" s="2"/>
      <c r="H349" s="2">
        <v>1.35</v>
      </c>
      <c r="I349" s="5">
        <f t="shared" si="16"/>
        <v>-125.874</v>
      </c>
    </row>
    <row r="350" spans="1:9">
      <c r="A350" s="2"/>
      <c r="B350" s="2" t="s">
        <v>623</v>
      </c>
      <c r="C350" s="2">
        <v>-1</v>
      </c>
      <c r="D350" s="2">
        <v>3</v>
      </c>
      <c r="E350" s="2"/>
      <c r="F350" s="5">
        <v>0.9</v>
      </c>
      <c r="G350" s="5"/>
      <c r="H350" s="5">
        <v>2.1</v>
      </c>
      <c r="I350" s="5">
        <f t="shared" si="16"/>
        <v>-5.67</v>
      </c>
    </row>
    <row r="351" spans="1:9">
      <c r="A351" s="2"/>
      <c r="B351" s="2" t="s">
        <v>567</v>
      </c>
      <c r="C351" s="2">
        <v>-3</v>
      </c>
      <c r="D351" s="2">
        <v>12</v>
      </c>
      <c r="E351" s="2"/>
      <c r="F351" s="2">
        <v>0.9</v>
      </c>
      <c r="G351" s="2"/>
      <c r="H351" s="2">
        <v>1.05</v>
      </c>
      <c r="I351" s="5">
        <f t="shared" si="16"/>
        <v>-34.019999999999996</v>
      </c>
    </row>
    <row r="352" spans="1:9">
      <c r="A352" s="2"/>
      <c r="B352" s="2" t="s">
        <v>624</v>
      </c>
      <c r="C352" s="2">
        <v>3</v>
      </c>
      <c r="D352" s="2">
        <v>1</v>
      </c>
      <c r="E352" s="2"/>
      <c r="F352" s="2">
        <v>0.75</v>
      </c>
      <c r="G352" s="2"/>
      <c r="H352" s="5">
        <v>1.2</v>
      </c>
      <c r="I352" s="5">
        <f t="shared" si="16"/>
        <v>2.6999999999999997</v>
      </c>
    </row>
    <row r="353" spans="1:9">
      <c r="A353" s="2"/>
      <c r="B353" s="2" t="s">
        <v>625</v>
      </c>
      <c r="C353" s="2">
        <v>2</v>
      </c>
      <c r="D353" s="2">
        <v>1</v>
      </c>
      <c r="E353" s="2"/>
      <c r="F353" s="2">
        <v>0.75</v>
      </c>
      <c r="G353" s="2"/>
      <c r="H353" s="5">
        <v>0.6</v>
      </c>
      <c r="I353" s="5">
        <f t="shared" si="16"/>
        <v>0.89999999999999991</v>
      </c>
    </row>
    <row r="354" spans="1:9">
      <c r="A354" s="2"/>
      <c r="B354" s="2" t="s">
        <v>626</v>
      </c>
      <c r="C354" s="2">
        <v>2</v>
      </c>
      <c r="D354" s="2">
        <v>3</v>
      </c>
      <c r="E354" s="2"/>
      <c r="F354" s="5">
        <v>2</v>
      </c>
      <c r="G354" s="2"/>
      <c r="H354" s="2">
        <v>0.45</v>
      </c>
      <c r="I354" s="5">
        <f t="shared" si="16"/>
        <v>5.4</v>
      </c>
    </row>
    <row r="355" spans="1:9">
      <c r="A355" s="2"/>
      <c r="B355" s="2" t="s">
        <v>627</v>
      </c>
      <c r="C355" s="2">
        <v>2</v>
      </c>
      <c r="D355" s="2">
        <v>3</v>
      </c>
      <c r="E355" s="2"/>
      <c r="F355" s="5">
        <v>2</v>
      </c>
      <c r="G355" s="2"/>
      <c r="H355" s="5">
        <v>0.6</v>
      </c>
      <c r="I355" s="5">
        <f t="shared" si="16"/>
        <v>7.1999999999999993</v>
      </c>
    </row>
    <row r="356" spans="1:9">
      <c r="A356" s="2"/>
      <c r="B356" s="2" t="s">
        <v>146</v>
      </c>
      <c r="C356" s="2"/>
      <c r="D356" s="2"/>
      <c r="E356" s="2"/>
      <c r="F356" s="5"/>
      <c r="G356" s="2"/>
      <c r="H356" s="5"/>
      <c r="I356" s="5">
        <f t="shared" si="16"/>
        <v>0</v>
      </c>
    </row>
    <row r="357" spans="1:9">
      <c r="A357" s="2"/>
      <c r="B357" s="2" t="s">
        <v>617</v>
      </c>
      <c r="C357" s="2">
        <v>1</v>
      </c>
      <c r="D357" s="2">
        <v>1</v>
      </c>
      <c r="E357" s="2"/>
      <c r="F357" s="5">
        <v>33.86</v>
      </c>
      <c r="G357" s="2"/>
      <c r="H357" s="5">
        <v>3.75</v>
      </c>
      <c r="I357" s="5">
        <f t="shared" si="16"/>
        <v>126.97499999999999</v>
      </c>
    </row>
    <row r="358" spans="1:9">
      <c r="A358" s="2"/>
      <c r="B358" s="2" t="s">
        <v>617</v>
      </c>
      <c r="C358" s="2">
        <v>1</v>
      </c>
      <c r="D358" s="2">
        <v>1</v>
      </c>
      <c r="E358" s="2"/>
      <c r="F358" s="5">
        <v>10.93</v>
      </c>
      <c r="G358" s="2"/>
      <c r="H358" s="5">
        <v>2.75</v>
      </c>
      <c r="I358" s="5">
        <f t="shared" si="16"/>
        <v>30.057499999999997</v>
      </c>
    </row>
    <row r="359" spans="1:9">
      <c r="A359" s="2"/>
      <c r="B359" s="2" t="s">
        <v>629</v>
      </c>
      <c r="C359" s="2">
        <v>-1</v>
      </c>
      <c r="D359" s="2">
        <v>1</v>
      </c>
      <c r="E359" s="2"/>
      <c r="F359" s="5">
        <v>1.35</v>
      </c>
      <c r="G359" s="2"/>
      <c r="H359" s="5">
        <v>1.35</v>
      </c>
      <c r="I359" s="5">
        <f t="shared" si="16"/>
        <v>-1.8225000000000002</v>
      </c>
    </row>
    <row r="360" spans="1:9">
      <c r="A360" s="2"/>
      <c r="B360" s="2" t="s">
        <v>630</v>
      </c>
      <c r="C360" s="2">
        <v>-1</v>
      </c>
      <c r="D360" s="2">
        <v>2</v>
      </c>
      <c r="E360" s="2"/>
      <c r="F360" s="5">
        <v>0.9</v>
      </c>
      <c r="G360" s="2"/>
      <c r="H360" s="5">
        <v>1.35</v>
      </c>
      <c r="I360" s="5">
        <f t="shared" si="16"/>
        <v>-2.4300000000000002</v>
      </c>
    </row>
    <row r="361" spans="1:9">
      <c r="A361" s="2"/>
      <c r="B361" s="2" t="s">
        <v>567</v>
      </c>
      <c r="C361" s="2">
        <v>-1</v>
      </c>
      <c r="D361" s="2">
        <v>1</v>
      </c>
      <c r="E361" s="2"/>
      <c r="F361" s="5">
        <v>0.9</v>
      </c>
      <c r="G361" s="2"/>
      <c r="H361" s="5">
        <v>1.35</v>
      </c>
      <c r="I361" s="5">
        <f t="shared" si="16"/>
        <v>-1.2150000000000001</v>
      </c>
    </row>
    <row r="362" spans="1:9">
      <c r="A362" s="2"/>
      <c r="B362" s="2" t="s">
        <v>631</v>
      </c>
      <c r="C362" s="2">
        <v>-1</v>
      </c>
      <c r="D362" s="2">
        <v>2</v>
      </c>
      <c r="E362" s="2"/>
      <c r="F362" s="5">
        <v>2.7</v>
      </c>
      <c r="G362" s="2"/>
      <c r="H362" s="5">
        <v>1.35</v>
      </c>
      <c r="I362" s="5">
        <f t="shared" si="16"/>
        <v>-7.2900000000000009</v>
      </c>
    </row>
    <row r="363" spans="1:9">
      <c r="A363" s="2"/>
      <c r="B363" s="2" t="s">
        <v>632</v>
      </c>
      <c r="C363" s="2">
        <v>-1</v>
      </c>
      <c r="D363" s="2">
        <v>1</v>
      </c>
      <c r="E363" s="2"/>
      <c r="F363" s="5">
        <v>0.9</v>
      </c>
      <c r="G363" s="2"/>
      <c r="H363" s="5">
        <v>2.1</v>
      </c>
      <c r="I363" s="5">
        <f t="shared" si="16"/>
        <v>-1.8900000000000001</v>
      </c>
    </row>
    <row r="364" spans="1:9">
      <c r="A364" s="2"/>
      <c r="B364" s="2" t="s">
        <v>568</v>
      </c>
      <c r="C364" s="2">
        <v>-1</v>
      </c>
      <c r="D364" s="2">
        <v>2</v>
      </c>
      <c r="E364" s="2"/>
      <c r="F364" s="5">
        <v>0.9</v>
      </c>
      <c r="G364" s="2"/>
      <c r="H364" s="5">
        <v>0.6</v>
      </c>
      <c r="I364" s="5">
        <f t="shared" si="16"/>
        <v>-1.08</v>
      </c>
    </row>
    <row r="365" spans="1:9">
      <c r="A365" s="2"/>
      <c r="B365" s="2" t="s">
        <v>633</v>
      </c>
      <c r="C365" s="2">
        <v>-1</v>
      </c>
      <c r="D365" s="2">
        <v>1</v>
      </c>
      <c r="E365" s="2"/>
      <c r="F365" s="5">
        <v>2</v>
      </c>
      <c r="G365" s="2"/>
      <c r="H365" s="5">
        <v>2.1</v>
      </c>
      <c r="I365" s="5">
        <f t="shared" si="16"/>
        <v>-4.2</v>
      </c>
    </row>
    <row r="366" spans="1:9">
      <c r="A366" s="2"/>
      <c r="B366" s="2"/>
      <c r="C366" s="2"/>
      <c r="D366" s="2"/>
      <c r="E366" s="2"/>
      <c r="F366" s="5"/>
      <c r="G366" s="2"/>
      <c r="H366" s="6"/>
      <c r="I366" s="6">
        <f>SUM(I329:I365)</f>
        <v>964.82510000000002</v>
      </c>
    </row>
    <row r="367" spans="1:9">
      <c r="A367" s="2"/>
      <c r="B367" s="2"/>
      <c r="C367" s="2"/>
      <c r="D367" s="2"/>
      <c r="E367" s="2"/>
      <c r="F367" s="2"/>
      <c r="G367" s="2"/>
      <c r="H367" s="2"/>
      <c r="I367" s="2"/>
    </row>
    <row r="368" spans="1:9" ht="60">
      <c r="A368" s="2">
        <v>32</v>
      </c>
      <c r="B368" s="13" t="s">
        <v>589</v>
      </c>
      <c r="C368" s="2"/>
      <c r="D368" s="2"/>
      <c r="E368" s="2"/>
      <c r="F368" s="2"/>
      <c r="G368" s="2"/>
      <c r="H368" s="2"/>
      <c r="I368" s="2"/>
    </row>
    <row r="369" spans="1:9">
      <c r="A369" s="2"/>
      <c r="B369" s="2" t="s">
        <v>13</v>
      </c>
      <c r="C369" s="2"/>
      <c r="D369" s="2"/>
      <c r="E369" s="2"/>
      <c r="F369" s="2"/>
      <c r="G369" s="2"/>
      <c r="H369" s="2"/>
      <c r="I369" s="2"/>
    </row>
    <row r="370" spans="1:9" ht="30">
      <c r="A370" s="2"/>
      <c r="B370" s="4" t="s">
        <v>14</v>
      </c>
      <c r="C370" s="2">
        <v>1</v>
      </c>
      <c r="D370" s="2">
        <v>2</v>
      </c>
      <c r="E370" s="2">
        <v>3</v>
      </c>
      <c r="F370" s="2">
        <v>6.06</v>
      </c>
      <c r="G370" s="2">
        <v>4.58</v>
      </c>
      <c r="H370" s="2"/>
      <c r="I370" s="5">
        <f>G370*F370*E370*D370*C370</f>
        <v>166.52879999999999</v>
      </c>
    </row>
    <row r="371" spans="1:9">
      <c r="A371" s="2"/>
      <c r="B371" s="4" t="s">
        <v>590</v>
      </c>
      <c r="C371" s="2">
        <v>1</v>
      </c>
      <c r="D371" s="2">
        <v>2</v>
      </c>
      <c r="E371" s="2">
        <v>3</v>
      </c>
      <c r="F371" s="2">
        <v>21.28</v>
      </c>
      <c r="G371" s="2"/>
      <c r="H371" s="5">
        <v>0.1</v>
      </c>
      <c r="I371" s="5">
        <f>F371*E371*D371*C371*H371</f>
        <v>12.768000000000001</v>
      </c>
    </row>
    <row r="372" spans="1:9">
      <c r="A372" s="2"/>
      <c r="B372" s="2" t="s">
        <v>15</v>
      </c>
      <c r="C372" s="2">
        <v>-1</v>
      </c>
      <c r="D372" s="2">
        <v>2</v>
      </c>
      <c r="E372" s="2">
        <v>3</v>
      </c>
      <c r="F372" s="2">
        <v>0.6</v>
      </c>
      <c r="G372" s="2">
        <v>1.1299999999999999</v>
      </c>
      <c r="H372" s="2"/>
      <c r="I372" s="5">
        <f t="shared" ref="I372:I374" si="17">G372*F372*E372*D372*C372</f>
        <v>-4.0679999999999996</v>
      </c>
    </row>
    <row r="373" spans="1:9">
      <c r="A373" s="2"/>
      <c r="B373" s="2" t="s">
        <v>16</v>
      </c>
      <c r="C373" s="2">
        <v>-1</v>
      </c>
      <c r="D373" s="2">
        <v>2</v>
      </c>
      <c r="E373" s="2">
        <v>3</v>
      </c>
      <c r="F373" s="2">
        <v>0.41499999999999998</v>
      </c>
      <c r="G373" s="2">
        <v>1.3149999999999999</v>
      </c>
      <c r="H373" s="2"/>
      <c r="I373" s="5">
        <f t="shared" si="17"/>
        <v>-3.2743499999999992</v>
      </c>
    </row>
    <row r="374" spans="1:9">
      <c r="A374" s="2"/>
      <c r="B374" s="2" t="s">
        <v>17</v>
      </c>
      <c r="C374" s="2">
        <v>-1</v>
      </c>
      <c r="D374" s="2">
        <v>2</v>
      </c>
      <c r="E374" s="2">
        <v>3</v>
      </c>
      <c r="F374" s="2">
        <v>2.7850000000000001</v>
      </c>
      <c r="G374" s="2">
        <v>0.23</v>
      </c>
      <c r="H374" s="2"/>
      <c r="I374" s="5">
        <f t="shared" si="17"/>
        <v>-3.8433000000000002</v>
      </c>
    </row>
    <row r="375" spans="1:9">
      <c r="A375" s="2"/>
      <c r="B375" s="2" t="s">
        <v>18</v>
      </c>
      <c r="C375" s="2"/>
      <c r="D375" s="2"/>
      <c r="E375" s="2"/>
      <c r="F375" s="2"/>
      <c r="G375" s="2"/>
      <c r="H375" s="2"/>
      <c r="I375" s="2"/>
    </row>
    <row r="376" spans="1:9">
      <c r="A376" s="2"/>
      <c r="B376" s="2" t="s">
        <v>19</v>
      </c>
      <c r="C376" s="2">
        <v>1</v>
      </c>
      <c r="D376" s="2">
        <v>1</v>
      </c>
      <c r="E376" s="2"/>
      <c r="F376" s="2">
        <v>1.2150000000000001</v>
      </c>
      <c r="G376" s="2">
        <v>2.5299999999999998</v>
      </c>
      <c r="H376" s="2"/>
      <c r="I376" s="5">
        <f>G376*F376*D376*C376</f>
        <v>3.07395</v>
      </c>
    </row>
    <row r="377" spans="1:9">
      <c r="A377" s="2"/>
      <c r="B377" s="2" t="s">
        <v>20</v>
      </c>
      <c r="C377" s="2">
        <v>1</v>
      </c>
      <c r="D377" s="2">
        <v>1</v>
      </c>
      <c r="E377" s="2"/>
      <c r="F377" s="2">
        <v>2.3849999999999998</v>
      </c>
      <c r="G377" s="2">
        <v>3.65</v>
      </c>
      <c r="H377" s="2"/>
      <c r="I377" s="5">
        <f t="shared" ref="I377:I380" si="18">G377*F377*D377*C377</f>
        <v>8.7052499999999995</v>
      </c>
    </row>
    <row r="378" spans="1:9">
      <c r="A378" s="2"/>
      <c r="B378" s="2" t="s">
        <v>21</v>
      </c>
      <c r="C378" s="2">
        <v>1</v>
      </c>
      <c r="D378" s="2">
        <v>1</v>
      </c>
      <c r="E378" s="2"/>
      <c r="F378" s="2">
        <v>5.52</v>
      </c>
      <c r="G378" s="2">
        <v>6.25</v>
      </c>
      <c r="H378" s="2"/>
      <c r="I378" s="5">
        <f t="shared" si="18"/>
        <v>34.5</v>
      </c>
    </row>
    <row r="379" spans="1:9">
      <c r="A379" s="2"/>
      <c r="B379" s="2" t="s">
        <v>22</v>
      </c>
      <c r="C379" s="2">
        <v>1</v>
      </c>
      <c r="D379" s="2">
        <v>1</v>
      </c>
      <c r="E379" s="2"/>
      <c r="F379" s="2">
        <v>4.3899999999999997</v>
      </c>
      <c r="G379" s="2">
        <v>2</v>
      </c>
      <c r="H379" s="2"/>
      <c r="I379" s="5">
        <f t="shared" si="18"/>
        <v>8.7799999999999994</v>
      </c>
    </row>
    <row r="380" spans="1:9">
      <c r="A380" s="2"/>
      <c r="B380" s="2" t="s">
        <v>23</v>
      </c>
      <c r="C380" s="2">
        <v>-1</v>
      </c>
      <c r="D380" s="2">
        <v>1</v>
      </c>
      <c r="E380" s="2"/>
      <c r="F380" s="2">
        <v>1.04</v>
      </c>
      <c r="G380" s="2">
        <v>1.1299999999999999</v>
      </c>
      <c r="H380" s="2"/>
      <c r="I380" s="5">
        <f t="shared" si="18"/>
        <v>-1.1752</v>
      </c>
    </row>
    <row r="381" spans="1:9">
      <c r="A381" s="2"/>
      <c r="B381" s="14" t="s">
        <v>95</v>
      </c>
      <c r="C381" s="2"/>
      <c r="D381" s="2"/>
      <c r="E381" s="2"/>
      <c r="F381" s="2"/>
      <c r="G381" s="2"/>
      <c r="H381" s="2"/>
      <c r="I381" s="5"/>
    </row>
    <row r="382" spans="1:9">
      <c r="A382" s="2"/>
      <c r="B382" s="2" t="s">
        <v>586</v>
      </c>
      <c r="C382" s="2">
        <v>1</v>
      </c>
      <c r="D382" s="2">
        <v>1</v>
      </c>
      <c r="E382" s="2"/>
      <c r="F382" s="5">
        <v>2.2999999999999998</v>
      </c>
      <c r="G382" s="2">
        <v>3.55</v>
      </c>
      <c r="H382" s="2"/>
      <c r="I382" s="5">
        <f t="shared" ref="I382:I384" si="19">G382*F382*D382*C382</f>
        <v>8.1649999999999991</v>
      </c>
    </row>
    <row r="383" spans="1:9">
      <c r="A383" s="2"/>
      <c r="B383" s="2" t="s">
        <v>587</v>
      </c>
      <c r="C383" s="2">
        <v>1</v>
      </c>
      <c r="D383" s="2">
        <v>1</v>
      </c>
      <c r="E383" s="2"/>
      <c r="F383" s="2">
        <v>3.7749999999999999</v>
      </c>
      <c r="G383" s="5">
        <v>2</v>
      </c>
      <c r="H383" s="2"/>
      <c r="I383" s="5">
        <f t="shared" si="19"/>
        <v>7.55</v>
      </c>
    </row>
    <row r="384" spans="1:9">
      <c r="A384" s="2"/>
      <c r="B384" s="2" t="s">
        <v>588</v>
      </c>
      <c r="C384" s="2">
        <v>1</v>
      </c>
      <c r="D384" s="2">
        <v>1</v>
      </c>
      <c r="E384" s="2"/>
      <c r="F384" s="5">
        <v>2.2999999999999998</v>
      </c>
      <c r="G384" s="5">
        <v>1.1499999999999999</v>
      </c>
      <c r="H384" s="2"/>
      <c r="I384" s="5">
        <f t="shared" si="19"/>
        <v>2.6449999999999996</v>
      </c>
    </row>
    <row r="385" spans="1:9">
      <c r="A385" s="2"/>
      <c r="B385" s="2"/>
      <c r="C385" s="2"/>
      <c r="D385" s="2"/>
      <c r="E385" s="2"/>
      <c r="F385" s="2"/>
      <c r="G385" s="2"/>
      <c r="H385" s="2"/>
      <c r="I385" s="6">
        <f>SUM(I370:I384)</f>
        <v>240.35515000000001</v>
      </c>
    </row>
    <row r="386" spans="1:9">
      <c r="A386" s="2"/>
      <c r="B386" s="2"/>
      <c r="C386" s="2"/>
      <c r="D386" s="2"/>
      <c r="E386" s="2"/>
      <c r="F386" s="2"/>
      <c r="G386" s="2"/>
      <c r="H386" s="2"/>
      <c r="I386" s="2"/>
    </row>
    <row r="387" spans="1:9">
      <c r="A387" s="2">
        <v>33</v>
      </c>
      <c r="B387" s="2" t="s">
        <v>599</v>
      </c>
      <c r="C387" s="2"/>
      <c r="D387" s="2"/>
      <c r="E387" s="2"/>
      <c r="F387" s="2"/>
      <c r="G387" s="2"/>
      <c r="H387" s="2"/>
      <c r="I387" s="2"/>
    </row>
    <row r="388" spans="1:9">
      <c r="A388" s="2"/>
      <c r="B388" s="2" t="s">
        <v>600</v>
      </c>
      <c r="C388" s="2">
        <v>2</v>
      </c>
      <c r="D388" s="2">
        <v>12</v>
      </c>
      <c r="E388" s="2"/>
      <c r="F388" s="2"/>
      <c r="G388" s="2"/>
      <c r="H388" s="2"/>
      <c r="I388" s="5">
        <f>D388*C388</f>
        <v>24</v>
      </c>
    </row>
    <row r="389" spans="1:9">
      <c r="A389" s="2"/>
      <c r="B389" s="2" t="s">
        <v>58</v>
      </c>
      <c r="C389" s="2">
        <v>2</v>
      </c>
      <c r="D389" s="2">
        <v>12</v>
      </c>
      <c r="E389" s="2"/>
      <c r="F389" s="2"/>
      <c r="G389" s="2"/>
      <c r="H389" s="2"/>
      <c r="I389" s="5">
        <f>D389*C389</f>
        <v>24</v>
      </c>
    </row>
    <row r="390" spans="1:9">
      <c r="A390" s="2"/>
      <c r="B390" s="2" t="s">
        <v>39</v>
      </c>
      <c r="C390" s="2">
        <v>1</v>
      </c>
      <c r="D390" s="2">
        <v>12</v>
      </c>
      <c r="E390" s="2"/>
      <c r="F390" s="2"/>
      <c r="G390" s="2"/>
      <c r="H390" s="2"/>
      <c r="I390" s="5">
        <f>D390*C390</f>
        <v>12</v>
      </c>
    </row>
    <row r="391" spans="1:9">
      <c r="A391" s="2"/>
      <c r="B391" s="2"/>
      <c r="C391" s="2"/>
      <c r="D391" s="2"/>
      <c r="E391" s="2"/>
      <c r="F391" s="2"/>
      <c r="G391" s="2"/>
      <c r="H391" s="2"/>
      <c r="I391" s="6">
        <f>SUM(I388:I390)</f>
        <v>60</v>
      </c>
    </row>
    <row r="392" spans="1:9">
      <c r="A392" s="2"/>
      <c r="B392" s="2"/>
      <c r="C392" s="2"/>
      <c r="D392" s="2"/>
      <c r="E392" s="2"/>
      <c r="F392" s="2"/>
      <c r="G392" s="2"/>
      <c r="H392" s="2"/>
      <c r="I392" s="2"/>
    </row>
    <row r="393" spans="1:9" ht="30">
      <c r="A393" s="2">
        <v>34</v>
      </c>
      <c r="B393" s="4" t="s">
        <v>601</v>
      </c>
      <c r="C393" s="2"/>
      <c r="D393" s="2"/>
      <c r="E393" s="2"/>
      <c r="F393" s="2"/>
      <c r="G393" s="2"/>
      <c r="H393" s="2"/>
      <c r="I393" s="2"/>
    </row>
    <row r="394" spans="1:9">
      <c r="A394" s="2"/>
      <c r="B394" s="2" t="s">
        <v>602</v>
      </c>
      <c r="C394" s="2"/>
      <c r="D394" s="2"/>
      <c r="E394" s="2"/>
      <c r="F394" s="2"/>
      <c r="G394" s="2"/>
      <c r="H394" s="2"/>
      <c r="I394" s="2"/>
    </row>
    <row r="395" spans="1:9">
      <c r="A395" s="2"/>
      <c r="B395" s="2" t="s">
        <v>43</v>
      </c>
      <c r="C395" s="2">
        <v>2</v>
      </c>
      <c r="D395" s="2">
        <v>12</v>
      </c>
      <c r="E395" s="2"/>
      <c r="F395" s="2"/>
      <c r="G395" s="2"/>
      <c r="H395" s="2"/>
      <c r="I395" s="5">
        <f>D395*C395</f>
        <v>24</v>
      </c>
    </row>
    <row r="396" spans="1:9">
      <c r="A396" s="2"/>
      <c r="B396" s="2" t="s">
        <v>603</v>
      </c>
      <c r="C396" s="2">
        <v>1</v>
      </c>
      <c r="D396" s="2">
        <v>12</v>
      </c>
      <c r="E396" s="2"/>
      <c r="F396" s="2"/>
      <c r="G396" s="2"/>
      <c r="H396" s="2"/>
      <c r="I396" s="5">
        <f>D396*C396</f>
        <v>12</v>
      </c>
    </row>
    <row r="397" spans="1:9">
      <c r="A397" s="2"/>
      <c r="B397" s="2"/>
      <c r="C397" s="2"/>
      <c r="D397" s="2"/>
      <c r="E397" s="2"/>
      <c r="F397" s="2"/>
      <c r="G397" s="2"/>
      <c r="H397" s="2"/>
      <c r="I397" s="6">
        <f>SUM(I395:I396)</f>
        <v>36</v>
      </c>
    </row>
    <row r="398" spans="1:9">
      <c r="A398" s="2"/>
      <c r="B398" s="2"/>
      <c r="C398" s="2"/>
      <c r="D398" s="2"/>
      <c r="E398" s="2"/>
      <c r="F398" s="2"/>
      <c r="G398" s="2"/>
      <c r="H398" s="2"/>
      <c r="I398" s="2"/>
    </row>
    <row r="399" spans="1:9">
      <c r="A399" s="2">
        <v>35</v>
      </c>
      <c r="B399" s="2" t="s">
        <v>604</v>
      </c>
      <c r="C399" s="2"/>
      <c r="D399" s="2"/>
      <c r="E399" s="2"/>
      <c r="F399" s="2"/>
      <c r="G399" s="2"/>
      <c r="H399" s="2"/>
      <c r="I399" s="2"/>
    </row>
    <row r="400" spans="1:9">
      <c r="A400" s="2"/>
      <c r="B400" s="2" t="s">
        <v>605</v>
      </c>
      <c r="C400" s="2"/>
      <c r="D400" s="2"/>
      <c r="E400" s="2"/>
      <c r="F400" s="2"/>
      <c r="G400" s="2"/>
      <c r="H400" s="2"/>
      <c r="I400" s="6">
        <f>I397</f>
        <v>36</v>
      </c>
    </row>
    <row r="401" spans="1:9">
      <c r="A401" s="2"/>
      <c r="B401" s="2"/>
      <c r="C401" s="2"/>
      <c r="D401" s="2"/>
      <c r="E401" s="2"/>
      <c r="F401" s="2"/>
      <c r="G401" s="2"/>
      <c r="H401" s="2"/>
      <c r="I401" s="2"/>
    </row>
    <row r="402" spans="1:9" ht="30">
      <c r="A402" s="2">
        <v>36</v>
      </c>
      <c r="B402" s="4" t="s">
        <v>628</v>
      </c>
      <c r="C402" s="2"/>
      <c r="D402" s="2"/>
      <c r="E402" s="2"/>
      <c r="F402" s="2"/>
      <c r="G402" s="2"/>
      <c r="H402" s="2"/>
      <c r="I402" s="2"/>
    </row>
    <row r="403" spans="1:9">
      <c r="A403" s="2"/>
      <c r="B403" s="2" t="s">
        <v>79</v>
      </c>
      <c r="C403" s="2">
        <v>1</v>
      </c>
      <c r="D403" s="2">
        <v>40</v>
      </c>
      <c r="E403" s="2"/>
      <c r="F403" s="2"/>
      <c r="G403" s="2"/>
      <c r="H403" s="2"/>
      <c r="I403" s="5">
        <v>40</v>
      </c>
    </row>
    <row r="404" spans="1:9">
      <c r="A404" s="2"/>
      <c r="B404" s="2"/>
      <c r="C404" s="2"/>
      <c r="D404" s="2"/>
      <c r="E404" s="2"/>
      <c r="F404" s="2"/>
      <c r="G404" s="2"/>
      <c r="H404" s="2"/>
      <c r="I404" s="2"/>
    </row>
    <row r="405" spans="1:9" ht="30">
      <c r="A405" s="2">
        <v>37</v>
      </c>
      <c r="B405" s="4" t="s">
        <v>641</v>
      </c>
      <c r="C405" s="2">
        <v>1</v>
      </c>
      <c r="D405" s="2">
        <v>4</v>
      </c>
      <c r="E405" s="2"/>
      <c r="F405" s="2"/>
      <c r="G405" s="2"/>
      <c r="H405" s="2"/>
      <c r="I405" s="5">
        <f>C405*D405</f>
        <v>4</v>
      </c>
    </row>
    <row r="406" spans="1:9">
      <c r="A406" s="2"/>
      <c r="B406" s="2"/>
      <c r="C406" s="2"/>
      <c r="D406" s="2"/>
      <c r="E406" s="2"/>
      <c r="F406" s="2"/>
      <c r="G406" s="2"/>
      <c r="H406" s="2"/>
      <c r="I406" s="2"/>
    </row>
    <row r="407" spans="1:9">
      <c r="A407" s="2"/>
      <c r="B407" s="2"/>
      <c r="C407" s="2"/>
      <c r="D407" s="2"/>
      <c r="E407" s="2"/>
      <c r="F407" s="2"/>
      <c r="G407" s="2"/>
      <c r="H407" s="2"/>
      <c r="I407" s="2"/>
    </row>
    <row r="408" spans="1:9">
      <c r="A408" s="2"/>
      <c r="B408" s="2"/>
      <c r="C408" s="2"/>
      <c r="D408" s="2"/>
      <c r="E408" s="2"/>
      <c r="F408" s="2"/>
      <c r="G408" s="2"/>
      <c r="H408" s="2"/>
      <c r="I408" s="2"/>
    </row>
    <row r="409" spans="1:9">
      <c r="A409" s="2"/>
      <c r="B409" s="2"/>
      <c r="C409" s="2"/>
      <c r="D409" s="2"/>
      <c r="E409" s="2"/>
      <c r="F409" s="2"/>
      <c r="G409" s="2"/>
      <c r="H409" s="2"/>
      <c r="I409" s="2"/>
    </row>
    <row r="410" spans="1:9">
      <c r="A410" s="2"/>
      <c r="B410" s="2"/>
      <c r="C410" s="2"/>
      <c r="D410" s="2"/>
      <c r="E410" s="2"/>
      <c r="F410" s="2"/>
      <c r="G410" s="2"/>
      <c r="H410" s="2"/>
      <c r="I410" s="2"/>
    </row>
    <row r="411" spans="1:9">
      <c r="A411" s="2"/>
      <c r="B411" s="2"/>
      <c r="C411" s="2"/>
      <c r="D411" s="2"/>
      <c r="E411" s="2"/>
      <c r="F411" s="2"/>
      <c r="G411" s="2"/>
      <c r="H411" s="2"/>
      <c r="I411" s="2"/>
    </row>
    <row r="412" spans="1:9">
      <c r="A412" s="2"/>
      <c r="B412" s="2"/>
      <c r="C412" s="2"/>
      <c r="D412" s="2"/>
      <c r="E412" s="2"/>
      <c r="F412" s="2"/>
      <c r="G412" s="2"/>
      <c r="H412" s="2"/>
      <c r="I412" s="2"/>
    </row>
    <row r="413" spans="1:9">
      <c r="A413" s="2"/>
      <c r="B413" s="2"/>
      <c r="C413" s="2"/>
      <c r="D413" s="2"/>
      <c r="E413" s="2"/>
      <c r="F413" s="2"/>
      <c r="G413" s="2"/>
      <c r="H413" s="2"/>
      <c r="I413" s="2"/>
    </row>
    <row r="414" spans="1:9">
      <c r="A414" s="2"/>
      <c r="B414" s="2"/>
      <c r="C414" s="2"/>
      <c r="D414" s="2"/>
      <c r="E414" s="2"/>
      <c r="F414" s="2"/>
      <c r="G414" s="2"/>
      <c r="H414" s="2"/>
      <c r="I414" s="2"/>
    </row>
    <row r="415" spans="1:9">
      <c r="A415" s="2"/>
      <c r="B415" s="2"/>
      <c r="C415" s="2"/>
      <c r="D415" s="2"/>
      <c r="E415" s="2"/>
      <c r="F415" s="2"/>
      <c r="G415" s="2"/>
      <c r="H415" s="2"/>
      <c r="I415" s="2"/>
    </row>
  </sheetData>
  <mergeCells count="3">
    <mergeCell ref="A1:I1"/>
    <mergeCell ref="C2:E2"/>
    <mergeCell ref="D324:F324"/>
  </mergeCells>
  <pageMargins left="0.7" right="0.31" top="0.75" bottom="0.75" header="0.3" footer="0.3"/>
  <pageSetup paperSize="9" fitToHeight="12" orientation="portrait" verticalDpi="300" r:id="rId1"/>
  <rowBreaks count="1" manualBreakCount="1">
    <brk id="401" max="8" man="1"/>
  </rowBreaks>
</worksheet>
</file>

<file path=xl/worksheets/sheet2.xml><?xml version="1.0" encoding="utf-8"?>
<worksheet xmlns="http://schemas.openxmlformats.org/spreadsheetml/2006/main" xmlns:r="http://schemas.openxmlformats.org/officeDocument/2006/relationships">
  <dimension ref="A1:J49"/>
  <sheetViews>
    <sheetView workbookViewId="0">
      <selection activeCell="F1" sqref="F1"/>
    </sheetView>
  </sheetViews>
  <sheetFormatPr defaultRowHeight="15"/>
  <cols>
    <col min="1" max="1" width="4.85546875" customWidth="1"/>
    <col min="2" max="2" width="23.42578125" customWidth="1"/>
    <col min="4" max="4" width="17" customWidth="1"/>
    <col min="9" max="9" width="27.42578125" customWidth="1"/>
  </cols>
  <sheetData>
    <row r="1" spans="1:10">
      <c r="A1" s="11"/>
      <c r="B1" s="11" t="s">
        <v>173</v>
      </c>
      <c r="C1" s="11"/>
      <c r="D1" s="11" t="s">
        <v>174</v>
      </c>
      <c r="E1" s="11"/>
      <c r="F1" s="11"/>
      <c r="G1" s="11"/>
      <c r="H1" s="11"/>
      <c r="I1" s="11"/>
      <c r="J1" s="11"/>
    </row>
    <row r="2" spans="1:10">
      <c r="A2" s="11"/>
      <c r="B2" s="11" t="s">
        <v>175</v>
      </c>
      <c r="C2" s="11"/>
      <c r="D2" s="11"/>
      <c r="E2" s="11"/>
      <c r="F2" s="11"/>
      <c r="G2" s="11"/>
      <c r="H2" s="11"/>
      <c r="I2" s="11"/>
      <c r="J2" s="11"/>
    </row>
    <row r="3" spans="1:10">
      <c r="A3" s="11" t="s">
        <v>176</v>
      </c>
      <c r="B3" s="11" t="s">
        <v>177</v>
      </c>
      <c r="C3" s="11" t="s">
        <v>309</v>
      </c>
      <c r="D3" s="11" t="s">
        <v>309</v>
      </c>
      <c r="E3" s="11"/>
      <c r="F3" s="11"/>
      <c r="G3" s="11"/>
      <c r="H3" s="11"/>
      <c r="I3" s="11"/>
      <c r="J3" s="11"/>
    </row>
    <row r="4" spans="1:10">
      <c r="A4" s="11"/>
      <c r="B4" s="11" t="s">
        <v>174</v>
      </c>
      <c r="C4" s="11"/>
      <c r="D4" s="11" t="s">
        <v>174</v>
      </c>
      <c r="E4" s="11" t="s">
        <v>178</v>
      </c>
      <c r="F4" s="11"/>
      <c r="G4" s="11"/>
      <c r="H4" s="11" t="s">
        <v>174</v>
      </c>
      <c r="I4" s="11"/>
      <c r="J4" s="11"/>
    </row>
    <row r="5" spans="1:10">
      <c r="A5" s="11"/>
      <c r="B5" s="11" t="s">
        <v>179</v>
      </c>
      <c r="C5" s="11" t="s">
        <v>179</v>
      </c>
      <c r="D5" s="11" t="s">
        <v>179</v>
      </c>
      <c r="E5" s="11" t="s">
        <v>179</v>
      </c>
      <c r="F5" s="11" t="s">
        <v>179</v>
      </c>
      <c r="G5" s="11" t="s">
        <v>179</v>
      </c>
      <c r="H5" s="11" t="s">
        <v>179</v>
      </c>
      <c r="I5" s="11" t="s">
        <v>179</v>
      </c>
      <c r="J5" s="11" t="s">
        <v>179</v>
      </c>
    </row>
    <row r="6" spans="1:10">
      <c r="A6" s="11" t="s">
        <v>180</v>
      </c>
      <c r="B6" s="11" t="s">
        <v>181</v>
      </c>
      <c r="C6" s="11" t="s">
        <v>182</v>
      </c>
      <c r="D6" s="11" t="s">
        <v>183</v>
      </c>
      <c r="E6" s="11" t="s">
        <v>184</v>
      </c>
      <c r="F6" s="11" t="s">
        <v>185</v>
      </c>
      <c r="G6" s="11" t="s">
        <v>186</v>
      </c>
      <c r="H6" s="11" t="s">
        <v>187</v>
      </c>
      <c r="I6" s="11" t="s">
        <v>188</v>
      </c>
      <c r="J6" s="11"/>
    </row>
    <row r="7" spans="1:10">
      <c r="A7" s="11"/>
      <c r="B7" s="11"/>
      <c r="C7" s="11"/>
      <c r="D7" s="11"/>
      <c r="E7" s="11" t="s">
        <v>189</v>
      </c>
      <c r="F7" s="11" t="s">
        <v>187</v>
      </c>
      <c r="G7" s="11" t="s">
        <v>190</v>
      </c>
      <c r="H7" s="11" t="s">
        <v>191</v>
      </c>
      <c r="I7" s="11"/>
      <c r="J7" s="11"/>
    </row>
    <row r="8" spans="1:10">
      <c r="A8" s="11" t="s">
        <v>179</v>
      </c>
      <c r="B8" s="11" t="s">
        <v>179</v>
      </c>
      <c r="C8" s="11" t="s">
        <v>179</v>
      </c>
      <c r="D8" s="11" t="s">
        <v>179</v>
      </c>
      <c r="E8" s="11" t="s">
        <v>179</v>
      </c>
      <c r="F8" s="11" t="s">
        <v>179</v>
      </c>
      <c r="G8" s="11" t="s">
        <v>179</v>
      </c>
      <c r="H8" s="11" t="s">
        <v>179</v>
      </c>
      <c r="I8" s="11" t="s">
        <v>179</v>
      </c>
      <c r="J8" s="11" t="s">
        <v>179</v>
      </c>
    </row>
    <row r="9" spans="1:10">
      <c r="A9" s="11" t="s">
        <v>192</v>
      </c>
      <c r="B9" s="11" t="s">
        <v>193</v>
      </c>
      <c r="C9" s="11" t="s">
        <v>194</v>
      </c>
      <c r="D9" s="11" t="s">
        <v>195</v>
      </c>
      <c r="E9" s="12">
        <v>15</v>
      </c>
      <c r="F9" s="12">
        <v>437</v>
      </c>
      <c r="G9" s="12">
        <v>148.5</v>
      </c>
      <c r="H9" s="12">
        <v>585.5</v>
      </c>
      <c r="I9" s="11" t="s">
        <v>196</v>
      </c>
      <c r="J9" s="12">
        <v>769</v>
      </c>
    </row>
    <row r="10" spans="1:10">
      <c r="A10" s="11" t="s">
        <v>197</v>
      </c>
      <c r="B10" s="11" t="s">
        <v>198</v>
      </c>
      <c r="C10" s="11" t="s">
        <v>194</v>
      </c>
      <c r="D10" s="11" t="s">
        <v>195</v>
      </c>
      <c r="E10" s="12">
        <v>15</v>
      </c>
      <c r="F10" s="12">
        <v>630</v>
      </c>
      <c r="G10" s="12">
        <v>148.5</v>
      </c>
      <c r="H10" s="12">
        <v>778.5</v>
      </c>
      <c r="I10" s="11" t="s">
        <v>199</v>
      </c>
      <c r="J10" s="12">
        <v>718</v>
      </c>
    </row>
    <row r="11" spans="1:10">
      <c r="A11" s="11" t="s">
        <v>200</v>
      </c>
      <c r="B11" s="11" t="s">
        <v>201</v>
      </c>
      <c r="C11" s="11" t="s">
        <v>194</v>
      </c>
      <c r="D11" s="11" t="s">
        <v>195</v>
      </c>
      <c r="E11" s="12">
        <v>15</v>
      </c>
      <c r="F11" s="12">
        <v>726.67</v>
      </c>
      <c r="G11" s="12">
        <v>148.5</v>
      </c>
      <c r="H11" s="12">
        <v>875.17</v>
      </c>
      <c r="I11" s="11" t="s">
        <v>202</v>
      </c>
      <c r="J11" s="12">
        <v>502</v>
      </c>
    </row>
    <row r="12" spans="1:10">
      <c r="A12" s="11" t="s">
        <v>203</v>
      </c>
      <c r="B12" s="11" t="s">
        <v>204</v>
      </c>
      <c r="C12" s="11" t="s">
        <v>194</v>
      </c>
      <c r="D12" s="11" t="s">
        <v>195</v>
      </c>
      <c r="E12" s="12">
        <v>15</v>
      </c>
      <c r="F12" s="12">
        <v>954</v>
      </c>
      <c r="G12" s="12">
        <v>148.5</v>
      </c>
      <c r="H12" s="12">
        <v>1102.5</v>
      </c>
      <c r="I12" s="11" t="s">
        <v>205</v>
      </c>
      <c r="J12" s="12">
        <v>412</v>
      </c>
    </row>
    <row r="13" spans="1:10">
      <c r="A13" s="11" t="s">
        <v>206</v>
      </c>
      <c r="B13" s="11" t="s">
        <v>207</v>
      </c>
      <c r="C13" s="11" t="s">
        <v>194</v>
      </c>
      <c r="D13" s="11" t="s">
        <v>195</v>
      </c>
      <c r="E13" s="12">
        <v>15</v>
      </c>
      <c r="F13" s="12">
        <v>1297</v>
      </c>
      <c r="G13" s="12">
        <v>148.5</v>
      </c>
      <c r="H13" s="12">
        <v>1445.5</v>
      </c>
      <c r="I13" s="11" t="s">
        <v>208</v>
      </c>
      <c r="J13" s="12">
        <v>615</v>
      </c>
    </row>
    <row r="14" spans="1:10">
      <c r="A14" s="11" t="s">
        <v>209</v>
      </c>
      <c r="B14" s="11" t="s">
        <v>210</v>
      </c>
      <c r="C14" s="11" t="s">
        <v>194</v>
      </c>
      <c r="D14" s="11" t="s">
        <v>195</v>
      </c>
      <c r="E14" s="12">
        <v>15</v>
      </c>
      <c r="F14" s="12">
        <v>1398</v>
      </c>
      <c r="G14" s="12">
        <v>148.5</v>
      </c>
      <c r="H14" s="12">
        <v>1546.5</v>
      </c>
      <c r="I14" s="11" t="s">
        <v>211</v>
      </c>
      <c r="J14" s="12">
        <v>595</v>
      </c>
    </row>
    <row r="15" spans="1:10">
      <c r="A15" s="11" t="s">
        <v>212</v>
      </c>
      <c r="B15" s="11" t="s">
        <v>213</v>
      </c>
      <c r="C15" s="11" t="s">
        <v>194</v>
      </c>
      <c r="D15" s="11" t="s">
        <v>195</v>
      </c>
      <c r="E15" s="12">
        <v>15</v>
      </c>
      <c r="F15" s="12">
        <v>1004</v>
      </c>
      <c r="G15" s="12">
        <v>148.5</v>
      </c>
      <c r="H15" s="12">
        <v>1152.5</v>
      </c>
      <c r="I15" s="11" t="s">
        <v>214</v>
      </c>
      <c r="J15" s="12">
        <v>667</v>
      </c>
    </row>
    <row r="16" spans="1:10">
      <c r="A16" s="11" t="s">
        <v>215</v>
      </c>
      <c r="B16" s="11" t="s">
        <v>216</v>
      </c>
      <c r="C16" s="11" t="s">
        <v>194</v>
      </c>
      <c r="D16" s="11" t="s">
        <v>217</v>
      </c>
      <c r="E16" s="12">
        <v>33</v>
      </c>
      <c r="F16" s="12">
        <v>1250</v>
      </c>
      <c r="G16" s="12">
        <v>292.70999999999998</v>
      </c>
      <c r="H16" s="12">
        <v>1542.71</v>
      </c>
      <c r="I16" s="11" t="s">
        <v>218</v>
      </c>
      <c r="J16" s="12">
        <v>647</v>
      </c>
    </row>
    <row r="17" spans="1:10">
      <c r="A17" s="11" t="s">
        <v>219</v>
      </c>
      <c r="B17" s="11" t="s">
        <v>220</v>
      </c>
      <c r="C17" s="11" t="s">
        <v>194</v>
      </c>
      <c r="D17" s="11" t="s">
        <v>217</v>
      </c>
      <c r="E17" s="12">
        <v>33</v>
      </c>
      <c r="F17" s="12">
        <v>1250</v>
      </c>
      <c r="G17" s="12">
        <v>292.70999999999998</v>
      </c>
      <c r="H17" s="12">
        <v>1542.71</v>
      </c>
      <c r="I17" s="11" t="s">
        <v>221</v>
      </c>
      <c r="J17" s="12">
        <v>679</v>
      </c>
    </row>
    <row r="18" spans="1:10">
      <c r="A18" s="11" t="s">
        <v>222</v>
      </c>
      <c r="B18" s="11" t="s">
        <v>223</v>
      </c>
      <c r="C18" s="11" t="s">
        <v>224</v>
      </c>
      <c r="D18" s="11" t="s">
        <v>225</v>
      </c>
      <c r="E18" s="12">
        <v>8</v>
      </c>
      <c r="F18" s="12">
        <v>5438</v>
      </c>
      <c r="G18" s="12">
        <v>70.239999999999995</v>
      </c>
      <c r="H18" s="12">
        <v>5508.24</v>
      </c>
      <c r="I18" s="11" t="s">
        <v>226</v>
      </c>
      <c r="J18" s="12">
        <v>660</v>
      </c>
    </row>
    <row r="19" spans="1:10">
      <c r="A19" s="11" t="s">
        <v>227</v>
      </c>
      <c r="B19" s="11" t="s">
        <v>228</v>
      </c>
      <c r="C19" s="11" t="s">
        <v>229</v>
      </c>
      <c r="D19" s="11" t="s">
        <v>225</v>
      </c>
      <c r="E19" s="12">
        <v>8</v>
      </c>
      <c r="F19" s="12">
        <v>672</v>
      </c>
      <c r="G19" s="12">
        <v>57.12</v>
      </c>
      <c r="H19" s="12">
        <v>729.12</v>
      </c>
      <c r="I19" s="11" t="s">
        <v>230</v>
      </c>
      <c r="J19" s="12">
        <v>752</v>
      </c>
    </row>
    <row r="20" spans="1:10">
      <c r="A20" s="11" t="s">
        <v>231</v>
      </c>
      <c r="B20" s="11" t="s">
        <v>232</v>
      </c>
      <c r="C20" s="11" t="s">
        <v>229</v>
      </c>
      <c r="D20" s="11" t="s">
        <v>225</v>
      </c>
      <c r="E20" s="12">
        <v>8</v>
      </c>
      <c r="F20" s="12">
        <v>749</v>
      </c>
      <c r="G20" s="12">
        <v>57.12</v>
      </c>
      <c r="H20" s="12">
        <v>806.12</v>
      </c>
      <c r="I20" s="11" t="s">
        <v>233</v>
      </c>
      <c r="J20" s="12">
        <v>718</v>
      </c>
    </row>
    <row r="21" spans="1:10">
      <c r="A21" s="11" t="s">
        <v>234</v>
      </c>
      <c r="B21" s="11" t="s">
        <v>235</v>
      </c>
      <c r="C21" s="11" t="s">
        <v>224</v>
      </c>
      <c r="D21" s="11" t="s">
        <v>236</v>
      </c>
      <c r="E21" s="12">
        <v>0</v>
      </c>
      <c r="F21" s="12">
        <v>16106</v>
      </c>
      <c r="G21" s="12">
        <v>0</v>
      </c>
      <c r="H21" s="12">
        <v>16106</v>
      </c>
      <c r="I21" s="11" t="s">
        <v>237</v>
      </c>
      <c r="J21" s="12">
        <v>591</v>
      </c>
    </row>
    <row r="22" spans="1:10">
      <c r="A22" s="11" t="s">
        <v>238</v>
      </c>
      <c r="B22" s="11" t="s">
        <v>239</v>
      </c>
      <c r="C22" s="11" t="s">
        <v>194</v>
      </c>
      <c r="D22" s="11" t="s">
        <v>236</v>
      </c>
      <c r="E22" s="12"/>
      <c r="F22" s="12">
        <v>1297</v>
      </c>
      <c r="G22" s="12"/>
      <c r="H22" s="12">
        <v>1297</v>
      </c>
      <c r="I22" s="11" t="s">
        <v>240</v>
      </c>
      <c r="J22" s="12">
        <v>569</v>
      </c>
    </row>
    <row r="23" spans="1:10">
      <c r="A23" s="11" t="s">
        <v>241</v>
      </c>
      <c r="B23" s="11" t="s">
        <v>242</v>
      </c>
      <c r="C23" s="11" t="s">
        <v>194</v>
      </c>
      <c r="D23" s="11" t="s">
        <v>236</v>
      </c>
      <c r="E23" s="12">
        <v>0</v>
      </c>
      <c r="F23" s="12">
        <v>955</v>
      </c>
      <c r="G23" s="12">
        <v>0</v>
      </c>
      <c r="H23" s="12">
        <v>955</v>
      </c>
      <c r="I23" s="11" t="s">
        <v>243</v>
      </c>
      <c r="J23" s="12">
        <v>592</v>
      </c>
    </row>
    <row r="24" spans="1:10">
      <c r="A24" s="11" t="s">
        <v>244</v>
      </c>
      <c r="B24" s="11" t="s">
        <v>245</v>
      </c>
      <c r="C24" s="11" t="s">
        <v>194</v>
      </c>
      <c r="D24" s="11" t="s">
        <v>246</v>
      </c>
      <c r="E24" s="12">
        <v>0</v>
      </c>
      <c r="F24" s="12">
        <v>34300</v>
      </c>
      <c r="G24" s="12">
        <v>0</v>
      </c>
      <c r="H24" s="12">
        <v>34300</v>
      </c>
      <c r="I24" s="11" t="s">
        <v>247</v>
      </c>
      <c r="J24" s="12">
        <v>87</v>
      </c>
    </row>
    <row r="25" spans="1:10">
      <c r="A25" s="11" t="s">
        <v>248</v>
      </c>
      <c r="B25" s="11" t="s">
        <v>249</v>
      </c>
      <c r="C25" s="11" t="s">
        <v>194</v>
      </c>
      <c r="D25" s="11" t="s">
        <v>246</v>
      </c>
      <c r="E25" s="12">
        <v>0</v>
      </c>
      <c r="F25" s="12">
        <v>39400</v>
      </c>
      <c r="G25" s="12">
        <v>0</v>
      </c>
      <c r="H25" s="12">
        <v>39400</v>
      </c>
      <c r="I25" s="11" t="s">
        <v>250</v>
      </c>
      <c r="J25" s="12">
        <v>70.7</v>
      </c>
    </row>
    <row r="26" spans="1:10">
      <c r="A26" s="11" t="s">
        <v>251</v>
      </c>
      <c r="B26" s="11" t="s">
        <v>252</v>
      </c>
      <c r="C26" s="11" t="s">
        <v>194</v>
      </c>
      <c r="D26" s="11" t="s">
        <v>246</v>
      </c>
      <c r="E26" s="12">
        <v>0</v>
      </c>
      <c r="F26" s="12">
        <v>111600</v>
      </c>
      <c r="G26" s="12">
        <v>0</v>
      </c>
      <c r="H26" s="12">
        <v>111600</v>
      </c>
      <c r="I26" s="11" t="s">
        <v>253</v>
      </c>
      <c r="J26" s="12">
        <v>52.4</v>
      </c>
    </row>
    <row r="27" spans="1:10">
      <c r="A27" s="11" t="s">
        <v>254</v>
      </c>
      <c r="B27" s="11" t="s">
        <v>255</v>
      </c>
      <c r="C27" s="11" t="s">
        <v>194</v>
      </c>
      <c r="D27" s="11" t="s">
        <v>246</v>
      </c>
      <c r="E27" s="12">
        <v>0</v>
      </c>
      <c r="F27" s="12">
        <v>99400</v>
      </c>
      <c r="G27" s="12">
        <v>0</v>
      </c>
      <c r="H27" s="12">
        <v>99400</v>
      </c>
      <c r="I27" s="11" t="s">
        <v>256</v>
      </c>
      <c r="J27" s="12">
        <v>25.7</v>
      </c>
    </row>
    <row r="28" spans="1:10">
      <c r="A28" s="11" t="s">
        <v>257</v>
      </c>
      <c r="B28" s="11" t="s">
        <v>258</v>
      </c>
      <c r="C28" s="11" t="s">
        <v>194</v>
      </c>
      <c r="D28" s="11" t="s">
        <v>246</v>
      </c>
      <c r="E28" s="12">
        <v>0</v>
      </c>
      <c r="F28" s="12">
        <v>95000</v>
      </c>
      <c r="G28" s="12">
        <v>0</v>
      </c>
      <c r="H28" s="12">
        <v>95000</v>
      </c>
      <c r="I28" s="11" t="s">
        <v>259</v>
      </c>
      <c r="J28" s="12">
        <v>29.3</v>
      </c>
    </row>
    <row r="29" spans="1:10">
      <c r="A29" s="11" t="s">
        <v>260</v>
      </c>
      <c r="B29" s="11" t="s">
        <v>261</v>
      </c>
      <c r="C29" s="11" t="s">
        <v>224</v>
      </c>
      <c r="D29" s="11" t="s">
        <v>225</v>
      </c>
      <c r="E29" s="12">
        <v>46</v>
      </c>
      <c r="F29" s="12">
        <v>4095</v>
      </c>
      <c r="G29" s="12">
        <v>70.239999999999995</v>
      </c>
      <c r="H29" s="12">
        <v>4165.24</v>
      </c>
      <c r="I29" s="11" t="s">
        <v>262</v>
      </c>
      <c r="J29" s="12">
        <v>84</v>
      </c>
    </row>
    <row r="30" spans="1:10">
      <c r="A30" s="11" t="s">
        <v>263</v>
      </c>
      <c r="B30" s="11" t="s">
        <v>264</v>
      </c>
      <c r="C30" s="11" t="s">
        <v>224</v>
      </c>
      <c r="D30" s="11" t="s">
        <v>246</v>
      </c>
      <c r="E30" s="12"/>
      <c r="F30" s="12">
        <v>11559</v>
      </c>
      <c r="G30" s="12"/>
      <c r="H30" s="12">
        <v>11559</v>
      </c>
      <c r="I30" s="11" t="s">
        <v>265</v>
      </c>
      <c r="J30" s="12">
        <v>1155</v>
      </c>
    </row>
    <row r="31" spans="1:10">
      <c r="A31" s="11" t="s">
        <v>266</v>
      </c>
      <c r="B31" s="11" t="s">
        <v>267</v>
      </c>
      <c r="C31" s="11" t="s">
        <v>268</v>
      </c>
      <c r="D31" s="11" t="s">
        <v>246</v>
      </c>
      <c r="E31" s="12">
        <v>0</v>
      </c>
      <c r="F31" s="12">
        <v>5800</v>
      </c>
      <c r="G31" s="12">
        <v>0</v>
      </c>
      <c r="H31" s="12">
        <v>5800</v>
      </c>
      <c r="I31" s="11" t="s">
        <v>269</v>
      </c>
      <c r="J31" s="12">
        <v>963</v>
      </c>
    </row>
    <row r="32" spans="1:10">
      <c r="A32" s="11" t="s">
        <v>270</v>
      </c>
      <c r="B32" s="11" t="s">
        <v>271</v>
      </c>
      <c r="C32" s="11" t="s">
        <v>268</v>
      </c>
      <c r="D32" s="11" t="s">
        <v>236</v>
      </c>
      <c r="E32" s="12">
        <v>0</v>
      </c>
      <c r="F32" s="12">
        <v>45000</v>
      </c>
      <c r="G32" s="12">
        <v>0</v>
      </c>
      <c r="H32" s="12">
        <v>45000</v>
      </c>
      <c r="I32" s="11" t="s">
        <v>272</v>
      </c>
      <c r="J32" s="12">
        <v>1078</v>
      </c>
    </row>
    <row r="33" spans="1:10">
      <c r="A33" s="11" t="s">
        <v>273</v>
      </c>
      <c r="B33" s="11" t="s">
        <v>274</v>
      </c>
      <c r="C33" s="11" t="s">
        <v>268</v>
      </c>
      <c r="D33" s="11" t="s">
        <v>236</v>
      </c>
      <c r="E33" s="12">
        <v>0</v>
      </c>
      <c r="F33" s="12">
        <v>45000</v>
      </c>
      <c r="G33" s="12">
        <v>0</v>
      </c>
      <c r="H33" s="12">
        <v>45000</v>
      </c>
      <c r="I33" s="11" t="s">
        <v>275</v>
      </c>
      <c r="J33" s="12">
        <v>10275</v>
      </c>
    </row>
    <row r="34" spans="1:10">
      <c r="A34" s="11" t="s">
        <v>276</v>
      </c>
      <c r="B34" s="11" t="s">
        <v>277</v>
      </c>
      <c r="C34" s="11" t="s">
        <v>224</v>
      </c>
      <c r="D34" s="11" t="s">
        <v>225</v>
      </c>
      <c r="E34" s="12">
        <v>8</v>
      </c>
      <c r="F34" s="12">
        <v>4095</v>
      </c>
      <c r="G34" s="12">
        <v>70.239999999999995</v>
      </c>
      <c r="H34" s="12">
        <v>4165.24</v>
      </c>
      <c r="I34" s="11" t="s">
        <v>278</v>
      </c>
      <c r="J34" s="12">
        <v>901</v>
      </c>
    </row>
    <row r="35" spans="1:10">
      <c r="A35" s="11" t="s">
        <v>279</v>
      </c>
      <c r="B35" s="11" t="s">
        <v>280</v>
      </c>
      <c r="C35" s="11" t="s">
        <v>194</v>
      </c>
      <c r="D35" s="11" t="s">
        <v>195</v>
      </c>
      <c r="E35" s="12">
        <v>15</v>
      </c>
      <c r="F35" s="12">
        <v>902</v>
      </c>
      <c r="G35" s="12">
        <v>148.5</v>
      </c>
      <c r="H35" s="12">
        <v>1050.5</v>
      </c>
      <c r="I35" s="11" t="s">
        <v>281</v>
      </c>
      <c r="J35" s="12">
        <v>805</v>
      </c>
    </row>
    <row r="36" spans="1:10">
      <c r="A36" s="11" t="s">
        <v>282</v>
      </c>
      <c r="B36" s="11" t="s">
        <v>283</v>
      </c>
      <c r="C36" s="11" t="s">
        <v>194</v>
      </c>
      <c r="D36" s="11" t="s">
        <v>195</v>
      </c>
      <c r="E36" s="12">
        <v>15</v>
      </c>
      <c r="F36" s="12">
        <v>1016.5</v>
      </c>
      <c r="G36" s="12">
        <v>148.5</v>
      </c>
      <c r="H36" s="12">
        <v>1165</v>
      </c>
      <c r="I36" s="11" t="s">
        <v>284</v>
      </c>
      <c r="J36" s="12">
        <v>125.2</v>
      </c>
    </row>
    <row r="37" spans="1:10">
      <c r="A37" s="11" t="s">
        <v>285</v>
      </c>
      <c r="B37" s="11" t="s">
        <v>286</v>
      </c>
      <c r="C37" s="11" t="s">
        <v>194</v>
      </c>
      <c r="D37" s="11" t="s">
        <v>195</v>
      </c>
      <c r="E37" s="12">
        <v>15</v>
      </c>
      <c r="F37" s="12">
        <v>859.5</v>
      </c>
      <c r="G37" s="12">
        <v>148.5</v>
      </c>
      <c r="H37" s="12">
        <v>1008</v>
      </c>
      <c r="I37" s="11" t="s">
        <v>287</v>
      </c>
      <c r="J37" s="12">
        <v>647</v>
      </c>
    </row>
    <row r="38" spans="1:10">
      <c r="A38" s="11" t="s">
        <v>288</v>
      </c>
      <c r="B38" s="11" t="s">
        <v>289</v>
      </c>
      <c r="C38" s="11" t="s">
        <v>194</v>
      </c>
      <c r="D38" s="11" t="s">
        <v>290</v>
      </c>
      <c r="E38" s="12">
        <v>6</v>
      </c>
      <c r="F38" s="12">
        <v>210</v>
      </c>
      <c r="G38" s="12">
        <v>62.4</v>
      </c>
      <c r="H38" s="12">
        <v>272.39999999999998</v>
      </c>
      <c r="I38" s="11" t="s">
        <v>291</v>
      </c>
      <c r="J38" s="12">
        <v>667</v>
      </c>
    </row>
    <row r="39" spans="1:10">
      <c r="A39" s="11">
        <v>31</v>
      </c>
      <c r="B39" s="11" t="s">
        <v>292</v>
      </c>
      <c r="C39" s="11" t="s">
        <v>194</v>
      </c>
      <c r="D39" s="11" t="s">
        <v>195</v>
      </c>
      <c r="E39" s="12">
        <v>0</v>
      </c>
      <c r="F39" s="12">
        <v>157</v>
      </c>
      <c r="G39" s="12">
        <v>148.5</v>
      </c>
      <c r="H39" s="12">
        <v>305.5</v>
      </c>
      <c r="I39" s="11" t="s">
        <v>293</v>
      </c>
      <c r="J39" s="12">
        <v>56.1</v>
      </c>
    </row>
    <row r="40" spans="1:10">
      <c r="A40" s="11"/>
      <c r="B40" s="11"/>
      <c r="C40" s="11"/>
      <c r="D40" s="11"/>
      <c r="E40" s="12"/>
      <c r="F40" s="12"/>
      <c r="G40" s="12"/>
      <c r="H40" s="12"/>
      <c r="I40" s="11"/>
      <c r="J40" s="12"/>
    </row>
    <row r="41" spans="1:10">
      <c r="A41" s="11"/>
      <c r="B41" s="11" t="s">
        <v>294</v>
      </c>
      <c r="C41" s="11" t="s">
        <v>224</v>
      </c>
      <c r="D41" s="11" t="s">
        <v>295</v>
      </c>
      <c r="E41" s="12">
        <v>0</v>
      </c>
      <c r="F41" s="12">
        <v>6282</v>
      </c>
      <c r="G41" s="12">
        <v>0</v>
      </c>
      <c r="H41" s="12">
        <v>6282</v>
      </c>
      <c r="I41" s="11" t="s">
        <v>296</v>
      </c>
      <c r="J41" s="12">
        <v>59.2</v>
      </c>
    </row>
    <row r="42" spans="1:10">
      <c r="A42" s="11"/>
      <c r="B42" s="11" t="s">
        <v>297</v>
      </c>
      <c r="C42" s="11" t="s">
        <v>224</v>
      </c>
      <c r="D42" s="11" t="s">
        <v>295</v>
      </c>
      <c r="E42" s="12">
        <v>0</v>
      </c>
      <c r="F42" s="12">
        <v>6469</v>
      </c>
      <c r="G42" s="12">
        <v>0</v>
      </c>
      <c r="H42" s="12">
        <v>6469</v>
      </c>
      <c r="I42" s="11" t="s">
        <v>298</v>
      </c>
      <c r="J42" s="12">
        <v>119.3</v>
      </c>
    </row>
    <row r="43" spans="1:10">
      <c r="A43" s="11"/>
      <c r="B43" s="11" t="s">
        <v>299</v>
      </c>
      <c r="C43" s="11" t="s">
        <v>300</v>
      </c>
      <c r="D43" s="11" t="s">
        <v>195</v>
      </c>
      <c r="E43" s="12">
        <v>15</v>
      </c>
      <c r="F43" s="12">
        <v>120.1</v>
      </c>
      <c r="G43" s="12">
        <v>102</v>
      </c>
      <c r="H43" s="12">
        <v>222.1</v>
      </c>
      <c r="I43" s="11" t="s">
        <v>301</v>
      </c>
      <c r="J43" s="12">
        <v>119.3</v>
      </c>
    </row>
    <row r="44" spans="1:10">
      <c r="A44" s="11"/>
      <c r="B44" s="11" t="s">
        <v>302</v>
      </c>
      <c r="C44" s="11" t="s">
        <v>300</v>
      </c>
      <c r="D44" s="11" t="s">
        <v>195</v>
      </c>
      <c r="E44" s="12">
        <v>15</v>
      </c>
      <c r="F44" s="12">
        <v>799.5</v>
      </c>
      <c r="G44" s="12">
        <v>148.5</v>
      </c>
      <c r="H44" s="12">
        <v>948</v>
      </c>
      <c r="I44" s="11" t="s">
        <v>303</v>
      </c>
      <c r="J44" s="12">
        <v>89.9</v>
      </c>
    </row>
    <row r="45" spans="1:10">
      <c r="A45" s="11"/>
      <c r="B45" s="11" t="s">
        <v>304</v>
      </c>
      <c r="C45" s="11"/>
      <c r="D45" s="11" t="s">
        <v>295</v>
      </c>
      <c r="E45" s="12">
        <v>0</v>
      </c>
      <c r="F45" s="12">
        <v>6282</v>
      </c>
      <c r="G45" s="12">
        <v>0</v>
      </c>
      <c r="H45" s="12">
        <v>6282</v>
      </c>
      <c r="I45" s="11" t="s">
        <v>305</v>
      </c>
      <c r="J45" s="12">
        <v>177</v>
      </c>
    </row>
    <row r="46" spans="1:10">
      <c r="A46" s="11"/>
      <c r="B46" s="11" t="s">
        <v>306</v>
      </c>
      <c r="C46" s="11" t="s">
        <v>194</v>
      </c>
      <c r="D46" s="11" t="s">
        <v>217</v>
      </c>
      <c r="E46" s="12">
        <v>33</v>
      </c>
      <c r="F46" s="12">
        <v>1250</v>
      </c>
      <c r="G46" s="12">
        <v>292.70999999999998</v>
      </c>
      <c r="H46" s="12">
        <v>1542.71</v>
      </c>
      <c r="I46" s="11" t="s">
        <v>307</v>
      </c>
      <c r="J46" s="12">
        <v>177</v>
      </c>
    </row>
    <row r="47" spans="1:10">
      <c r="A47" s="11"/>
      <c r="B47" s="11" t="s">
        <v>308</v>
      </c>
      <c r="C47" s="11" t="s">
        <v>194</v>
      </c>
      <c r="D47" s="11" t="s">
        <v>217</v>
      </c>
      <c r="E47" s="12">
        <v>33</v>
      </c>
      <c r="F47" s="12">
        <v>1250</v>
      </c>
      <c r="G47" s="12">
        <v>292.70999999999998</v>
      </c>
      <c r="H47" s="12">
        <v>1542.71</v>
      </c>
      <c r="I47" s="11"/>
      <c r="J47" s="11"/>
    </row>
    <row r="48" spans="1:10">
      <c r="A48" s="11"/>
      <c r="B48" s="11" t="s">
        <v>179</v>
      </c>
      <c r="C48" s="11" t="s">
        <v>179</v>
      </c>
      <c r="D48" s="11" t="s">
        <v>179</v>
      </c>
      <c r="E48" s="11" t="s">
        <v>179</v>
      </c>
      <c r="F48" s="11" t="s">
        <v>179</v>
      </c>
      <c r="G48" s="11" t="s">
        <v>179</v>
      </c>
      <c r="H48" s="11" t="s">
        <v>179</v>
      </c>
      <c r="I48" s="11" t="s">
        <v>179</v>
      </c>
      <c r="J48" s="11"/>
    </row>
    <row r="49" spans="1:10">
      <c r="A49" s="11"/>
      <c r="B49" s="73" t="s">
        <v>310</v>
      </c>
      <c r="C49" s="74"/>
      <c r="D49" s="74"/>
      <c r="E49" s="74"/>
      <c r="F49" s="74"/>
      <c r="G49" s="74"/>
      <c r="H49" s="74"/>
      <c r="I49" s="75"/>
      <c r="J49" s="11"/>
    </row>
  </sheetData>
  <mergeCells count="1">
    <mergeCell ref="B49:I49"/>
  </mergeCells>
  <pageMargins left="0.7" right="0.7" top="0.75" bottom="0.75" header="0.3" footer="0.3"/>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dimension ref="A1:F471"/>
  <sheetViews>
    <sheetView topLeftCell="A139" workbookViewId="0">
      <selection activeCell="F15" sqref="F15"/>
    </sheetView>
  </sheetViews>
  <sheetFormatPr defaultRowHeight="15"/>
  <cols>
    <col min="1" max="1" width="7.140625" customWidth="1"/>
    <col min="3" max="3" width="37.7109375" customWidth="1"/>
  </cols>
  <sheetData>
    <row r="1" spans="1:6">
      <c r="A1" s="2"/>
      <c r="B1" s="2"/>
      <c r="C1" s="2" t="s">
        <v>311</v>
      </c>
      <c r="D1" s="2"/>
      <c r="E1" s="2"/>
      <c r="F1" s="2"/>
    </row>
    <row r="2" spans="1:6">
      <c r="A2" s="2"/>
      <c r="B2" s="2"/>
      <c r="C2" s="2" t="s">
        <v>312</v>
      </c>
      <c r="D2" s="2"/>
      <c r="E2" s="2"/>
      <c r="F2" s="2"/>
    </row>
    <row r="3" spans="1:6">
      <c r="A3" s="2" t="s">
        <v>176</v>
      </c>
      <c r="B3" s="2" t="s">
        <v>174</v>
      </c>
      <c r="C3" s="2" t="s">
        <v>177</v>
      </c>
      <c r="D3" s="2"/>
      <c r="E3" s="2" t="s">
        <v>309</v>
      </c>
      <c r="F3" s="2"/>
    </row>
    <row r="4" spans="1:6">
      <c r="A4" s="2" t="s">
        <v>179</v>
      </c>
      <c r="B4" s="2" t="s">
        <v>179</v>
      </c>
      <c r="C4" s="2" t="s">
        <v>179</v>
      </c>
      <c r="D4" s="2" t="s">
        <v>179</v>
      </c>
      <c r="E4" s="2" t="s">
        <v>179</v>
      </c>
      <c r="F4" s="2" t="s">
        <v>179</v>
      </c>
    </row>
    <row r="5" spans="1:6">
      <c r="A5" s="2" t="s">
        <v>313</v>
      </c>
      <c r="B5" s="2" t="s">
        <v>174</v>
      </c>
      <c r="C5" s="2" t="s">
        <v>314</v>
      </c>
      <c r="D5" s="2" t="s">
        <v>315</v>
      </c>
      <c r="E5" s="2" t="s">
        <v>316</v>
      </c>
      <c r="F5" s="2" t="s">
        <v>317</v>
      </c>
    </row>
    <row r="6" spans="1:6">
      <c r="A6" s="2" t="s">
        <v>179</v>
      </c>
      <c r="B6" s="2" t="s">
        <v>179</v>
      </c>
      <c r="C6" s="2" t="s">
        <v>179</v>
      </c>
      <c r="D6" s="2" t="s">
        <v>179</v>
      </c>
      <c r="E6" s="2" t="s">
        <v>179</v>
      </c>
      <c r="F6" s="2" t="s">
        <v>179</v>
      </c>
    </row>
    <row r="7" spans="1:6">
      <c r="A7" s="2"/>
      <c r="B7" s="2" t="s">
        <v>318</v>
      </c>
      <c r="C7" s="2" t="s">
        <v>319</v>
      </c>
      <c r="D7" s="2"/>
      <c r="E7" s="2"/>
      <c r="F7" s="2"/>
    </row>
    <row r="8" spans="1:6">
      <c r="A8" s="2"/>
      <c r="B8" s="2"/>
      <c r="C8" s="2" t="s">
        <v>179</v>
      </c>
      <c r="D8" s="2"/>
      <c r="E8" s="2"/>
      <c r="F8" s="2"/>
    </row>
    <row r="9" spans="1:6">
      <c r="A9" s="2">
        <v>0.96</v>
      </c>
      <c r="B9" s="2" t="s">
        <v>268</v>
      </c>
      <c r="C9" s="2" t="s">
        <v>320</v>
      </c>
      <c r="D9" s="5">
        <v>5800</v>
      </c>
      <c r="E9" s="2" t="s">
        <v>268</v>
      </c>
      <c r="F9" s="2">
        <v>5568</v>
      </c>
    </row>
    <row r="10" spans="1:6">
      <c r="A10" s="2">
        <v>1</v>
      </c>
      <c r="B10" s="2" t="s">
        <v>229</v>
      </c>
      <c r="C10" s="2" t="s">
        <v>321</v>
      </c>
      <c r="D10" s="2">
        <v>1542.71</v>
      </c>
      <c r="E10" s="2" t="s">
        <v>229</v>
      </c>
      <c r="F10" s="2">
        <v>1542.71</v>
      </c>
    </row>
    <row r="11" spans="1:6">
      <c r="A11" s="2">
        <v>1</v>
      </c>
      <c r="B11" s="2" t="s">
        <v>229</v>
      </c>
      <c r="C11" s="2" t="s">
        <v>322</v>
      </c>
      <c r="D11" s="2">
        <v>87</v>
      </c>
      <c r="E11" s="2" t="s">
        <v>229</v>
      </c>
      <c r="F11" s="2">
        <v>87</v>
      </c>
    </row>
    <row r="12" spans="1:6">
      <c r="A12" s="2"/>
      <c r="B12" s="2" t="s">
        <v>323</v>
      </c>
      <c r="C12" s="2" t="s">
        <v>324</v>
      </c>
      <c r="D12" s="2" t="s">
        <v>174</v>
      </c>
      <c r="E12" s="2" t="s">
        <v>323</v>
      </c>
      <c r="F12" s="2">
        <v>0</v>
      </c>
    </row>
    <row r="13" spans="1:6">
      <c r="A13" s="2"/>
      <c r="B13" s="2"/>
      <c r="C13" s="2"/>
      <c r="D13" s="2"/>
      <c r="E13" s="2"/>
      <c r="F13" s="2" t="s">
        <v>179</v>
      </c>
    </row>
    <row r="14" spans="1:6">
      <c r="A14" s="2"/>
      <c r="B14" s="2"/>
      <c r="C14" s="2" t="s">
        <v>325</v>
      </c>
      <c r="D14" s="2"/>
      <c r="E14" s="2"/>
      <c r="F14" s="2">
        <v>7197.71</v>
      </c>
    </row>
    <row r="15" spans="1:6">
      <c r="A15" s="2"/>
      <c r="B15" s="2"/>
      <c r="C15" s="2"/>
      <c r="D15" s="2"/>
      <c r="E15" s="2"/>
      <c r="F15" s="2" t="s">
        <v>179</v>
      </c>
    </row>
    <row r="16" spans="1:6">
      <c r="A16" s="2"/>
      <c r="B16" s="2" t="s">
        <v>318</v>
      </c>
      <c r="C16" s="2" t="s">
        <v>326</v>
      </c>
      <c r="D16" s="2"/>
      <c r="E16" s="2"/>
      <c r="F16" s="2"/>
    </row>
    <row r="17" spans="1:6">
      <c r="A17" s="2"/>
      <c r="B17" s="2"/>
      <c r="C17" s="2" t="s">
        <v>179</v>
      </c>
      <c r="D17" s="2"/>
      <c r="E17" s="2"/>
      <c r="F17" s="2"/>
    </row>
    <row r="18" spans="1:6">
      <c r="A18" s="2">
        <v>0.72</v>
      </c>
      <c r="B18" s="2" t="s">
        <v>268</v>
      </c>
      <c r="C18" s="2" t="s">
        <v>320</v>
      </c>
      <c r="D18" s="2">
        <v>5800</v>
      </c>
      <c r="E18" s="2" t="s">
        <v>268</v>
      </c>
      <c r="F18" s="2">
        <v>4176</v>
      </c>
    </row>
    <row r="19" spans="1:6">
      <c r="A19" s="2">
        <v>1</v>
      </c>
      <c r="B19" s="2" t="s">
        <v>229</v>
      </c>
      <c r="C19" s="2" t="s">
        <v>321</v>
      </c>
      <c r="D19" s="2">
        <v>1542.71</v>
      </c>
      <c r="E19" s="2" t="s">
        <v>229</v>
      </c>
      <c r="F19" s="2">
        <v>1542.71</v>
      </c>
    </row>
    <row r="20" spans="1:6">
      <c r="A20" s="2">
        <v>1</v>
      </c>
      <c r="B20" s="2" t="s">
        <v>229</v>
      </c>
      <c r="C20" s="2" t="s">
        <v>322</v>
      </c>
      <c r="D20" s="2">
        <v>87</v>
      </c>
      <c r="E20" s="2" t="s">
        <v>229</v>
      </c>
      <c r="F20" s="2">
        <v>87</v>
      </c>
    </row>
    <row r="21" spans="1:6">
      <c r="A21" s="2"/>
      <c r="B21" s="2" t="s">
        <v>323</v>
      </c>
      <c r="C21" s="2" t="s">
        <v>324</v>
      </c>
      <c r="D21" s="2" t="s">
        <v>174</v>
      </c>
      <c r="E21" s="2" t="s">
        <v>323</v>
      </c>
      <c r="F21" s="2">
        <v>0</v>
      </c>
    </row>
    <row r="22" spans="1:6">
      <c r="A22" s="2"/>
      <c r="B22" s="2"/>
      <c r="C22" s="2"/>
      <c r="D22" s="2"/>
      <c r="E22" s="2"/>
      <c r="F22" s="2" t="s">
        <v>179</v>
      </c>
    </row>
    <row r="23" spans="1:6">
      <c r="A23" s="2"/>
      <c r="B23" s="2"/>
      <c r="C23" s="2" t="s">
        <v>325</v>
      </c>
      <c r="D23" s="2"/>
      <c r="E23" s="2"/>
      <c r="F23" s="2">
        <v>5805.71</v>
      </c>
    </row>
    <row r="24" spans="1:6">
      <c r="A24" s="2"/>
      <c r="B24" s="2"/>
      <c r="C24" s="2"/>
      <c r="D24" s="2"/>
      <c r="E24" s="2"/>
      <c r="F24" s="2" t="s">
        <v>179</v>
      </c>
    </row>
    <row r="25" spans="1:6">
      <c r="A25" s="2"/>
      <c r="B25" s="2" t="s">
        <v>318</v>
      </c>
      <c r="C25" s="2" t="s">
        <v>327</v>
      </c>
      <c r="D25" s="2"/>
      <c r="E25" s="2"/>
      <c r="F25" s="2"/>
    </row>
    <row r="26" spans="1:6">
      <c r="A26" s="2"/>
      <c r="B26" s="2"/>
      <c r="C26" s="2" t="s">
        <v>179</v>
      </c>
      <c r="D26" s="2"/>
      <c r="E26" s="2"/>
      <c r="F26" s="2"/>
    </row>
    <row r="27" spans="1:6">
      <c r="A27" s="2">
        <v>0.48</v>
      </c>
      <c r="B27" s="2" t="s">
        <v>268</v>
      </c>
      <c r="C27" s="2" t="s">
        <v>320</v>
      </c>
      <c r="D27" s="2">
        <v>5800</v>
      </c>
      <c r="E27" s="2" t="s">
        <v>268</v>
      </c>
      <c r="F27" s="2">
        <v>2784</v>
      </c>
    </row>
    <row r="28" spans="1:6">
      <c r="A28" s="2">
        <v>1</v>
      </c>
      <c r="B28" s="2" t="s">
        <v>229</v>
      </c>
      <c r="C28" s="2" t="s">
        <v>321</v>
      </c>
      <c r="D28" s="2">
        <v>1542.71</v>
      </c>
      <c r="E28" s="2" t="s">
        <v>229</v>
      </c>
      <c r="F28" s="2">
        <v>1542.71</v>
      </c>
    </row>
    <row r="29" spans="1:6">
      <c r="A29" s="2">
        <v>1</v>
      </c>
      <c r="B29" s="2" t="s">
        <v>229</v>
      </c>
      <c r="C29" s="2" t="s">
        <v>322</v>
      </c>
      <c r="D29" s="2">
        <v>87</v>
      </c>
      <c r="E29" s="2" t="s">
        <v>229</v>
      </c>
      <c r="F29" s="2">
        <v>87</v>
      </c>
    </row>
    <row r="30" spans="1:6">
      <c r="A30" s="2"/>
      <c r="B30" s="2" t="s">
        <v>323</v>
      </c>
      <c r="C30" s="2" t="s">
        <v>324</v>
      </c>
      <c r="D30" s="2" t="s">
        <v>174</v>
      </c>
      <c r="E30" s="2" t="s">
        <v>323</v>
      </c>
      <c r="F30" s="2">
        <v>0</v>
      </c>
    </row>
    <row r="31" spans="1:6">
      <c r="A31" s="2"/>
      <c r="B31" s="2"/>
      <c r="C31" s="2"/>
      <c r="D31" s="2"/>
      <c r="E31" s="2"/>
      <c r="F31" s="2" t="s">
        <v>179</v>
      </c>
    </row>
    <row r="32" spans="1:6">
      <c r="A32" s="2"/>
      <c r="B32" s="2"/>
      <c r="C32" s="2" t="s">
        <v>325</v>
      </c>
      <c r="D32" s="2"/>
      <c r="E32" s="2"/>
      <c r="F32" s="2">
        <v>4413.71</v>
      </c>
    </row>
    <row r="33" spans="1:6">
      <c r="A33" s="2"/>
      <c r="B33" s="2"/>
      <c r="C33" s="2"/>
      <c r="D33" s="2"/>
      <c r="E33" s="2"/>
      <c r="F33" s="2" t="s">
        <v>179</v>
      </c>
    </row>
    <row r="34" spans="1:6">
      <c r="A34" s="2"/>
      <c r="B34" s="2" t="s">
        <v>318</v>
      </c>
      <c r="C34" s="2" t="s">
        <v>328</v>
      </c>
      <c r="D34" s="2"/>
      <c r="E34" s="2"/>
      <c r="F34" s="2"/>
    </row>
    <row r="35" spans="1:6">
      <c r="A35" s="2">
        <v>0.36</v>
      </c>
      <c r="B35" s="2" t="s">
        <v>268</v>
      </c>
      <c r="C35" s="2" t="s">
        <v>320</v>
      </c>
      <c r="D35" s="2">
        <v>5800</v>
      </c>
      <c r="E35" s="2" t="s">
        <v>268</v>
      </c>
      <c r="F35" s="2">
        <v>2088</v>
      </c>
    </row>
    <row r="36" spans="1:6">
      <c r="A36" s="2">
        <v>1</v>
      </c>
      <c r="B36" s="2" t="s">
        <v>229</v>
      </c>
      <c r="C36" s="2" t="s">
        <v>321</v>
      </c>
      <c r="D36" s="2">
        <v>1542.71</v>
      </c>
      <c r="E36" s="2" t="s">
        <v>229</v>
      </c>
      <c r="F36" s="2">
        <v>1542.71</v>
      </c>
    </row>
    <row r="37" spans="1:6">
      <c r="A37" s="2">
        <v>1</v>
      </c>
      <c r="B37" s="2" t="s">
        <v>229</v>
      </c>
      <c r="C37" s="2" t="s">
        <v>322</v>
      </c>
      <c r="D37" s="2">
        <v>87</v>
      </c>
      <c r="E37" s="2" t="s">
        <v>229</v>
      </c>
      <c r="F37" s="2">
        <v>87</v>
      </c>
    </row>
    <row r="38" spans="1:6">
      <c r="A38" s="2"/>
      <c r="B38" s="2" t="s">
        <v>323</v>
      </c>
      <c r="C38" s="2" t="s">
        <v>324</v>
      </c>
      <c r="D38" s="2" t="s">
        <v>174</v>
      </c>
      <c r="E38" s="2" t="s">
        <v>323</v>
      </c>
      <c r="F38" s="2">
        <v>0</v>
      </c>
    </row>
    <row r="39" spans="1:6">
      <c r="A39" s="2"/>
      <c r="B39" s="2"/>
      <c r="C39" s="2"/>
      <c r="D39" s="2"/>
      <c r="E39" s="2"/>
      <c r="F39" s="2" t="s">
        <v>179</v>
      </c>
    </row>
    <row r="40" spans="1:6">
      <c r="A40" s="2"/>
      <c r="B40" s="2"/>
      <c r="C40" s="2" t="s">
        <v>325</v>
      </c>
      <c r="D40" s="2"/>
      <c r="E40" s="2"/>
      <c r="F40" s="2">
        <v>3717.71</v>
      </c>
    </row>
    <row r="41" spans="1:6">
      <c r="A41" s="2"/>
      <c r="B41" s="2"/>
      <c r="C41" s="2"/>
      <c r="D41" s="2"/>
      <c r="E41" s="2"/>
      <c r="F41" s="2" t="s">
        <v>179</v>
      </c>
    </row>
    <row r="42" spans="1:6">
      <c r="A42" s="2"/>
      <c r="B42" s="2" t="s">
        <v>318</v>
      </c>
      <c r="C42" s="2" t="s">
        <v>329</v>
      </c>
      <c r="D42" s="2"/>
      <c r="E42" s="2"/>
      <c r="F42" s="2"/>
    </row>
    <row r="43" spans="1:6">
      <c r="A43" s="2"/>
      <c r="B43" s="2"/>
      <c r="C43" s="2" t="s">
        <v>179</v>
      </c>
      <c r="D43" s="2"/>
      <c r="E43" s="2"/>
      <c r="F43" s="2"/>
    </row>
    <row r="44" spans="1:6">
      <c r="A44" s="2">
        <v>0.28799999999999998</v>
      </c>
      <c r="B44" s="2" t="s">
        <v>268</v>
      </c>
      <c r="C44" s="2" t="s">
        <v>320</v>
      </c>
      <c r="D44" s="2">
        <v>5800</v>
      </c>
      <c r="E44" s="2" t="s">
        <v>268</v>
      </c>
      <c r="F44" s="2">
        <v>1670.4</v>
      </c>
    </row>
    <row r="45" spans="1:6">
      <c r="A45" s="2">
        <v>1</v>
      </c>
      <c r="B45" s="2" t="s">
        <v>229</v>
      </c>
      <c r="C45" s="2" t="s">
        <v>321</v>
      </c>
      <c r="D45" s="2">
        <v>1542.71</v>
      </c>
      <c r="E45" s="2" t="s">
        <v>229</v>
      </c>
      <c r="F45" s="2">
        <v>1542.71</v>
      </c>
    </row>
    <row r="46" spans="1:6">
      <c r="A46" s="2">
        <v>1</v>
      </c>
      <c r="B46" s="2" t="s">
        <v>229</v>
      </c>
      <c r="C46" s="2" t="s">
        <v>322</v>
      </c>
      <c r="D46" s="2">
        <v>87</v>
      </c>
      <c r="E46" s="2" t="s">
        <v>229</v>
      </c>
      <c r="F46" s="2">
        <v>87</v>
      </c>
    </row>
    <row r="47" spans="1:6">
      <c r="A47" s="2"/>
      <c r="B47" s="2" t="s">
        <v>323</v>
      </c>
      <c r="C47" s="2" t="s">
        <v>324</v>
      </c>
      <c r="D47" s="2" t="s">
        <v>174</v>
      </c>
      <c r="E47" s="2" t="s">
        <v>323</v>
      </c>
      <c r="F47" s="2">
        <v>0</v>
      </c>
    </row>
    <row r="48" spans="1:6">
      <c r="A48" s="2"/>
      <c r="B48" s="2"/>
      <c r="C48" s="2"/>
      <c r="D48" s="2"/>
      <c r="E48" s="2"/>
      <c r="F48" s="2" t="s">
        <v>179</v>
      </c>
    </row>
    <row r="49" spans="1:6">
      <c r="A49" s="2"/>
      <c r="B49" s="2"/>
      <c r="C49" s="2" t="s">
        <v>325</v>
      </c>
      <c r="D49" s="2"/>
      <c r="E49" s="2"/>
      <c r="F49" s="2">
        <v>3300.11</v>
      </c>
    </row>
    <row r="50" spans="1:6">
      <c r="A50" s="2"/>
      <c r="B50" s="2"/>
      <c r="C50" s="2"/>
      <c r="D50" s="2"/>
      <c r="E50" s="2"/>
      <c r="F50" s="2" t="s">
        <v>179</v>
      </c>
    </row>
    <row r="51" spans="1:6">
      <c r="A51" s="2"/>
      <c r="B51" s="2" t="s">
        <v>318</v>
      </c>
      <c r="C51" s="2" t="s">
        <v>330</v>
      </c>
      <c r="D51" s="2"/>
      <c r="E51" s="2"/>
      <c r="F51" s="2"/>
    </row>
    <row r="52" spans="1:6">
      <c r="A52" s="2"/>
      <c r="B52" s="2"/>
      <c r="C52" s="2" t="s">
        <v>179</v>
      </c>
      <c r="D52" s="2"/>
      <c r="E52" s="2"/>
      <c r="F52" s="2"/>
    </row>
    <row r="53" spans="1:6">
      <c r="A53" s="2">
        <v>0.24</v>
      </c>
      <c r="B53" s="2" t="s">
        <v>268</v>
      </c>
      <c r="C53" s="2" t="s">
        <v>320</v>
      </c>
      <c r="D53" s="2">
        <v>5800</v>
      </c>
      <c r="E53" s="2" t="s">
        <v>268</v>
      </c>
      <c r="F53" s="2">
        <v>1392</v>
      </c>
    </row>
    <row r="54" spans="1:6">
      <c r="A54" s="2">
        <v>1</v>
      </c>
      <c r="B54" s="2" t="s">
        <v>229</v>
      </c>
      <c r="C54" s="2" t="s">
        <v>321</v>
      </c>
      <c r="D54" s="2">
        <v>1542.71</v>
      </c>
      <c r="E54" s="2" t="s">
        <v>229</v>
      </c>
      <c r="F54" s="2">
        <v>1542.71</v>
      </c>
    </row>
    <row r="55" spans="1:6">
      <c r="A55" s="2">
        <v>1</v>
      </c>
      <c r="B55" s="2" t="s">
        <v>229</v>
      </c>
      <c r="C55" s="2" t="s">
        <v>322</v>
      </c>
      <c r="D55" s="2">
        <v>87</v>
      </c>
      <c r="E55" s="2" t="s">
        <v>229</v>
      </c>
      <c r="F55" s="2">
        <v>87</v>
      </c>
    </row>
    <row r="56" spans="1:6">
      <c r="A56" s="2"/>
      <c r="B56" s="2" t="s">
        <v>323</v>
      </c>
      <c r="C56" s="2" t="s">
        <v>324</v>
      </c>
      <c r="D56" s="2" t="s">
        <v>174</v>
      </c>
      <c r="E56" s="2" t="s">
        <v>323</v>
      </c>
      <c r="F56" s="2">
        <v>0</v>
      </c>
    </row>
    <row r="57" spans="1:6">
      <c r="A57" s="2"/>
      <c r="B57" s="2"/>
      <c r="C57" s="2"/>
      <c r="D57" s="2"/>
      <c r="E57" s="2"/>
      <c r="F57" s="2" t="s">
        <v>179</v>
      </c>
    </row>
    <row r="58" spans="1:6">
      <c r="A58" s="2"/>
      <c r="B58" s="2"/>
      <c r="C58" s="2" t="s">
        <v>325</v>
      </c>
      <c r="D58" s="2"/>
      <c r="E58" s="2"/>
      <c r="F58" s="2">
        <v>3021.71</v>
      </c>
    </row>
    <row r="59" spans="1:6">
      <c r="A59" s="2" t="s">
        <v>174</v>
      </c>
      <c r="B59" s="2"/>
      <c r="C59" s="2"/>
      <c r="D59" s="2"/>
      <c r="E59" s="2"/>
      <c r="F59" s="2"/>
    </row>
    <row r="60" spans="1:6">
      <c r="A60" s="2"/>
      <c r="B60" s="2"/>
      <c r="C60" s="2"/>
      <c r="D60" s="2"/>
      <c r="E60" s="2"/>
      <c r="F60" s="2" t="s">
        <v>179</v>
      </c>
    </row>
    <row r="61" spans="1:6">
      <c r="A61" s="2"/>
      <c r="B61" s="2" t="s">
        <v>318</v>
      </c>
      <c r="C61" s="2" t="s">
        <v>331</v>
      </c>
      <c r="D61" s="2"/>
      <c r="E61" s="2"/>
      <c r="F61" s="2"/>
    </row>
    <row r="62" spans="1:6">
      <c r="A62" s="2"/>
      <c r="B62" s="2"/>
      <c r="C62" s="2" t="s">
        <v>179</v>
      </c>
      <c r="D62" s="2"/>
      <c r="E62" s="2"/>
      <c r="F62" s="2"/>
    </row>
    <row r="63" spans="1:6">
      <c r="A63" s="2">
        <v>0.20599999999999999</v>
      </c>
      <c r="B63" s="2" t="s">
        <v>268</v>
      </c>
      <c r="C63" s="2" t="s">
        <v>320</v>
      </c>
      <c r="D63" s="2">
        <v>5800</v>
      </c>
      <c r="E63" s="2" t="s">
        <v>268</v>
      </c>
      <c r="F63" s="2">
        <v>1194.8</v>
      </c>
    </row>
    <row r="64" spans="1:6">
      <c r="A64" s="2">
        <v>1</v>
      </c>
      <c r="B64" s="2" t="s">
        <v>229</v>
      </c>
      <c r="C64" s="2" t="s">
        <v>321</v>
      </c>
      <c r="D64" s="2">
        <v>1542.71</v>
      </c>
      <c r="E64" s="2" t="s">
        <v>229</v>
      </c>
      <c r="F64" s="2">
        <v>1542.71</v>
      </c>
    </row>
    <row r="65" spans="1:6">
      <c r="A65" s="2">
        <v>1</v>
      </c>
      <c r="B65" s="2" t="s">
        <v>229</v>
      </c>
      <c r="C65" s="2" t="s">
        <v>322</v>
      </c>
      <c r="D65" s="2">
        <v>87</v>
      </c>
      <c r="E65" s="2" t="s">
        <v>229</v>
      </c>
      <c r="F65" s="2">
        <v>87</v>
      </c>
    </row>
    <row r="66" spans="1:6">
      <c r="A66" s="2"/>
      <c r="B66" s="2" t="s">
        <v>323</v>
      </c>
      <c r="C66" s="2" t="s">
        <v>324</v>
      </c>
      <c r="D66" s="2" t="s">
        <v>174</v>
      </c>
      <c r="E66" s="2" t="s">
        <v>323</v>
      </c>
      <c r="F66" s="2">
        <v>0</v>
      </c>
    </row>
    <row r="67" spans="1:6">
      <c r="A67" s="2"/>
      <c r="B67" s="2"/>
      <c r="C67" s="2"/>
      <c r="D67" s="2"/>
      <c r="E67" s="2"/>
      <c r="F67" s="2" t="s">
        <v>179</v>
      </c>
    </row>
    <row r="68" spans="1:6">
      <c r="A68" s="2"/>
      <c r="B68" s="2"/>
      <c r="C68" s="2" t="s">
        <v>325</v>
      </c>
      <c r="D68" s="2"/>
      <c r="E68" s="2"/>
      <c r="F68" s="2">
        <v>2824.51</v>
      </c>
    </row>
    <row r="69" spans="1:6">
      <c r="A69" s="2"/>
      <c r="B69" s="2"/>
      <c r="C69" s="2"/>
      <c r="D69" s="2"/>
      <c r="E69" s="2"/>
      <c r="F69" s="2" t="s">
        <v>179</v>
      </c>
    </row>
    <row r="70" spans="1:6">
      <c r="A70" s="2"/>
      <c r="B70" s="2" t="s">
        <v>318</v>
      </c>
      <c r="C70" s="2" t="s">
        <v>332</v>
      </c>
      <c r="D70" s="2"/>
      <c r="E70" s="2"/>
      <c r="F70" s="2"/>
    </row>
    <row r="71" spans="1:6">
      <c r="A71" s="2"/>
      <c r="B71" s="2"/>
      <c r="C71" s="2" t="s">
        <v>179</v>
      </c>
      <c r="D71" s="2"/>
      <c r="E71" s="2"/>
      <c r="F71" s="2"/>
    </row>
    <row r="72" spans="1:6">
      <c r="A72" s="2">
        <v>0.18</v>
      </c>
      <c r="B72" s="2" t="s">
        <v>268</v>
      </c>
      <c r="C72" s="2" t="s">
        <v>320</v>
      </c>
      <c r="D72" s="2">
        <v>5800</v>
      </c>
      <c r="E72" s="2" t="s">
        <v>268</v>
      </c>
      <c r="F72" s="2">
        <v>1044</v>
      </c>
    </row>
    <row r="73" spans="1:6">
      <c r="A73" s="2">
        <v>1</v>
      </c>
      <c r="B73" s="2" t="s">
        <v>229</v>
      </c>
      <c r="C73" s="2" t="s">
        <v>321</v>
      </c>
      <c r="D73" s="2">
        <v>1542.71</v>
      </c>
      <c r="E73" s="2" t="s">
        <v>229</v>
      </c>
      <c r="F73" s="2">
        <v>1542.71</v>
      </c>
    </row>
    <row r="74" spans="1:6">
      <c r="A74" s="2">
        <v>1</v>
      </c>
      <c r="B74" s="2" t="s">
        <v>229</v>
      </c>
      <c r="C74" s="2" t="s">
        <v>322</v>
      </c>
      <c r="D74" s="2">
        <v>87</v>
      </c>
      <c r="E74" s="2" t="s">
        <v>229</v>
      </c>
      <c r="F74" s="2">
        <v>87</v>
      </c>
    </row>
    <row r="75" spans="1:6">
      <c r="A75" s="2"/>
      <c r="B75" s="2" t="s">
        <v>323</v>
      </c>
      <c r="C75" s="2" t="s">
        <v>324</v>
      </c>
      <c r="D75" s="2" t="s">
        <v>174</v>
      </c>
      <c r="E75" s="2" t="s">
        <v>323</v>
      </c>
      <c r="F75" s="2">
        <v>0</v>
      </c>
    </row>
    <row r="76" spans="1:6">
      <c r="A76" s="2"/>
      <c r="B76" s="2"/>
      <c r="C76" s="2"/>
      <c r="D76" s="2"/>
      <c r="E76" s="2"/>
      <c r="F76" s="2" t="s">
        <v>179</v>
      </c>
    </row>
    <row r="77" spans="1:6">
      <c r="A77" s="2"/>
      <c r="B77" s="2"/>
      <c r="C77" s="2" t="s">
        <v>325</v>
      </c>
      <c r="D77" s="2"/>
      <c r="E77" s="2"/>
      <c r="F77" s="2">
        <v>2673.71</v>
      </c>
    </row>
    <row r="78" spans="1:6">
      <c r="A78" s="2"/>
      <c r="B78" s="2"/>
      <c r="C78" s="2"/>
      <c r="D78" s="2"/>
      <c r="E78" s="2"/>
      <c r="F78" s="2" t="s">
        <v>179</v>
      </c>
    </row>
    <row r="79" spans="1:6">
      <c r="A79" s="2"/>
      <c r="B79" s="2"/>
      <c r="C79" s="2"/>
      <c r="D79" s="2"/>
      <c r="E79" s="2"/>
      <c r="F79" s="2"/>
    </row>
    <row r="80" spans="1:6">
      <c r="A80" s="2" t="s">
        <v>333</v>
      </c>
      <c r="B80" s="2" t="s">
        <v>334</v>
      </c>
      <c r="C80" s="2"/>
      <c r="D80" s="2"/>
      <c r="E80" s="2"/>
      <c r="F80" s="2">
        <v>664.3</v>
      </c>
    </row>
    <row r="81" spans="1:6">
      <c r="A81" s="2"/>
      <c r="B81" s="2"/>
      <c r="C81" s="2"/>
      <c r="D81" s="2"/>
      <c r="E81" s="2"/>
      <c r="F81" s="2"/>
    </row>
    <row r="82" spans="1:6">
      <c r="A82" s="2" t="s">
        <v>335</v>
      </c>
      <c r="B82" s="2" t="s">
        <v>336</v>
      </c>
      <c r="C82" s="2"/>
      <c r="D82" s="2"/>
      <c r="E82" s="2"/>
      <c r="F82" s="2">
        <v>751.65</v>
      </c>
    </row>
    <row r="83" spans="1:6">
      <c r="A83" s="2"/>
      <c r="B83" s="2"/>
      <c r="C83" s="2"/>
      <c r="D83" s="2"/>
      <c r="E83" s="2"/>
      <c r="F83" s="2"/>
    </row>
    <row r="84" spans="1:6">
      <c r="A84" s="2" t="s">
        <v>337</v>
      </c>
      <c r="B84" s="2" t="s">
        <v>338</v>
      </c>
      <c r="C84" s="2"/>
      <c r="D84" s="2"/>
      <c r="E84" s="2"/>
      <c r="F84" s="2">
        <v>901.98</v>
      </c>
    </row>
    <row r="85" spans="1:6">
      <c r="A85" s="2"/>
      <c r="B85" s="2"/>
      <c r="C85" s="2"/>
      <c r="D85" s="2"/>
      <c r="E85" s="2"/>
      <c r="F85" s="2"/>
    </row>
    <row r="86" spans="1:6">
      <c r="A86" s="2" t="s">
        <v>339</v>
      </c>
      <c r="B86" s="2" t="s">
        <v>340</v>
      </c>
      <c r="C86" s="2"/>
      <c r="D86" s="2"/>
      <c r="E86" s="2"/>
      <c r="F86" s="2">
        <v>826.82</v>
      </c>
    </row>
    <row r="87" spans="1:6">
      <c r="A87" s="2"/>
      <c r="B87" s="2"/>
      <c r="C87" s="2"/>
      <c r="D87" s="2"/>
      <c r="E87" s="2"/>
      <c r="F87" s="2"/>
    </row>
    <row r="88" spans="1:6">
      <c r="A88" s="2" t="s">
        <v>341</v>
      </c>
      <c r="B88" s="2" t="s">
        <v>318</v>
      </c>
      <c r="C88" s="2" t="s">
        <v>342</v>
      </c>
      <c r="D88" s="2"/>
      <c r="E88" s="2"/>
      <c r="F88" s="2"/>
    </row>
    <row r="89" spans="1:6">
      <c r="A89" s="2"/>
      <c r="B89" s="2"/>
      <c r="C89" s="2" t="s">
        <v>179</v>
      </c>
      <c r="D89" s="2"/>
      <c r="E89" s="2"/>
      <c r="F89" s="2"/>
    </row>
    <row r="90" spans="1:6">
      <c r="A90" s="2">
        <v>0.14000000000000001</v>
      </c>
      <c r="B90" s="2" t="s">
        <v>229</v>
      </c>
      <c r="C90" s="2" t="s">
        <v>328</v>
      </c>
      <c r="D90" s="2">
        <v>3717.71</v>
      </c>
      <c r="E90" s="2" t="s">
        <v>229</v>
      </c>
      <c r="F90" s="2">
        <v>520.48</v>
      </c>
    </row>
    <row r="91" spans="1:6">
      <c r="A91" s="2">
        <v>1.1000000000000001</v>
      </c>
      <c r="B91" s="2" t="s">
        <v>343</v>
      </c>
      <c r="C91" s="2" t="s">
        <v>344</v>
      </c>
      <c r="D91" s="2">
        <v>769</v>
      </c>
      <c r="E91" s="2" t="s">
        <v>343</v>
      </c>
      <c r="F91" s="2">
        <v>845.9</v>
      </c>
    </row>
    <row r="92" spans="1:6">
      <c r="A92" s="2">
        <v>0.5</v>
      </c>
      <c r="B92" s="2" t="s">
        <v>343</v>
      </c>
      <c r="C92" s="2" t="s">
        <v>345</v>
      </c>
      <c r="D92" s="2">
        <v>502</v>
      </c>
      <c r="E92" s="2" t="s">
        <v>343</v>
      </c>
      <c r="F92" s="2">
        <v>251</v>
      </c>
    </row>
    <row r="93" spans="1:6">
      <c r="A93" s="2">
        <v>1.1000000000000001</v>
      </c>
      <c r="B93" s="2" t="s">
        <v>343</v>
      </c>
      <c r="C93" s="2" t="s">
        <v>346</v>
      </c>
      <c r="D93" s="2">
        <v>412</v>
      </c>
      <c r="E93" s="2" t="s">
        <v>343</v>
      </c>
      <c r="F93" s="2">
        <v>453.2</v>
      </c>
    </row>
    <row r="94" spans="1:6">
      <c r="A94" s="2"/>
      <c r="B94" s="2" t="s">
        <v>323</v>
      </c>
      <c r="C94" s="2" t="s">
        <v>324</v>
      </c>
      <c r="D94" s="2" t="s">
        <v>174</v>
      </c>
      <c r="E94" s="2" t="s">
        <v>323</v>
      </c>
      <c r="F94" s="2">
        <v>5</v>
      </c>
    </row>
    <row r="95" spans="1:6">
      <c r="A95" s="2"/>
      <c r="B95" s="2"/>
      <c r="C95" s="2"/>
      <c r="D95" s="2"/>
      <c r="E95" s="2"/>
      <c r="F95" s="2"/>
    </row>
    <row r="96" spans="1:6">
      <c r="A96" s="2"/>
      <c r="B96" s="2"/>
      <c r="C96" s="2"/>
      <c r="D96" s="2"/>
      <c r="E96" s="2"/>
      <c r="F96" s="2" t="s">
        <v>179</v>
      </c>
    </row>
    <row r="97" spans="1:6">
      <c r="A97" s="2"/>
      <c r="B97" s="2"/>
      <c r="C97" s="2" t="s">
        <v>347</v>
      </c>
      <c r="D97" s="2"/>
      <c r="E97" s="2"/>
      <c r="F97" s="2">
        <v>2075.58</v>
      </c>
    </row>
    <row r="98" spans="1:6">
      <c r="A98" s="2"/>
      <c r="B98" s="2"/>
      <c r="C98" s="2"/>
      <c r="D98" s="2"/>
      <c r="E98" s="2"/>
      <c r="F98" s="2" t="s">
        <v>179</v>
      </c>
    </row>
    <row r="99" spans="1:6">
      <c r="A99" s="2"/>
      <c r="B99" s="2"/>
      <c r="C99" s="2" t="s">
        <v>348</v>
      </c>
      <c r="D99" s="2"/>
      <c r="E99" s="2"/>
      <c r="F99" s="2">
        <v>207.56</v>
      </c>
    </row>
    <row r="100" spans="1:6">
      <c r="A100" s="2"/>
      <c r="B100" s="2"/>
      <c r="C100" s="2"/>
      <c r="D100" s="2"/>
      <c r="E100" s="2"/>
      <c r="F100" s="2" t="s">
        <v>349</v>
      </c>
    </row>
    <row r="101" spans="1:6">
      <c r="A101" s="2" t="s">
        <v>350</v>
      </c>
      <c r="B101" s="2" t="s">
        <v>318</v>
      </c>
      <c r="C101" s="2" t="s">
        <v>351</v>
      </c>
      <c r="D101" s="2"/>
      <c r="E101" s="2"/>
      <c r="F101" s="2"/>
    </row>
    <row r="102" spans="1:6">
      <c r="A102" s="2"/>
      <c r="B102" s="2"/>
      <c r="C102" s="2" t="s">
        <v>179</v>
      </c>
      <c r="D102" s="2"/>
      <c r="E102" s="2"/>
      <c r="F102" s="2"/>
    </row>
    <row r="103" spans="1:6">
      <c r="A103" s="2">
        <v>0.1</v>
      </c>
      <c r="B103" s="2" t="s">
        <v>229</v>
      </c>
      <c r="C103" s="2" t="s">
        <v>327</v>
      </c>
      <c r="D103" s="2">
        <v>4413.71</v>
      </c>
      <c r="E103" s="2" t="s">
        <v>229</v>
      </c>
      <c r="F103" s="2">
        <v>441.37</v>
      </c>
    </row>
    <row r="104" spans="1:6">
      <c r="A104" s="2">
        <v>1.1000000000000001</v>
      </c>
      <c r="B104" s="2" t="s">
        <v>343</v>
      </c>
      <c r="C104" s="2" t="s">
        <v>344</v>
      </c>
      <c r="D104" s="2">
        <v>769</v>
      </c>
      <c r="E104" s="2" t="s">
        <v>343</v>
      </c>
      <c r="F104" s="2">
        <v>845.9</v>
      </c>
    </row>
    <row r="105" spans="1:6">
      <c r="A105" s="2">
        <v>1.1000000000000001</v>
      </c>
      <c r="B105" s="2" t="s">
        <v>343</v>
      </c>
      <c r="C105" s="2" t="s">
        <v>345</v>
      </c>
      <c r="D105" s="2">
        <v>502</v>
      </c>
      <c r="E105" s="2" t="s">
        <v>343</v>
      </c>
      <c r="F105" s="2">
        <v>552.20000000000005</v>
      </c>
    </row>
    <row r="106" spans="1:6">
      <c r="A106" s="2">
        <v>1.1000000000000001</v>
      </c>
      <c r="B106" s="2" t="s">
        <v>343</v>
      </c>
      <c r="C106" s="2" t="s">
        <v>346</v>
      </c>
      <c r="D106" s="2">
        <v>412</v>
      </c>
      <c r="E106" s="2" t="s">
        <v>343</v>
      </c>
      <c r="F106" s="2">
        <v>453.2</v>
      </c>
    </row>
    <row r="107" spans="1:6">
      <c r="A107" s="2"/>
      <c r="B107" s="2" t="s">
        <v>323</v>
      </c>
      <c r="C107" s="2" t="s">
        <v>324</v>
      </c>
      <c r="D107" s="2" t="s">
        <v>174</v>
      </c>
      <c r="E107" s="2" t="s">
        <v>323</v>
      </c>
      <c r="F107" s="2">
        <v>5</v>
      </c>
    </row>
    <row r="108" spans="1:6">
      <c r="A108" s="2"/>
      <c r="B108" s="2"/>
      <c r="C108" s="2"/>
      <c r="D108" s="2"/>
      <c r="E108" s="2"/>
      <c r="F108" s="2" t="s">
        <v>179</v>
      </c>
    </row>
    <row r="109" spans="1:6">
      <c r="A109" s="2"/>
      <c r="B109" s="2"/>
      <c r="C109" s="2" t="s">
        <v>347</v>
      </c>
      <c r="D109" s="2"/>
      <c r="E109" s="2"/>
      <c r="F109" s="2">
        <v>2297.67</v>
      </c>
    </row>
    <row r="110" spans="1:6">
      <c r="A110" s="2"/>
      <c r="B110" s="2"/>
      <c r="C110" s="2"/>
      <c r="D110" s="2"/>
      <c r="E110" s="2"/>
      <c r="F110" s="2" t="s">
        <v>179</v>
      </c>
    </row>
    <row r="111" spans="1:6">
      <c r="A111" s="2"/>
      <c r="B111" s="2"/>
      <c r="C111" s="2" t="s">
        <v>348</v>
      </c>
      <c r="D111" s="2"/>
      <c r="E111" s="2"/>
      <c r="F111" s="2">
        <v>229.77</v>
      </c>
    </row>
    <row r="112" spans="1:6">
      <c r="A112" s="2"/>
      <c r="B112" s="2"/>
      <c r="C112" s="2"/>
      <c r="D112" s="2"/>
      <c r="E112" s="2"/>
      <c r="F112" s="2" t="s">
        <v>349</v>
      </c>
    </row>
    <row r="113" spans="1:6">
      <c r="A113" s="2">
        <v>9</v>
      </c>
      <c r="B113" s="2" t="s">
        <v>318</v>
      </c>
      <c r="C113" s="2" t="s">
        <v>352</v>
      </c>
      <c r="D113" s="2"/>
      <c r="E113" s="2"/>
      <c r="F113" s="2"/>
    </row>
    <row r="114" spans="1:6">
      <c r="A114" s="2"/>
      <c r="B114" s="2"/>
      <c r="C114" s="2" t="s">
        <v>363</v>
      </c>
      <c r="D114" s="2"/>
      <c r="E114" s="2"/>
      <c r="F114" s="2"/>
    </row>
    <row r="115" spans="1:6">
      <c r="A115" s="2"/>
      <c r="B115" s="2"/>
      <c r="C115" s="2" t="s">
        <v>179</v>
      </c>
      <c r="D115" s="2"/>
      <c r="E115" s="2"/>
      <c r="F115" s="2"/>
    </row>
    <row r="116" spans="1:6">
      <c r="A116" s="2">
        <v>4800</v>
      </c>
      <c r="B116" s="2" t="s">
        <v>353</v>
      </c>
      <c r="C116" s="2" t="s">
        <v>363</v>
      </c>
      <c r="D116" s="2">
        <v>5508.24</v>
      </c>
      <c r="E116" s="2" t="s">
        <v>354</v>
      </c>
      <c r="F116" s="2">
        <v>26439.55</v>
      </c>
    </row>
    <row r="117" spans="1:6">
      <c r="A117" s="2">
        <v>2.5</v>
      </c>
      <c r="B117" s="2" t="s">
        <v>229</v>
      </c>
      <c r="C117" s="2" t="s">
        <v>330</v>
      </c>
      <c r="D117" s="2">
        <v>3021.71</v>
      </c>
      <c r="E117" s="2" t="s">
        <v>229</v>
      </c>
      <c r="F117" s="2">
        <v>7554.28</v>
      </c>
    </row>
    <row r="118" spans="1:6">
      <c r="A118" s="2">
        <v>3.5</v>
      </c>
      <c r="B118" s="2" t="s">
        <v>343</v>
      </c>
      <c r="C118" s="2" t="s">
        <v>344</v>
      </c>
      <c r="D118" s="2">
        <v>769</v>
      </c>
      <c r="E118" s="2" t="s">
        <v>343</v>
      </c>
      <c r="F118" s="2">
        <v>2691.5</v>
      </c>
    </row>
    <row r="119" spans="1:6">
      <c r="A119" s="2">
        <v>10.6</v>
      </c>
      <c r="B119" s="2" t="s">
        <v>343</v>
      </c>
      <c r="C119" s="2" t="s">
        <v>355</v>
      </c>
      <c r="D119" s="2">
        <v>718</v>
      </c>
      <c r="E119" s="2" t="s">
        <v>343</v>
      </c>
      <c r="F119" s="2">
        <v>7610.8</v>
      </c>
    </row>
    <row r="120" spans="1:6">
      <c r="A120" s="2">
        <v>7.1</v>
      </c>
      <c r="B120" s="2" t="s">
        <v>343</v>
      </c>
      <c r="C120" s="2" t="s">
        <v>345</v>
      </c>
      <c r="D120" s="2">
        <v>502</v>
      </c>
      <c r="E120" s="2" t="s">
        <v>343</v>
      </c>
      <c r="F120" s="2">
        <v>3564.2</v>
      </c>
    </row>
    <row r="121" spans="1:6">
      <c r="A121" s="2">
        <v>21.2</v>
      </c>
      <c r="B121" s="2" t="s">
        <v>343</v>
      </c>
      <c r="C121" s="2" t="s">
        <v>346</v>
      </c>
      <c r="D121" s="2">
        <v>412</v>
      </c>
      <c r="E121" s="2" t="s">
        <v>343</v>
      </c>
      <c r="F121" s="2">
        <v>8734.4</v>
      </c>
    </row>
    <row r="122" spans="1:6">
      <c r="A122" s="2"/>
      <c r="B122" s="2" t="s">
        <v>323</v>
      </c>
      <c r="C122" s="2" t="s">
        <v>324</v>
      </c>
      <c r="D122" s="2"/>
      <c r="E122" s="2" t="s">
        <v>323</v>
      </c>
      <c r="F122" s="2">
        <v>0</v>
      </c>
    </row>
    <row r="123" spans="1:6">
      <c r="A123" s="2"/>
      <c r="B123" s="2"/>
      <c r="C123" s="2"/>
      <c r="D123" s="2"/>
      <c r="E123" s="2"/>
      <c r="F123" s="2" t="s">
        <v>179</v>
      </c>
    </row>
    <row r="124" spans="1:6">
      <c r="A124" s="2"/>
      <c r="B124" s="2"/>
      <c r="C124" s="2" t="s">
        <v>356</v>
      </c>
      <c r="D124" s="2"/>
      <c r="E124" s="2"/>
      <c r="F124" s="2">
        <v>56594.73</v>
      </c>
    </row>
    <row r="125" spans="1:6">
      <c r="A125" s="2"/>
      <c r="B125" s="2"/>
      <c r="C125" s="2"/>
      <c r="D125" s="2"/>
      <c r="E125" s="2"/>
      <c r="F125" s="2" t="s">
        <v>179</v>
      </c>
    </row>
    <row r="126" spans="1:6">
      <c r="A126" s="2"/>
      <c r="B126" s="2"/>
      <c r="C126" s="2" t="s">
        <v>357</v>
      </c>
      <c r="D126" s="2"/>
      <c r="E126" s="2"/>
      <c r="F126" s="2">
        <v>5659.47</v>
      </c>
    </row>
    <row r="127" spans="1:6">
      <c r="A127" s="2"/>
      <c r="B127" s="2"/>
      <c r="C127" s="2"/>
      <c r="D127" s="2"/>
      <c r="E127" s="2"/>
      <c r="F127" s="2" t="s">
        <v>349</v>
      </c>
    </row>
    <row r="128" spans="1:6">
      <c r="A128" s="2"/>
      <c r="B128" s="2"/>
      <c r="C128" s="2" t="s">
        <v>358</v>
      </c>
      <c r="D128" s="2"/>
      <c r="E128" s="2"/>
      <c r="F128" s="2">
        <v>5718.67</v>
      </c>
    </row>
    <row r="129" spans="1:6">
      <c r="A129" s="2"/>
      <c r="B129" s="2"/>
      <c r="C129" s="2" t="s">
        <v>359</v>
      </c>
      <c r="D129" s="2"/>
      <c r="E129" s="2"/>
      <c r="F129" s="2">
        <v>5837.97</v>
      </c>
    </row>
    <row r="130" spans="1:6">
      <c r="A130" s="2"/>
      <c r="B130" s="2"/>
      <c r="C130" s="2" t="s">
        <v>360</v>
      </c>
      <c r="D130" s="2"/>
      <c r="E130" s="2"/>
      <c r="F130" s="2">
        <v>5957.27</v>
      </c>
    </row>
    <row r="131" spans="1:6">
      <c r="A131" s="2"/>
      <c r="B131" s="2"/>
      <c r="C131" s="2" t="s">
        <v>361</v>
      </c>
      <c r="D131" s="2"/>
      <c r="E131" s="2"/>
      <c r="F131" s="2">
        <v>6076.57</v>
      </c>
    </row>
    <row r="132" spans="1:6">
      <c r="A132" s="2" t="s">
        <v>174</v>
      </c>
      <c r="B132" s="2"/>
      <c r="C132" s="2" t="s">
        <v>362</v>
      </c>
      <c r="D132" s="2"/>
      <c r="E132" s="2"/>
      <c r="F132" s="2">
        <v>6195.87</v>
      </c>
    </row>
    <row r="133" spans="1:6">
      <c r="A133" s="2"/>
      <c r="B133" s="2"/>
      <c r="C133" s="2"/>
      <c r="D133" s="2"/>
      <c r="E133" s="2"/>
      <c r="F133" s="2"/>
    </row>
    <row r="134" spans="1:6">
      <c r="A134" s="2"/>
      <c r="B134" s="2"/>
      <c r="C134" s="2"/>
      <c r="D134" s="2"/>
      <c r="E134" s="2"/>
      <c r="F134" s="2"/>
    </row>
    <row r="135" spans="1:6">
      <c r="A135" s="2"/>
      <c r="B135" s="2"/>
      <c r="C135" s="2"/>
      <c r="D135" s="2"/>
      <c r="E135" s="2"/>
      <c r="F135" s="2"/>
    </row>
    <row r="136" spans="1:6">
      <c r="A136" s="2"/>
      <c r="B136" s="2"/>
      <c r="C136" s="2" t="s">
        <v>365</v>
      </c>
      <c r="D136" s="2"/>
      <c r="E136" s="2"/>
      <c r="F136" s="2"/>
    </row>
    <row r="137" spans="1:6">
      <c r="A137" s="2"/>
      <c r="B137" s="2"/>
      <c r="C137" s="2" t="s">
        <v>366</v>
      </c>
      <c r="D137" s="2"/>
      <c r="E137" s="2"/>
      <c r="F137" s="2"/>
    </row>
    <row r="138" spans="1:6">
      <c r="A138" s="2"/>
      <c r="B138" s="2"/>
      <c r="C138" s="2" t="s">
        <v>367</v>
      </c>
      <c r="D138" s="2"/>
      <c r="E138" s="2"/>
      <c r="F138" s="2"/>
    </row>
    <row r="139" spans="1:6">
      <c r="A139" s="2"/>
      <c r="B139" s="2"/>
      <c r="C139" s="2"/>
      <c r="D139" s="2"/>
      <c r="E139" s="2"/>
      <c r="F139" s="2"/>
    </row>
    <row r="140" spans="1:6">
      <c r="A140" s="2">
        <v>1.89</v>
      </c>
      <c r="B140" s="2" t="s">
        <v>368</v>
      </c>
      <c r="C140" s="2" t="s">
        <v>369</v>
      </c>
      <c r="D140" s="2">
        <v>223.2</v>
      </c>
      <c r="E140" s="2" t="s">
        <v>368</v>
      </c>
      <c r="F140" s="2">
        <v>421.85</v>
      </c>
    </row>
    <row r="141" spans="1:6">
      <c r="A141" s="2">
        <v>1.1000000000000001</v>
      </c>
      <c r="B141" s="2" t="s">
        <v>3</v>
      </c>
      <c r="C141" s="2" t="s">
        <v>370</v>
      </c>
      <c r="D141" s="2">
        <v>615</v>
      </c>
      <c r="E141" s="2" t="s">
        <v>3</v>
      </c>
      <c r="F141" s="2">
        <v>676.5</v>
      </c>
    </row>
    <row r="142" spans="1:6">
      <c r="A142" s="2">
        <v>10</v>
      </c>
      <c r="B142" s="2" t="s">
        <v>371</v>
      </c>
      <c r="C142" s="2" t="s">
        <v>372</v>
      </c>
      <c r="D142" s="2">
        <v>6.5</v>
      </c>
      <c r="E142" s="2" t="s">
        <v>371</v>
      </c>
      <c r="F142" s="2">
        <v>65</v>
      </c>
    </row>
    <row r="143" spans="1:6">
      <c r="A143" s="2"/>
      <c r="B143" s="2"/>
      <c r="C143" s="2" t="s">
        <v>373</v>
      </c>
      <c r="D143" s="2" t="s">
        <v>374</v>
      </c>
      <c r="E143" s="2"/>
      <c r="F143" s="2">
        <v>1.9</v>
      </c>
    </row>
    <row r="144" spans="1:6">
      <c r="A144" s="2"/>
      <c r="B144" s="2"/>
      <c r="C144" s="2" t="s">
        <v>347</v>
      </c>
      <c r="D144" s="2"/>
      <c r="E144" s="2"/>
      <c r="F144" s="2">
        <v>1165.25</v>
      </c>
    </row>
    <row r="145" spans="1:6">
      <c r="A145" s="2"/>
      <c r="B145" s="2"/>
      <c r="C145" s="2"/>
      <c r="D145" s="2"/>
      <c r="E145" s="2"/>
      <c r="F145" s="2"/>
    </row>
    <row r="146" spans="1:6">
      <c r="A146" s="2"/>
      <c r="B146" s="2"/>
      <c r="C146" s="2" t="s">
        <v>348</v>
      </c>
      <c r="D146" s="2"/>
      <c r="E146" s="2"/>
      <c r="F146" s="2">
        <v>116.53</v>
      </c>
    </row>
    <row r="147" spans="1:6">
      <c r="A147" s="2"/>
      <c r="B147" s="2"/>
      <c r="C147" s="2"/>
      <c r="D147" s="2"/>
      <c r="E147" s="2"/>
      <c r="F147" s="2"/>
    </row>
    <row r="148" spans="1:6">
      <c r="A148" s="2"/>
      <c r="B148" s="2"/>
      <c r="C148" s="2"/>
      <c r="D148" s="2"/>
      <c r="E148" s="2"/>
      <c r="F148" s="2"/>
    </row>
    <row r="149" spans="1:6">
      <c r="A149" s="2"/>
      <c r="B149" s="2"/>
      <c r="C149" s="2" t="s">
        <v>365</v>
      </c>
      <c r="D149" s="2"/>
      <c r="E149" s="2"/>
      <c r="F149" s="2"/>
    </row>
    <row r="150" spans="1:6">
      <c r="A150" s="2"/>
      <c r="B150" s="2"/>
      <c r="C150" s="2" t="s">
        <v>375</v>
      </c>
      <c r="D150" s="2"/>
      <c r="E150" s="2"/>
      <c r="F150" s="2"/>
    </row>
    <row r="151" spans="1:6">
      <c r="A151" s="2"/>
      <c r="B151" s="2"/>
      <c r="C151" s="2" t="s">
        <v>367</v>
      </c>
      <c r="D151" s="2"/>
      <c r="E151" s="2"/>
      <c r="F151" s="2"/>
    </row>
    <row r="152" spans="1:6">
      <c r="A152" s="2"/>
      <c r="B152" s="2"/>
      <c r="C152" s="2"/>
      <c r="D152" s="2"/>
      <c r="E152" s="2"/>
      <c r="F152" s="2"/>
    </row>
    <row r="153" spans="1:6">
      <c r="A153" s="2">
        <v>2.2200000000000002</v>
      </c>
      <c r="B153" s="2" t="s">
        <v>368</v>
      </c>
      <c r="C153" s="2" t="s">
        <v>369</v>
      </c>
      <c r="D153" s="2">
        <v>234.2</v>
      </c>
      <c r="E153" s="2" t="s">
        <v>368</v>
      </c>
      <c r="F153" s="2">
        <v>519.91999999999996</v>
      </c>
    </row>
    <row r="154" spans="1:6">
      <c r="A154" s="2">
        <v>1.2</v>
      </c>
      <c r="B154" s="2" t="s">
        <v>3</v>
      </c>
      <c r="C154" s="2" t="s">
        <v>370</v>
      </c>
      <c r="D154" s="2">
        <v>615</v>
      </c>
      <c r="E154" s="2" t="s">
        <v>3</v>
      </c>
      <c r="F154" s="2">
        <v>738</v>
      </c>
    </row>
    <row r="155" spans="1:6">
      <c r="A155" s="2">
        <v>10</v>
      </c>
      <c r="B155" s="2" t="s">
        <v>371</v>
      </c>
      <c r="C155" s="2" t="s">
        <v>372</v>
      </c>
      <c r="D155" s="2">
        <v>7.4</v>
      </c>
      <c r="E155" s="2" t="s">
        <v>371</v>
      </c>
      <c r="F155" s="2">
        <v>74</v>
      </c>
    </row>
    <row r="156" spans="1:6">
      <c r="A156" s="2"/>
      <c r="B156" s="2"/>
      <c r="C156" s="2" t="s">
        <v>373</v>
      </c>
      <c r="D156" s="2" t="s">
        <v>374</v>
      </c>
      <c r="E156" s="2"/>
      <c r="F156" s="2">
        <v>1.9</v>
      </c>
    </row>
    <row r="157" spans="1:6">
      <c r="A157" s="2"/>
      <c r="B157" s="2"/>
      <c r="C157" s="2" t="s">
        <v>347</v>
      </c>
      <c r="D157" s="2"/>
      <c r="E157" s="2"/>
      <c r="F157" s="2">
        <v>1333.82</v>
      </c>
    </row>
    <row r="158" spans="1:6">
      <c r="A158" s="2"/>
      <c r="B158" s="2"/>
      <c r="C158" s="2"/>
      <c r="D158" s="2"/>
      <c r="E158" s="2"/>
      <c r="F158" s="2"/>
    </row>
    <row r="159" spans="1:6">
      <c r="A159" s="2"/>
      <c r="B159" s="2"/>
      <c r="C159" s="2" t="s">
        <v>348</v>
      </c>
      <c r="D159" s="2"/>
      <c r="E159" s="2"/>
      <c r="F159" s="2">
        <v>133.38</v>
      </c>
    </row>
    <row r="160" spans="1:6">
      <c r="A160" s="2"/>
      <c r="B160" s="2"/>
      <c r="C160" s="2"/>
      <c r="D160" s="2"/>
      <c r="E160" s="2"/>
      <c r="F160" s="2"/>
    </row>
    <row r="161" spans="1:6">
      <c r="A161" s="2" t="s">
        <v>376</v>
      </c>
      <c r="B161" s="2" t="s">
        <v>318</v>
      </c>
      <c r="C161" s="2" t="s">
        <v>377</v>
      </c>
      <c r="D161" s="2"/>
      <c r="E161" s="2"/>
      <c r="F161" s="2"/>
    </row>
    <row r="162" spans="1:6">
      <c r="A162" s="2"/>
      <c r="B162" s="2"/>
      <c r="C162" s="2" t="s">
        <v>378</v>
      </c>
      <c r="D162" s="2"/>
      <c r="E162" s="2"/>
      <c r="F162" s="2"/>
    </row>
    <row r="163" spans="1:6">
      <c r="A163" s="2"/>
      <c r="B163" s="2"/>
      <c r="C163" s="2" t="s">
        <v>379</v>
      </c>
      <c r="D163" s="2"/>
      <c r="E163" s="2"/>
      <c r="F163" s="2"/>
    </row>
    <row r="164" spans="1:6">
      <c r="A164" s="2"/>
      <c r="B164" s="2"/>
      <c r="C164" s="2" t="s">
        <v>380</v>
      </c>
      <c r="D164" s="2"/>
      <c r="E164" s="2"/>
      <c r="F164" s="2"/>
    </row>
    <row r="165" spans="1:6">
      <c r="A165" s="2"/>
      <c r="B165" s="2"/>
      <c r="C165" s="2" t="s">
        <v>179</v>
      </c>
      <c r="D165" s="2"/>
      <c r="E165" s="2"/>
      <c r="F165" s="2"/>
    </row>
    <row r="166" spans="1:6">
      <c r="A166" s="2">
        <v>1</v>
      </c>
      <c r="B166" s="2" t="s">
        <v>343</v>
      </c>
      <c r="C166" s="2" t="s">
        <v>381</v>
      </c>
      <c r="D166" s="2">
        <v>1180</v>
      </c>
      <c r="E166" s="2" t="s">
        <v>343</v>
      </c>
      <c r="F166" s="2">
        <v>1180</v>
      </c>
    </row>
    <row r="167" spans="1:6">
      <c r="A167" s="2">
        <v>0.65</v>
      </c>
      <c r="B167" s="2" t="s">
        <v>229</v>
      </c>
      <c r="C167" s="2" t="s">
        <v>382</v>
      </c>
      <c r="D167" s="2">
        <v>168</v>
      </c>
      <c r="E167" s="2" t="s">
        <v>229</v>
      </c>
      <c r="F167" s="2">
        <v>109.2</v>
      </c>
    </row>
    <row r="168" spans="1:6">
      <c r="A168" s="2">
        <v>0.56999999999999995</v>
      </c>
      <c r="B168" s="2" t="s">
        <v>229</v>
      </c>
      <c r="C168" s="2" t="s">
        <v>383</v>
      </c>
      <c r="D168" s="2">
        <v>29.3</v>
      </c>
      <c r="E168" s="2" t="s">
        <v>229</v>
      </c>
      <c r="F168" s="2">
        <v>16.7</v>
      </c>
    </row>
    <row r="169" spans="1:6">
      <c r="A169" s="2">
        <v>8.1000000000000003E-2</v>
      </c>
      <c r="B169" s="2" t="s">
        <v>229</v>
      </c>
      <c r="C169" s="2" t="s">
        <v>384</v>
      </c>
      <c r="D169" s="2">
        <v>3458.08</v>
      </c>
      <c r="E169" s="2" t="s">
        <v>229</v>
      </c>
      <c r="F169" s="2">
        <v>280.10000000000002</v>
      </c>
    </row>
    <row r="170" spans="1:6">
      <c r="A170" s="2">
        <v>1</v>
      </c>
      <c r="B170" s="2" t="s">
        <v>343</v>
      </c>
      <c r="C170" s="2" t="s">
        <v>385</v>
      </c>
      <c r="D170" s="2">
        <v>667</v>
      </c>
      <c r="E170" s="2" t="s">
        <v>343</v>
      </c>
      <c r="F170" s="2">
        <v>667</v>
      </c>
    </row>
    <row r="171" spans="1:6">
      <c r="A171" s="2">
        <v>0.5</v>
      </c>
      <c r="B171" s="2" t="s">
        <v>343</v>
      </c>
      <c r="C171" s="2" t="s">
        <v>355</v>
      </c>
      <c r="D171" s="2">
        <v>718</v>
      </c>
      <c r="E171" s="2" t="s">
        <v>343</v>
      </c>
      <c r="F171" s="2">
        <v>359</v>
      </c>
    </row>
    <row r="172" spans="1:6">
      <c r="A172" s="2">
        <v>0.5</v>
      </c>
      <c r="B172" s="2" t="s">
        <v>343</v>
      </c>
      <c r="C172" s="2" t="s">
        <v>345</v>
      </c>
      <c r="D172" s="2">
        <v>502</v>
      </c>
      <c r="E172" s="2" t="s">
        <v>343</v>
      </c>
      <c r="F172" s="2">
        <v>251</v>
      </c>
    </row>
    <row r="173" spans="1:6">
      <c r="A173" s="2"/>
      <c r="B173" s="2" t="s">
        <v>323</v>
      </c>
      <c r="C173" s="2" t="s">
        <v>324</v>
      </c>
      <c r="D173" s="2" t="s">
        <v>174</v>
      </c>
      <c r="E173" s="2" t="s">
        <v>323</v>
      </c>
      <c r="F173" s="2">
        <v>1.25</v>
      </c>
    </row>
    <row r="174" spans="1:6">
      <c r="A174" s="2"/>
      <c r="B174" s="2"/>
      <c r="C174" s="2"/>
      <c r="D174" s="2"/>
      <c r="E174" s="2"/>
      <c r="F174" s="2" t="s">
        <v>179</v>
      </c>
    </row>
    <row r="175" spans="1:6">
      <c r="A175" s="2"/>
      <c r="B175" s="2"/>
      <c r="C175" s="2" t="s">
        <v>386</v>
      </c>
      <c r="D175" s="2"/>
      <c r="E175" s="2"/>
      <c r="F175" s="2">
        <v>2864.25</v>
      </c>
    </row>
    <row r="176" spans="1:6">
      <c r="A176" s="2"/>
      <c r="B176" s="2"/>
      <c r="C176" s="2"/>
      <c r="D176" s="2"/>
      <c r="E176" s="2"/>
      <c r="F176" s="2" t="s">
        <v>349</v>
      </c>
    </row>
    <row r="177" spans="1:6">
      <c r="A177" s="2">
        <v>29.4</v>
      </c>
      <c r="B177" s="2" t="s">
        <v>318</v>
      </c>
      <c r="C177" s="2" t="s">
        <v>387</v>
      </c>
      <c r="D177" s="2"/>
      <c r="E177" s="2"/>
      <c r="F177" s="2"/>
    </row>
    <row r="178" spans="1:6">
      <c r="A178" s="2"/>
      <c r="B178" s="2"/>
      <c r="C178" s="2" t="s">
        <v>388</v>
      </c>
      <c r="D178" s="2"/>
      <c r="E178" s="2"/>
      <c r="F178" s="2"/>
    </row>
    <row r="179" spans="1:6">
      <c r="A179" s="2"/>
      <c r="B179" s="2"/>
      <c r="C179" s="2" t="s">
        <v>179</v>
      </c>
      <c r="D179" s="2"/>
      <c r="E179" s="2"/>
      <c r="F179" s="2"/>
    </row>
    <row r="180" spans="1:6">
      <c r="A180" s="2">
        <v>1.86</v>
      </c>
      <c r="B180" s="2" t="s">
        <v>389</v>
      </c>
      <c r="C180" s="2" t="s">
        <v>390</v>
      </c>
      <c r="D180" s="2">
        <v>385</v>
      </c>
      <c r="E180" s="2" t="s">
        <v>389</v>
      </c>
      <c r="F180" s="2">
        <v>716.1</v>
      </c>
    </row>
    <row r="181" spans="1:6">
      <c r="A181" s="2">
        <v>0.4</v>
      </c>
      <c r="B181" s="2" t="s">
        <v>391</v>
      </c>
      <c r="C181" s="2" t="s">
        <v>392</v>
      </c>
      <c r="D181" s="2">
        <v>36.1</v>
      </c>
      <c r="E181" s="2" t="s">
        <v>391</v>
      </c>
      <c r="F181" s="2">
        <v>14.44</v>
      </c>
    </row>
    <row r="182" spans="1:6">
      <c r="A182" s="2">
        <v>0.02</v>
      </c>
      <c r="B182" s="2" t="s">
        <v>229</v>
      </c>
      <c r="C182" s="2" t="s">
        <v>393</v>
      </c>
      <c r="D182" s="2">
        <v>5805.71</v>
      </c>
      <c r="E182" s="2" t="s">
        <v>229</v>
      </c>
      <c r="F182" s="2">
        <v>116.11</v>
      </c>
    </row>
    <row r="183" spans="1:6">
      <c r="A183" s="2">
        <v>1</v>
      </c>
      <c r="B183" s="2" t="s">
        <v>394</v>
      </c>
      <c r="C183" s="2" t="s">
        <v>344</v>
      </c>
      <c r="D183" s="2">
        <v>769</v>
      </c>
      <c r="E183" s="2" t="s">
        <v>394</v>
      </c>
      <c r="F183" s="2">
        <v>769</v>
      </c>
    </row>
    <row r="184" spans="1:6">
      <c r="A184" s="2">
        <v>1</v>
      </c>
      <c r="B184" s="2" t="s">
        <v>394</v>
      </c>
      <c r="C184" s="2" t="s">
        <v>395</v>
      </c>
      <c r="D184" s="2">
        <v>502</v>
      </c>
      <c r="E184" s="2" t="s">
        <v>394</v>
      </c>
      <c r="F184" s="2">
        <v>502</v>
      </c>
    </row>
    <row r="185" spans="1:6">
      <c r="A185" s="2"/>
      <c r="B185" s="2" t="s">
        <v>323</v>
      </c>
      <c r="C185" s="2" t="s">
        <v>324</v>
      </c>
      <c r="D185" s="2"/>
      <c r="E185" s="2" t="s">
        <v>323</v>
      </c>
      <c r="F185" s="2"/>
    </row>
    <row r="186" spans="1:6">
      <c r="A186" s="2"/>
      <c r="B186" s="2"/>
      <c r="C186" s="2"/>
      <c r="D186" s="2"/>
      <c r="E186" s="2"/>
      <c r="F186" s="2" t="s">
        <v>179</v>
      </c>
    </row>
    <row r="187" spans="1:6">
      <c r="A187" s="2"/>
      <c r="B187" s="2"/>
      <c r="C187" s="2" t="s">
        <v>396</v>
      </c>
      <c r="D187" s="2"/>
      <c r="E187" s="2"/>
      <c r="F187" s="2">
        <v>2117.65</v>
      </c>
    </row>
    <row r="188" spans="1:6">
      <c r="A188" s="2"/>
      <c r="B188" s="2"/>
      <c r="C188" s="2"/>
      <c r="D188" s="2"/>
      <c r="E188" s="2"/>
      <c r="F188" s="2" t="s">
        <v>179</v>
      </c>
    </row>
    <row r="189" spans="1:6">
      <c r="A189" s="2"/>
      <c r="B189" s="2"/>
      <c r="C189" s="2" t="s">
        <v>348</v>
      </c>
      <c r="D189" s="2"/>
      <c r="E189" s="2"/>
      <c r="F189" s="2">
        <v>1138.52</v>
      </c>
    </row>
    <row r="190" spans="1:6">
      <c r="A190" s="2"/>
      <c r="B190" s="2"/>
      <c r="C190" s="2"/>
      <c r="D190" s="2"/>
      <c r="E190" s="2"/>
      <c r="F190" s="2" t="s">
        <v>349</v>
      </c>
    </row>
    <row r="191" spans="1:6">
      <c r="A191" s="2"/>
      <c r="B191" s="2"/>
      <c r="C191" s="2"/>
      <c r="D191" s="2"/>
      <c r="E191" s="2"/>
      <c r="F191" s="2"/>
    </row>
    <row r="192" spans="1:6">
      <c r="A192" s="2"/>
      <c r="B192" s="2"/>
      <c r="C192" s="2" t="s">
        <v>397</v>
      </c>
      <c r="D192" s="2"/>
      <c r="E192" s="2"/>
      <c r="F192" s="2"/>
    </row>
    <row r="193" spans="1:6">
      <c r="A193" s="2"/>
      <c r="B193" s="2"/>
      <c r="C193" s="2"/>
      <c r="D193" s="2"/>
      <c r="E193" s="2"/>
      <c r="F193" s="2"/>
    </row>
    <row r="194" spans="1:6" ht="135">
      <c r="A194" s="2"/>
      <c r="B194" s="2"/>
      <c r="C194" s="4" t="s">
        <v>398</v>
      </c>
      <c r="D194" s="2"/>
      <c r="E194" s="2"/>
      <c r="F194" s="2"/>
    </row>
    <row r="195" spans="1:6">
      <c r="A195" s="2"/>
      <c r="B195" s="2"/>
      <c r="C195" s="2"/>
      <c r="D195" s="2"/>
      <c r="E195" s="2"/>
      <c r="F195" s="2"/>
    </row>
    <row r="196" spans="1:6">
      <c r="A196" s="2">
        <v>180</v>
      </c>
      <c r="B196" s="2" t="s">
        <v>399</v>
      </c>
      <c r="C196" s="2" t="s">
        <v>400</v>
      </c>
      <c r="D196" s="2">
        <v>13.5</v>
      </c>
      <c r="E196" s="2" t="s">
        <v>399</v>
      </c>
      <c r="F196" s="2">
        <v>2430</v>
      </c>
    </row>
    <row r="197" spans="1:6">
      <c r="A197" s="2">
        <v>90</v>
      </c>
      <c r="B197" s="2" t="s">
        <v>399</v>
      </c>
      <c r="C197" s="2" t="s">
        <v>401</v>
      </c>
      <c r="D197" s="2">
        <v>17.100000000000001</v>
      </c>
      <c r="E197" s="2" t="s">
        <v>399</v>
      </c>
      <c r="F197" s="2">
        <v>1539</v>
      </c>
    </row>
    <row r="198" spans="1:6">
      <c r="A198" s="2">
        <v>3</v>
      </c>
      <c r="B198" s="2" t="s">
        <v>402</v>
      </c>
      <c r="C198" s="2" t="s">
        <v>403</v>
      </c>
      <c r="D198" s="2">
        <v>290</v>
      </c>
      <c r="E198" s="2" t="s">
        <v>402</v>
      </c>
      <c r="F198" s="2">
        <v>870</v>
      </c>
    </row>
    <row r="199" spans="1:6">
      <c r="A199" s="2">
        <v>90</v>
      </c>
      <c r="B199" s="2" t="s">
        <v>399</v>
      </c>
      <c r="C199" s="2" t="s">
        <v>404</v>
      </c>
      <c r="D199" s="2">
        <v>13.5</v>
      </c>
      <c r="E199" s="2" t="s">
        <v>405</v>
      </c>
      <c r="F199" s="2">
        <v>1215</v>
      </c>
    </row>
    <row r="200" spans="1:6">
      <c r="A200" s="2"/>
      <c r="B200" s="2"/>
      <c r="C200" s="2" t="s">
        <v>406</v>
      </c>
      <c r="D200" s="2"/>
      <c r="E200" s="2"/>
      <c r="F200" s="2">
        <v>9313</v>
      </c>
    </row>
    <row r="201" spans="1:6">
      <c r="A201" s="2"/>
      <c r="B201" s="2"/>
      <c r="C201" s="2"/>
      <c r="D201" s="2"/>
      <c r="E201" s="2"/>
      <c r="F201" s="2">
        <v>15367</v>
      </c>
    </row>
    <row r="202" spans="1:6">
      <c r="A202" s="2"/>
      <c r="B202" s="2"/>
      <c r="C202" s="2" t="s">
        <v>407</v>
      </c>
      <c r="D202" s="2"/>
      <c r="E202" s="2"/>
      <c r="F202" s="2">
        <v>96.5</v>
      </c>
    </row>
    <row r="203" spans="1:6">
      <c r="A203" s="2"/>
      <c r="B203" s="2"/>
      <c r="C203" s="2" t="s">
        <v>408</v>
      </c>
      <c r="D203" s="2"/>
      <c r="E203" s="2"/>
      <c r="F203" s="2">
        <v>15463.5</v>
      </c>
    </row>
    <row r="204" spans="1:6">
      <c r="A204" s="2"/>
      <c r="B204" s="2"/>
      <c r="C204" s="2" t="s">
        <v>409</v>
      </c>
      <c r="D204" s="2"/>
      <c r="E204" s="2"/>
      <c r="F204" s="2">
        <v>171.82</v>
      </c>
    </row>
    <row r="205" spans="1:6">
      <c r="A205" s="2"/>
      <c r="B205" s="2"/>
      <c r="C205" s="2"/>
      <c r="D205" s="2"/>
      <c r="E205" s="2"/>
      <c r="F205" s="2"/>
    </row>
    <row r="206" spans="1:6">
      <c r="A206" s="2"/>
      <c r="B206" s="2"/>
      <c r="C206" s="2" t="s">
        <v>410</v>
      </c>
      <c r="D206" s="2"/>
      <c r="E206" s="2"/>
      <c r="F206" s="2"/>
    </row>
    <row r="207" spans="1:6">
      <c r="A207" s="2"/>
      <c r="B207" s="2"/>
      <c r="C207" s="2" t="s">
        <v>411</v>
      </c>
      <c r="D207" s="2"/>
      <c r="E207" s="2"/>
      <c r="F207" s="2"/>
    </row>
    <row r="208" spans="1:6">
      <c r="A208" s="2"/>
      <c r="B208" s="2"/>
      <c r="C208" s="2"/>
      <c r="D208" s="2"/>
      <c r="E208" s="2"/>
      <c r="F208" s="2"/>
    </row>
    <row r="209" spans="1:6" ht="135">
      <c r="A209" s="2"/>
      <c r="B209" s="2"/>
      <c r="C209" s="4" t="s">
        <v>412</v>
      </c>
      <c r="D209" s="2"/>
      <c r="E209" s="2"/>
      <c r="F209" s="2"/>
    </row>
    <row r="210" spans="1:6">
      <c r="A210" s="2"/>
      <c r="B210" s="2"/>
      <c r="C210" s="2"/>
      <c r="D210" s="2"/>
      <c r="E210" s="2"/>
      <c r="F210" s="2"/>
    </row>
    <row r="211" spans="1:6">
      <c r="A211" s="2"/>
      <c r="B211" s="2"/>
      <c r="C211" s="2" t="s">
        <v>413</v>
      </c>
      <c r="D211" s="2"/>
      <c r="E211" s="2"/>
      <c r="F211" s="2">
        <v>15367</v>
      </c>
    </row>
    <row r="212" spans="1:6">
      <c r="A212" s="2">
        <v>180</v>
      </c>
      <c r="B212" s="2" t="s">
        <v>399</v>
      </c>
      <c r="C212" s="2" t="s">
        <v>414</v>
      </c>
      <c r="D212" s="2">
        <v>21</v>
      </c>
      <c r="E212" s="2" t="s">
        <v>399</v>
      </c>
      <c r="F212" s="2">
        <v>3780</v>
      </c>
    </row>
    <row r="213" spans="1:6">
      <c r="A213" s="2">
        <v>180</v>
      </c>
      <c r="B213" s="2" t="s">
        <v>399</v>
      </c>
      <c r="C213" s="2" t="s">
        <v>415</v>
      </c>
      <c r="D213" s="2">
        <v>13.5</v>
      </c>
      <c r="E213" s="2" t="s">
        <v>405</v>
      </c>
      <c r="F213" s="2">
        <v>2430</v>
      </c>
    </row>
    <row r="214" spans="1:6">
      <c r="A214" s="2"/>
      <c r="B214" s="2"/>
      <c r="C214" s="2" t="s">
        <v>407</v>
      </c>
      <c r="D214" s="2"/>
      <c r="E214" s="2"/>
      <c r="F214" s="2">
        <v>60.5</v>
      </c>
    </row>
    <row r="215" spans="1:6">
      <c r="A215" s="2"/>
      <c r="B215" s="2"/>
      <c r="C215" s="2" t="s">
        <v>416</v>
      </c>
      <c r="D215" s="2"/>
      <c r="E215" s="2"/>
      <c r="F215" s="2">
        <v>16777.5</v>
      </c>
    </row>
    <row r="216" spans="1:6">
      <c r="A216" s="2"/>
      <c r="B216" s="2"/>
      <c r="C216" s="2" t="s">
        <v>409</v>
      </c>
      <c r="D216" s="2"/>
      <c r="E216" s="2"/>
      <c r="F216" s="2">
        <v>186.42</v>
      </c>
    </row>
    <row r="217" spans="1:6">
      <c r="A217" s="2"/>
      <c r="B217" s="2"/>
      <c r="C217" s="2"/>
      <c r="D217" s="2"/>
      <c r="E217" s="2"/>
      <c r="F217" s="2"/>
    </row>
    <row r="218" spans="1:6">
      <c r="A218" s="2"/>
      <c r="B218" s="2"/>
      <c r="C218" s="2" t="s">
        <v>423</v>
      </c>
      <c r="D218" s="2"/>
      <c r="E218" s="2"/>
      <c r="F218" s="2"/>
    </row>
    <row r="219" spans="1:6">
      <c r="A219" s="2"/>
      <c r="B219" s="2"/>
      <c r="C219" s="2" t="s">
        <v>424</v>
      </c>
      <c r="D219" s="2"/>
      <c r="E219" s="2"/>
      <c r="F219" s="2"/>
    </row>
    <row r="220" spans="1:6">
      <c r="A220" s="2"/>
      <c r="B220" s="2"/>
      <c r="C220" s="2"/>
      <c r="D220" s="2"/>
      <c r="E220" s="2"/>
      <c r="F220" s="2"/>
    </row>
    <row r="221" spans="1:6" ht="210">
      <c r="A221" s="2"/>
      <c r="B221" s="2"/>
      <c r="C221" s="4" t="s">
        <v>425</v>
      </c>
      <c r="D221" s="2"/>
      <c r="E221" s="2"/>
      <c r="F221" s="2"/>
    </row>
    <row r="222" spans="1:6">
      <c r="A222" s="2">
        <v>90</v>
      </c>
      <c r="B222" s="2" t="s">
        <v>399</v>
      </c>
      <c r="C222" s="2" t="s">
        <v>400</v>
      </c>
      <c r="D222" s="2">
        <v>13.5</v>
      </c>
      <c r="E222" s="2" t="s">
        <v>426</v>
      </c>
      <c r="F222" s="2">
        <v>1215</v>
      </c>
    </row>
    <row r="223" spans="1:6">
      <c r="A223" s="2">
        <v>45</v>
      </c>
      <c r="B223" s="2" t="s">
        <v>399</v>
      </c>
      <c r="C223" s="2" t="s">
        <v>401</v>
      </c>
      <c r="D223" s="2">
        <v>17.100000000000001</v>
      </c>
      <c r="E223" s="2" t="s">
        <v>399</v>
      </c>
      <c r="F223" s="2">
        <v>769.5</v>
      </c>
    </row>
    <row r="224" spans="1:6">
      <c r="A224" s="2">
        <v>20</v>
      </c>
      <c r="B224" s="2" t="s">
        <v>427</v>
      </c>
      <c r="C224" s="2" t="s">
        <v>428</v>
      </c>
      <c r="D224" s="2">
        <v>2.7</v>
      </c>
      <c r="E224" s="2" t="s">
        <v>429</v>
      </c>
      <c r="F224" s="2">
        <v>54</v>
      </c>
    </row>
    <row r="225" spans="1:6">
      <c r="A225" s="2">
        <v>10</v>
      </c>
      <c r="B225" s="2" t="s">
        <v>427</v>
      </c>
      <c r="C225" s="2" t="s">
        <v>430</v>
      </c>
      <c r="D225" s="2">
        <v>1.1399999999999999</v>
      </c>
      <c r="E225" s="2" t="s">
        <v>429</v>
      </c>
      <c r="F225" s="2">
        <v>11.4</v>
      </c>
    </row>
    <row r="226" spans="1:6">
      <c r="A226" s="2">
        <v>1</v>
      </c>
      <c r="B226" s="2" t="s">
        <v>427</v>
      </c>
      <c r="C226" s="2" t="s">
        <v>431</v>
      </c>
      <c r="D226" s="2">
        <v>54.9</v>
      </c>
      <c r="E226" s="2" t="s">
        <v>427</v>
      </c>
      <c r="F226" s="2">
        <v>54.9</v>
      </c>
    </row>
    <row r="227" spans="1:6">
      <c r="A227" s="2">
        <v>1.4999999999999999E-2</v>
      </c>
      <c r="B227" s="2" t="s">
        <v>371</v>
      </c>
      <c r="C227" s="2" t="s">
        <v>432</v>
      </c>
      <c r="D227" s="2">
        <v>563</v>
      </c>
      <c r="E227" s="2" t="s">
        <v>371</v>
      </c>
      <c r="F227" s="2">
        <v>8.4499999999999993</v>
      </c>
    </row>
    <row r="228" spans="1:6">
      <c r="A228" s="2">
        <v>15</v>
      </c>
      <c r="B228" s="2" t="s">
        <v>427</v>
      </c>
      <c r="C228" s="2" t="s">
        <v>433</v>
      </c>
      <c r="D228" s="2">
        <v>39.590000000000003</v>
      </c>
      <c r="E228" s="2" t="s">
        <v>427</v>
      </c>
      <c r="F228" s="2">
        <v>593.85</v>
      </c>
    </row>
    <row r="229" spans="1:6">
      <c r="A229" s="2">
        <v>15</v>
      </c>
      <c r="B229" s="2" t="s">
        <v>427</v>
      </c>
      <c r="C229" s="2" t="s">
        <v>431</v>
      </c>
      <c r="D229" s="2">
        <v>54.9</v>
      </c>
      <c r="E229" s="2" t="s">
        <v>427</v>
      </c>
      <c r="F229" s="2">
        <v>823.5</v>
      </c>
    </row>
    <row r="230" spans="1:6">
      <c r="A230" s="2">
        <v>0.22500000000000001</v>
      </c>
      <c r="B230" s="2" t="s">
        <v>371</v>
      </c>
      <c r="C230" s="2" t="s">
        <v>432</v>
      </c>
      <c r="D230" s="2">
        <v>563</v>
      </c>
      <c r="E230" s="2" t="s">
        <v>434</v>
      </c>
      <c r="F230" s="2">
        <v>126.68</v>
      </c>
    </row>
    <row r="231" spans="1:6">
      <c r="A231" s="2">
        <v>1.25</v>
      </c>
      <c r="B231" s="2" t="s">
        <v>402</v>
      </c>
      <c r="C231" s="2" t="s">
        <v>403</v>
      </c>
      <c r="D231" s="2">
        <v>290</v>
      </c>
      <c r="E231" s="2" t="s">
        <v>402</v>
      </c>
      <c r="F231" s="2">
        <v>362.5</v>
      </c>
    </row>
    <row r="232" spans="1:6">
      <c r="A232" s="2">
        <v>45</v>
      </c>
      <c r="B232" s="2" t="s">
        <v>371</v>
      </c>
      <c r="C232" s="2" t="s">
        <v>404</v>
      </c>
      <c r="D232" s="2">
        <v>13.5</v>
      </c>
      <c r="E232" s="2" t="s">
        <v>426</v>
      </c>
      <c r="F232" s="2">
        <v>607.5</v>
      </c>
    </row>
    <row r="233" spans="1:6">
      <c r="A233" s="2"/>
      <c r="B233" s="2"/>
      <c r="C233" s="2" t="s">
        <v>406</v>
      </c>
      <c r="D233" s="2"/>
      <c r="E233" s="2"/>
      <c r="F233" s="2">
        <v>9313</v>
      </c>
    </row>
    <row r="234" spans="1:6">
      <c r="A234" s="2"/>
      <c r="B234" s="2"/>
      <c r="C234" s="2" t="s">
        <v>407</v>
      </c>
      <c r="D234" s="2"/>
      <c r="E234" s="2"/>
      <c r="F234" s="2">
        <v>64.59</v>
      </c>
    </row>
    <row r="235" spans="1:6">
      <c r="A235" s="2"/>
      <c r="B235" s="2"/>
      <c r="C235" s="2" t="s">
        <v>435</v>
      </c>
      <c r="D235" s="2"/>
      <c r="E235" s="2"/>
      <c r="F235" s="2">
        <v>14004.87</v>
      </c>
    </row>
    <row r="236" spans="1:6">
      <c r="A236" s="2"/>
      <c r="B236" s="2"/>
      <c r="C236" s="2" t="s">
        <v>436</v>
      </c>
      <c r="D236" s="2"/>
      <c r="E236" s="2"/>
      <c r="F236" s="2">
        <v>933.66</v>
      </c>
    </row>
    <row r="237" spans="1:6">
      <c r="A237" s="2"/>
      <c r="B237" s="2"/>
      <c r="C237" s="2"/>
      <c r="D237" s="2"/>
      <c r="E237" s="2"/>
      <c r="F237" s="2"/>
    </row>
    <row r="238" spans="1:6">
      <c r="A238" s="2"/>
      <c r="B238" s="2"/>
      <c r="C238" s="2" t="s">
        <v>437</v>
      </c>
      <c r="D238" s="2"/>
      <c r="E238" s="2"/>
      <c r="F238" s="2"/>
    </row>
    <row r="239" spans="1:6">
      <c r="A239" s="2"/>
      <c r="B239" s="2"/>
      <c r="C239" s="2" t="s">
        <v>438</v>
      </c>
      <c r="D239" s="2"/>
      <c r="E239" s="2"/>
      <c r="F239" s="2"/>
    </row>
    <row r="240" spans="1:6">
      <c r="A240" s="2"/>
      <c r="B240" s="2"/>
      <c r="C240" s="2"/>
      <c r="D240" s="2"/>
      <c r="E240" s="2"/>
      <c r="F240" s="2"/>
    </row>
    <row r="241" spans="1:6" ht="210">
      <c r="A241" s="2"/>
      <c r="B241" s="2"/>
      <c r="C241" s="4" t="s">
        <v>439</v>
      </c>
      <c r="D241" s="2"/>
      <c r="E241" s="2"/>
      <c r="F241" s="2"/>
    </row>
    <row r="242" spans="1:6">
      <c r="A242" s="2"/>
      <c r="B242" s="2"/>
      <c r="C242" s="2"/>
      <c r="D242" s="2"/>
      <c r="E242" s="2"/>
      <c r="F242" s="2"/>
    </row>
    <row r="243" spans="1:6">
      <c r="A243" s="2">
        <v>5</v>
      </c>
      <c r="B243" s="2" t="s">
        <v>399</v>
      </c>
      <c r="C243" s="2" t="s">
        <v>400</v>
      </c>
      <c r="D243" s="2">
        <v>13.5</v>
      </c>
      <c r="E243" s="2" t="s">
        <v>440</v>
      </c>
      <c r="F243" s="2">
        <v>67.5</v>
      </c>
    </row>
    <row r="244" spans="1:6">
      <c r="A244" s="2">
        <v>2.5</v>
      </c>
      <c r="B244" s="2" t="s">
        <v>399</v>
      </c>
      <c r="C244" s="2" t="s">
        <v>401</v>
      </c>
      <c r="D244" s="2">
        <v>17.100000000000001</v>
      </c>
      <c r="E244" s="2" t="s">
        <v>399</v>
      </c>
      <c r="F244" s="2">
        <v>42.75</v>
      </c>
    </row>
    <row r="245" spans="1:6">
      <c r="A245" s="2">
        <v>1</v>
      </c>
      <c r="B245" s="2" t="s">
        <v>427</v>
      </c>
      <c r="C245" s="2" t="s">
        <v>441</v>
      </c>
      <c r="D245" s="2">
        <v>39.590000000000003</v>
      </c>
      <c r="E245" s="2" t="s">
        <v>427</v>
      </c>
      <c r="F245" s="2">
        <v>39.590000000000003</v>
      </c>
    </row>
    <row r="246" spans="1:6">
      <c r="A246" s="2"/>
      <c r="B246" s="2"/>
      <c r="C246" s="2" t="s">
        <v>406</v>
      </c>
      <c r="D246" s="2"/>
      <c r="E246" s="2"/>
      <c r="F246" s="2">
        <v>517.39</v>
      </c>
    </row>
    <row r="247" spans="1:6">
      <c r="A247" s="2"/>
      <c r="B247" s="2"/>
      <c r="C247" s="2" t="s">
        <v>407</v>
      </c>
      <c r="D247" s="2"/>
      <c r="E247" s="2"/>
      <c r="F247" s="2">
        <v>20.79</v>
      </c>
    </row>
    <row r="248" spans="1:6">
      <c r="A248" s="2"/>
      <c r="B248" s="2"/>
      <c r="C248" s="2" t="s">
        <v>436</v>
      </c>
      <c r="D248" s="2"/>
      <c r="E248" s="2"/>
      <c r="F248" s="2">
        <v>688.02</v>
      </c>
    </row>
    <row r="249" spans="1:6">
      <c r="A249" s="2"/>
      <c r="B249" s="2"/>
      <c r="C249" s="2"/>
      <c r="D249" s="2"/>
      <c r="E249" s="2"/>
      <c r="F249" s="2"/>
    </row>
    <row r="250" spans="1:6">
      <c r="A250" s="2"/>
      <c r="B250" s="2"/>
      <c r="C250" s="2" t="s">
        <v>442</v>
      </c>
      <c r="D250" s="2"/>
      <c r="E250" s="2"/>
      <c r="F250" s="2"/>
    </row>
    <row r="251" spans="1:6">
      <c r="A251" s="2"/>
      <c r="B251" s="2"/>
      <c r="C251" s="2"/>
      <c r="D251" s="2"/>
      <c r="E251" s="2"/>
      <c r="F251" s="2"/>
    </row>
    <row r="252" spans="1:6" ht="225">
      <c r="A252" s="2"/>
      <c r="B252" s="2"/>
      <c r="C252" s="4" t="s">
        <v>443</v>
      </c>
      <c r="D252" s="2"/>
      <c r="E252" s="2"/>
      <c r="F252" s="2"/>
    </row>
    <row r="253" spans="1:6">
      <c r="A253" s="2">
        <v>90</v>
      </c>
      <c r="B253" s="2" t="s">
        <v>399</v>
      </c>
      <c r="C253" s="2" t="s">
        <v>444</v>
      </c>
      <c r="D253" s="2">
        <v>13.5</v>
      </c>
      <c r="E253" s="2" t="s">
        <v>405</v>
      </c>
      <c r="F253" s="2">
        <v>1215</v>
      </c>
    </row>
    <row r="254" spans="1:6">
      <c r="A254" s="2">
        <v>45</v>
      </c>
      <c r="B254" s="2" t="s">
        <v>399</v>
      </c>
      <c r="C254" s="2" t="s">
        <v>445</v>
      </c>
      <c r="D254" s="2">
        <v>17.100000000000001</v>
      </c>
      <c r="E254" s="2" t="s">
        <v>440</v>
      </c>
      <c r="F254" s="2">
        <v>769.5</v>
      </c>
    </row>
    <row r="255" spans="1:6">
      <c r="A255" s="2">
        <v>20</v>
      </c>
      <c r="B255" s="2" t="s">
        <v>427</v>
      </c>
      <c r="C255" s="2" t="s">
        <v>446</v>
      </c>
      <c r="D255" s="2">
        <v>2.7</v>
      </c>
      <c r="E255" s="2" t="s">
        <v>427</v>
      </c>
      <c r="F255" s="2">
        <v>54</v>
      </c>
    </row>
    <row r="256" spans="1:6">
      <c r="A256" s="2">
        <v>10</v>
      </c>
      <c r="B256" s="2" t="s">
        <v>427</v>
      </c>
      <c r="C256" s="2" t="s">
        <v>447</v>
      </c>
      <c r="D256" s="2">
        <v>1.1399999999999999</v>
      </c>
      <c r="E256" s="2" t="s">
        <v>427</v>
      </c>
      <c r="F256" s="2">
        <v>11.4</v>
      </c>
    </row>
    <row r="257" spans="1:6">
      <c r="A257" s="2">
        <v>1</v>
      </c>
      <c r="B257" s="2" t="s">
        <v>427</v>
      </c>
      <c r="C257" s="2" t="s">
        <v>448</v>
      </c>
      <c r="D257" s="2">
        <v>54.9</v>
      </c>
      <c r="E257" s="2" t="s">
        <v>427</v>
      </c>
      <c r="F257" s="2">
        <v>54.9</v>
      </c>
    </row>
    <row r="258" spans="1:6">
      <c r="A258" s="2"/>
      <c r="B258" s="2"/>
      <c r="C258" s="2"/>
      <c r="D258" s="2"/>
      <c r="E258" s="2"/>
      <c r="F258" s="2"/>
    </row>
    <row r="259" spans="1:6">
      <c r="A259" s="2">
        <v>1.4999999999999999E-2</v>
      </c>
      <c r="B259" s="2" t="s">
        <v>371</v>
      </c>
      <c r="C259" s="2" t="s">
        <v>449</v>
      </c>
      <c r="D259" s="2">
        <v>563</v>
      </c>
      <c r="E259" s="2" t="s">
        <v>371</v>
      </c>
      <c r="F259" s="2">
        <v>8.4499999999999993</v>
      </c>
    </row>
    <row r="260" spans="1:6">
      <c r="A260" s="2">
        <v>10</v>
      </c>
      <c r="B260" s="2" t="s">
        <v>427</v>
      </c>
      <c r="C260" s="2" t="s">
        <v>450</v>
      </c>
      <c r="D260" s="2">
        <v>15.89</v>
      </c>
      <c r="E260" s="2" t="s">
        <v>427</v>
      </c>
      <c r="F260" s="2">
        <v>158.9</v>
      </c>
    </row>
    <row r="261" spans="1:6">
      <c r="A261" s="2">
        <v>10</v>
      </c>
      <c r="B261" s="2" t="s">
        <v>427</v>
      </c>
      <c r="C261" s="2" t="s">
        <v>451</v>
      </c>
      <c r="D261" s="2">
        <v>13.6</v>
      </c>
      <c r="E261" s="2" t="s">
        <v>427</v>
      </c>
      <c r="F261" s="2">
        <v>136</v>
      </c>
    </row>
    <row r="262" spans="1:6">
      <c r="A262" s="2">
        <v>10</v>
      </c>
      <c r="B262" s="2" t="s">
        <v>427</v>
      </c>
      <c r="C262" s="2" t="s">
        <v>452</v>
      </c>
      <c r="D262" s="2">
        <v>3.07</v>
      </c>
      <c r="E262" s="2" t="s">
        <v>427</v>
      </c>
      <c r="F262" s="2">
        <v>30.7</v>
      </c>
    </row>
    <row r="263" spans="1:6">
      <c r="A263" s="2">
        <v>1.25</v>
      </c>
      <c r="B263" s="2" t="s">
        <v>402</v>
      </c>
      <c r="C263" s="2" t="s">
        <v>403</v>
      </c>
      <c r="D263" s="2">
        <v>290</v>
      </c>
      <c r="E263" s="2" t="s">
        <v>402</v>
      </c>
      <c r="F263" s="2">
        <v>362.5</v>
      </c>
    </row>
    <row r="264" spans="1:6">
      <c r="A264" s="2">
        <v>10</v>
      </c>
      <c r="B264" s="2" t="s">
        <v>427</v>
      </c>
      <c r="C264" s="2" t="s">
        <v>453</v>
      </c>
      <c r="D264" s="2">
        <v>54.9</v>
      </c>
      <c r="E264" s="2" t="s">
        <v>427</v>
      </c>
      <c r="F264" s="2">
        <v>549</v>
      </c>
    </row>
    <row r="265" spans="1:6">
      <c r="A265" s="2">
        <v>0.15</v>
      </c>
      <c r="B265" s="2" t="s">
        <v>371</v>
      </c>
      <c r="C265" s="2" t="s">
        <v>454</v>
      </c>
      <c r="D265" s="2">
        <v>563</v>
      </c>
      <c r="E265" s="2" t="s">
        <v>371</v>
      </c>
      <c r="F265" s="2">
        <v>84.45</v>
      </c>
    </row>
    <row r="266" spans="1:6">
      <c r="A266" s="2">
        <v>45</v>
      </c>
      <c r="B266" s="2" t="s">
        <v>399</v>
      </c>
      <c r="C266" s="2" t="s">
        <v>444</v>
      </c>
      <c r="D266" s="2">
        <v>13.5</v>
      </c>
      <c r="E266" s="2" t="s">
        <v>426</v>
      </c>
      <c r="F266" s="2">
        <v>607.5</v>
      </c>
    </row>
    <row r="267" spans="1:6">
      <c r="A267" s="2" t="s">
        <v>374</v>
      </c>
      <c r="B267" s="2"/>
      <c r="C267" s="2" t="s">
        <v>406</v>
      </c>
      <c r="D267" s="2"/>
      <c r="E267" s="2" t="s">
        <v>374</v>
      </c>
      <c r="F267" s="2">
        <v>9313</v>
      </c>
    </row>
    <row r="268" spans="1:6">
      <c r="A268" s="2" t="s">
        <v>374</v>
      </c>
      <c r="B268" s="2"/>
      <c r="C268" s="2" t="s">
        <v>407</v>
      </c>
      <c r="D268" s="2"/>
      <c r="E268" s="2" t="s">
        <v>374</v>
      </c>
      <c r="F268" s="2">
        <v>46.82</v>
      </c>
    </row>
    <row r="269" spans="1:6">
      <c r="A269" s="2"/>
      <c r="B269" s="2"/>
      <c r="C269" s="2" t="s">
        <v>455</v>
      </c>
      <c r="D269" s="2"/>
      <c r="E269" s="2"/>
      <c r="F269" s="2">
        <v>13402.12</v>
      </c>
    </row>
    <row r="270" spans="1:6">
      <c r="A270" s="2"/>
      <c r="B270" s="2"/>
      <c r="C270" s="2" t="s">
        <v>456</v>
      </c>
      <c r="D270" s="2"/>
      <c r="E270" s="2"/>
      <c r="F270" s="2">
        <v>1340.21</v>
      </c>
    </row>
    <row r="271" spans="1:6">
      <c r="A271" s="2"/>
      <c r="B271" s="2"/>
      <c r="C271" s="2"/>
      <c r="D271" s="2"/>
      <c r="E271" s="2"/>
      <c r="F271" s="2"/>
    </row>
    <row r="272" spans="1:6">
      <c r="A272" s="2"/>
      <c r="B272" s="2"/>
      <c r="C272" s="2"/>
      <c r="D272" s="2"/>
      <c r="E272" s="2"/>
      <c r="F272" s="2"/>
    </row>
    <row r="273" spans="1:6">
      <c r="A273" s="2"/>
      <c r="B273" s="2"/>
      <c r="C273" s="2" t="s">
        <v>457</v>
      </c>
      <c r="D273" s="2"/>
      <c r="E273" s="2"/>
      <c r="F273" s="2"/>
    </row>
    <row r="274" spans="1:6">
      <c r="A274" s="2"/>
      <c r="B274" s="2"/>
      <c r="C274" s="2" t="s">
        <v>458</v>
      </c>
      <c r="D274" s="2"/>
      <c r="E274" s="2"/>
      <c r="F274" s="2"/>
    </row>
    <row r="275" spans="1:6">
      <c r="A275" s="2"/>
      <c r="B275" s="2"/>
      <c r="C275" s="2"/>
      <c r="D275" s="2"/>
      <c r="E275" s="2"/>
      <c r="F275" s="2"/>
    </row>
    <row r="276" spans="1:6" ht="240">
      <c r="A276" s="2"/>
      <c r="B276" s="2"/>
      <c r="C276" s="4" t="s">
        <v>459</v>
      </c>
      <c r="D276" s="2"/>
      <c r="E276" s="2"/>
      <c r="F276" s="2"/>
    </row>
    <row r="277" spans="1:6">
      <c r="A277" s="2"/>
      <c r="B277" s="2"/>
      <c r="C277" s="2" t="s">
        <v>460</v>
      </c>
      <c r="D277" s="2"/>
      <c r="E277" s="2"/>
      <c r="F277" s="2">
        <v>13355.3</v>
      </c>
    </row>
    <row r="278" spans="1:6">
      <c r="A278" s="2"/>
      <c r="B278" s="2"/>
      <c r="C278" s="2" t="s">
        <v>461</v>
      </c>
      <c r="D278" s="2"/>
      <c r="E278" s="2"/>
      <c r="F278" s="2">
        <v>136</v>
      </c>
    </row>
    <row r="279" spans="1:6">
      <c r="A279" s="2"/>
      <c r="B279" s="2"/>
      <c r="C279" s="2" t="s">
        <v>462</v>
      </c>
      <c r="D279" s="2"/>
      <c r="E279" s="2"/>
      <c r="F279" s="2">
        <v>163.5</v>
      </c>
    </row>
    <row r="280" spans="1:6">
      <c r="A280" s="2"/>
      <c r="B280" s="2"/>
      <c r="C280" s="2" t="s">
        <v>407</v>
      </c>
      <c r="D280" s="2"/>
      <c r="E280" s="2"/>
      <c r="F280" s="2">
        <v>59.82</v>
      </c>
    </row>
    <row r="281" spans="1:6">
      <c r="A281" s="2"/>
      <c r="B281" s="2"/>
      <c r="C281" s="2" t="s">
        <v>463</v>
      </c>
      <c r="D281" s="2"/>
      <c r="E281" s="2"/>
      <c r="F281" s="2">
        <v>13442.62</v>
      </c>
    </row>
    <row r="282" spans="1:6">
      <c r="A282" s="2"/>
      <c r="B282" s="2"/>
      <c r="C282" s="2" t="s">
        <v>464</v>
      </c>
      <c r="D282" s="2"/>
      <c r="E282" s="2"/>
      <c r="F282" s="2">
        <v>1344.26</v>
      </c>
    </row>
    <row r="283" spans="1:6">
      <c r="A283" s="2"/>
      <c r="B283" s="2"/>
      <c r="C283" s="2"/>
      <c r="D283" s="2"/>
      <c r="E283" s="2"/>
      <c r="F283" s="2"/>
    </row>
    <row r="284" spans="1:6">
      <c r="A284" s="2"/>
      <c r="B284" s="2"/>
      <c r="C284" s="2"/>
      <c r="D284" s="2"/>
      <c r="E284" s="2"/>
      <c r="F284" s="2"/>
    </row>
    <row r="285" spans="1:6">
      <c r="A285" s="2"/>
      <c r="B285" s="2" t="s">
        <v>318</v>
      </c>
      <c r="C285" s="2" t="s">
        <v>466</v>
      </c>
      <c r="D285" s="2"/>
      <c r="E285" s="2"/>
      <c r="F285" s="2"/>
    </row>
    <row r="286" spans="1:6">
      <c r="A286" s="2"/>
      <c r="B286" s="2"/>
      <c r="C286" s="2" t="s">
        <v>467</v>
      </c>
      <c r="D286" s="2"/>
      <c r="E286" s="2"/>
      <c r="F286" s="2"/>
    </row>
    <row r="287" spans="1:6">
      <c r="A287" s="2"/>
      <c r="B287" s="2"/>
      <c r="C287" s="2" t="s">
        <v>468</v>
      </c>
      <c r="D287" s="2"/>
      <c r="E287" s="2"/>
      <c r="F287" s="2"/>
    </row>
    <row r="288" spans="1:6">
      <c r="A288" s="2"/>
      <c r="B288" s="2"/>
      <c r="C288" s="2" t="s">
        <v>179</v>
      </c>
      <c r="D288" s="2"/>
      <c r="E288" s="2"/>
      <c r="F288" s="2"/>
    </row>
    <row r="289" spans="1:6">
      <c r="A289" s="2">
        <v>1.34</v>
      </c>
      <c r="B289" s="2" t="s">
        <v>391</v>
      </c>
      <c r="C289" s="2" t="s">
        <v>469</v>
      </c>
      <c r="D289" s="2">
        <v>72.400000000000006</v>
      </c>
      <c r="E289" s="2" t="s">
        <v>391</v>
      </c>
      <c r="F289" s="2">
        <v>97.02</v>
      </c>
    </row>
    <row r="290" spans="1:6">
      <c r="A290" s="2">
        <v>0.5</v>
      </c>
      <c r="B290" s="2" t="s">
        <v>394</v>
      </c>
      <c r="C290" s="2" t="s">
        <v>370</v>
      </c>
      <c r="D290" s="2">
        <v>615</v>
      </c>
      <c r="E290" s="2" t="s">
        <v>394</v>
      </c>
      <c r="F290" s="2">
        <v>307.5</v>
      </c>
    </row>
    <row r="291" spans="1:6">
      <c r="A291" s="2">
        <v>0.5</v>
      </c>
      <c r="B291" s="2" t="s">
        <v>394</v>
      </c>
      <c r="C291" s="2" t="s">
        <v>345</v>
      </c>
      <c r="D291" s="2">
        <v>502</v>
      </c>
      <c r="E291" s="2" t="s">
        <v>394</v>
      </c>
      <c r="F291" s="2">
        <v>251</v>
      </c>
    </row>
    <row r="292" spans="1:6">
      <c r="A292" s="2">
        <v>0.8</v>
      </c>
      <c r="B292" s="2" t="s">
        <v>394</v>
      </c>
      <c r="C292" s="2" t="s">
        <v>346</v>
      </c>
      <c r="D292" s="2">
        <v>412</v>
      </c>
      <c r="E292" s="2" t="s">
        <v>394</v>
      </c>
      <c r="F292" s="2">
        <v>329.6</v>
      </c>
    </row>
    <row r="293" spans="1:6">
      <c r="A293" s="2"/>
      <c r="B293" s="2" t="s">
        <v>323</v>
      </c>
      <c r="C293" s="2" t="s">
        <v>470</v>
      </c>
      <c r="D293" s="2" t="s">
        <v>174</v>
      </c>
      <c r="E293" s="2" t="s">
        <v>323</v>
      </c>
      <c r="F293" s="2">
        <v>2.6</v>
      </c>
    </row>
    <row r="294" spans="1:6">
      <c r="A294" s="2"/>
      <c r="B294" s="2"/>
      <c r="C294" s="2"/>
      <c r="D294" s="2"/>
      <c r="E294" s="2"/>
      <c r="F294" s="2" t="s">
        <v>179</v>
      </c>
    </row>
    <row r="295" spans="1:6">
      <c r="A295" s="2"/>
      <c r="B295" s="2"/>
      <c r="C295" s="2" t="s">
        <v>347</v>
      </c>
      <c r="D295" s="2"/>
      <c r="E295" s="2"/>
      <c r="F295" s="2">
        <v>987.72</v>
      </c>
    </row>
    <row r="296" spans="1:6">
      <c r="A296" s="2"/>
      <c r="B296" s="2"/>
      <c r="C296" s="2"/>
      <c r="D296" s="2"/>
      <c r="E296" s="2"/>
      <c r="F296" s="2" t="s">
        <v>179</v>
      </c>
    </row>
    <row r="297" spans="1:6">
      <c r="A297" s="2"/>
      <c r="B297" s="2"/>
      <c r="C297" s="2" t="s">
        <v>348</v>
      </c>
      <c r="D297" s="2"/>
      <c r="E297" s="2"/>
      <c r="F297" s="2">
        <v>98.77</v>
      </c>
    </row>
    <row r="298" spans="1:6">
      <c r="A298" s="2"/>
      <c r="B298" s="2"/>
      <c r="C298" s="2"/>
      <c r="D298" s="2"/>
      <c r="E298" s="2"/>
      <c r="F298" s="2"/>
    </row>
    <row r="299" spans="1:6">
      <c r="A299" s="2"/>
      <c r="B299" s="2"/>
      <c r="C299" s="2" t="s">
        <v>471</v>
      </c>
      <c r="D299" s="2"/>
      <c r="E299" s="2"/>
      <c r="F299" s="2"/>
    </row>
    <row r="300" spans="1:6">
      <c r="A300" s="2">
        <v>5</v>
      </c>
      <c r="B300" s="2" t="s">
        <v>472</v>
      </c>
      <c r="C300" s="2" t="s">
        <v>473</v>
      </c>
      <c r="D300" s="2">
        <v>1546.5</v>
      </c>
      <c r="E300" s="2"/>
      <c r="F300" s="2">
        <v>7732.5</v>
      </c>
    </row>
    <row r="301" spans="1:6">
      <c r="A301" s="2">
        <v>3.3</v>
      </c>
      <c r="B301" s="2" t="s">
        <v>472</v>
      </c>
      <c r="C301" s="2" t="s">
        <v>474</v>
      </c>
      <c r="D301" s="2">
        <v>1274</v>
      </c>
      <c r="E301" s="2"/>
      <c r="F301" s="2">
        <v>4204.2</v>
      </c>
    </row>
    <row r="302" spans="1:6">
      <c r="A302" s="2">
        <v>4.79</v>
      </c>
      <c r="B302" s="2" t="s">
        <v>472</v>
      </c>
      <c r="C302" s="2" t="s">
        <v>475</v>
      </c>
      <c r="D302" s="2">
        <v>1542.71</v>
      </c>
      <c r="E302" s="2"/>
      <c r="F302" s="2">
        <v>7389.58</v>
      </c>
    </row>
    <row r="303" spans="1:6">
      <c r="A303" s="2">
        <v>3.25</v>
      </c>
      <c r="B303" s="2" t="s">
        <v>476</v>
      </c>
      <c r="C303" s="2" t="s">
        <v>403</v>
      </c>
      <c r="D303" s="2">
        <v>5800</v>
      </c>
      <c r="E303" s="2"/>
      <c r="F303" s="2">
        <v>18850</v>
      </c>
    </row>
    <row r="304" spans="1:6">
      <c r="A304" s="2">
        <v>19.5</v>
      </c>
      <c r="B304" s="2" t="s">
        <v>391</v>
      </c>
      <c r="C304" s="2" t="s">
        <v>477</v>
      </c>
      <c r="D304" s="2">
        <v>42</v>
      </c>
      <c r="E304" s="2"/>
      <c r="F304" s="2">
        <v>819</v>
      </c>
    </row>
    <row r="305" spans="1:6">
      <c r="A305" s="2">
        <v>3.5</v>
      </c>
      <c r="B305" s="2" t="s">
        <v>478</v>
      </c>
      <c r="C305" s="2" t="s">
        <v>479</v>
      </c>
      <c r="D305" s="2">
        <v>718</v>
      </c>
      <c r="E305" s="2">
        <v>0</v>
      </c>
      <c r="F305" s="2">
        <v>2513</v>
      </c>
    </row>
    <row r="306" spans="1:6">
      <c r="A306" s="2">
        <v>21.2</v>
      </c>
      <c r="B306" s="2" t="s">
        <v>478</v>
      </c>
      <c r="C306" s="2" t="s">
        <v>480</v>
      </c>
      <c r="D306" s="2">
        <v>502</v>
      </c>
      <c r="E306" s="2"/>
      <c r="F306" s="2">
        <v>10642.4</v>
      </c>
    </row>
    <row r="307" spans="1:6">
      <c r="A307" s="2">
        <v>35.299999999999997</v>
      </c>
      <c r="B307" s="2" t="s">
        <v>478</v>
      </c>
      <c r="C307" s="2" t="s">
        <v>481</v>
      </c>
      <c r="D307" s="2">
        <v>412</v>
      </c>
      <c r="E307" s="2"/>
      <c r="F307" s="2">
        <v>14543.6</v>
      </c>
    </row>
    <row r="308" spans="1:6">
      <c r="A308" s="2"/>
      <c r="B308" s="2"/>
      <c r="C308" s="2" t="s">
        <v>482</v>
      </c>
      <c r="D308" s="2">
        <v>0</v>
      </c>
      <c r="E308" s="2"/>
      <c r="F308" s="2">
        <v>66694.28</v>
      </c>
    </row>
    <row r="309" spans="1:6">
      <c r="A309" s="2"/>
      <c r="B309" s="2"/>
      <c r="C309" s="2" t="s">
        <v>483</v>
      </c>
      <c r="D309" s="2">
        <v>0</v>
      </c>
      <c r="E309" s="2"/>
      <c r="F309" s="2">
        <v>6669.43</v>
      </c>
    </row>
    <row r="310" spans="1:6">
      <c r="A310" s="2">
        <v>1</v>
      </c>
      <c r="B310" s="2" t="s">
        <v>472</v>
      </c>
      <c r="C310" s="2" t="s">
        <v>484</v>
      </c>
      <c r="D310" s="2">
        <v>70.7</v>
      </c>
      <c r="E310" s="2"/>
      <c r="F310" s="2">
        <v>70.7</v>
      </c>
    </row>
    <row r="311" spans="1:6">
      <c r="A311" s="2"/>
      <c r="B311" s="2"/>
      <c r="C311" s="2" t="s">
        <v>485</v>
      </c>
      <c r="D311" s="2">
        <v>0</v>
      </c>
      <c r="E311" s="2"/>
      <c r="F311" s="2">
        <v>6740.13</v>
      </c>
    </row>
    <row r="312" spans="1:6">
      <c r="A312" s="2" t="s">
        <v>374</v>
      </c>
      <c r="B312" s="2"/>
      <c r="C312" s="2" t="s">
        <v>486</v>
      </c>
      <c r="D312" s="2" t="s">
        <v>374</v>
      </c>
      <c r="E312" s="2"/>
      <c r="F312" s="2">
        <v>33.700000000000003</v>
      </c>
    </row>
    <row r="313" spans="1:6">
      <c r="A313" s="2"/>
      <c r="B313" s="2"/>
      <c r="C313" s="2" t="s">
        <v>487</v>
      </c>
      <c r="D313" s="2"/>
      <c r="E313" s="2"/>
      <c r="F313" s="2">
        <v>6773.83</v>
      </c>
    </row>
    <row r="314" spans="1:6">
      <c r="A314" s="2"/>
      <c r="B314" s="2"/>
      <c r="C314" s="2"/>
      <c r="D314" s="2"/>
      <c r="E314" s="2"/>
      <c r="F314" s="2" t="s">
        <v>179</v>
      </c>
    </row>
    <row r="315" spans="1:6">
      <c r="A315" s="2"/>
      <c r="B315" s="2"/>
      <c r="C315" s="2" t="s">
        <v>358</v>
      </c>
      <c r="D315" s="2"/>
      <c r="E315" s="2"/>
      <c r="F315" s="2">
        <v>6863.73</v>
      </c>
    </row>
    <row r="316" spans="1:6">
      <c r="A316" s="2"/>
      <c r="B316" s="2"/>
      <c r="C316" s="2" t="s">
        <v>359</v>
      </c>
      <c r="D316" s="2"/>
      <c r="E316" s="2"/>
      <c r="F316" s="2">
        <v>7040.73</v>
      </c>
    </row>
    <row r="317" spans="1:6">
      <c r="A317" s="2"/>
      <c r="B317" s="2"/>
      <c r="C317" s="2" t="s">
        <v>360</v>
      </c>
      <c r="D317" s="2"/>
      <c r="E317" s="2"/>
      <c r="F317" s="2">
        <v>7217.73</v>
      </c>
    </row>
    <row r="318" spans="1:6">
      <c r="A318" s="2"/>
      <c r="B318" s="2"/>
      <c r="C318" s="2" t="s">
        <v>361</v>
      </c>
      <c r="D318" s="2"/>
      <c r="E318" s="2"/>
      <c r="F318" s="2">
        <v>7394.73</v>
      </c>
    </row>
    <row r="319" spans="1:6">
      <c r="A319" s="2"/>
      <c r="B319" s="2"/>
      <c r="C319" s="2" t="s">
        <v>488</v>
      </c>
      <c r="D319" s="2"/>
      <c r="E319" s="2"/>
      <c r="F319" s="2">
        <v>7571.73</v>
      </c>
    </row>
    <row r="320" spans="1:6">
      <c r="A320" s="2"/>
      <c r="B320" s="2"/>
      <c r="C320" s="2"/>
      <c r="D320" s="2"/>
      <c r="E320" s="2"/>
      <c r="F320" s="2"/>
    </row>
    <row r="321" spans="1:6">
      <c r="A321" s="2"/>
      <c r="B321" s="2"/>
      <c r="C321" s="2" t="s">
        <v>174</v>
      </c>
      <c r="D321" s="2" t="s">
        <v>174</v>
      </c>
      <c r="E321" s="2"/>
      <c r="F321" s="2" t="s">
        <v>349</v>
      </c>
    </row>
    <row r="322" spans="1:6">
      <c r="A322" s="2"/>
      <c r="B322" s="2" t="s">
        <v>335</v>
      </c>
      <c r="C322" s="2" t="s">
        <v>489</v>
      </c>
      <c r="D322" s="2"/>
      <c r="E322" s="2"/>
      <c r="F322" s="2"/>
    </row>
    <row r="323" spans="1:6">
      <c r="A323" s="2"/>
      <c r="B323" s="2"/>
      <c r="C323" s="2" t="s">
        <v>179</v>
      </c>
      <c r="D323" s="2"/>
      <c r="E323" s="2"/>
      <c r="F323" s="2"/>
    </row>
    <row r="324" spans="1:6">
      <c r="A324" s="2">
        <v>1</v>
      </c>
      <c r="B324" s="2" t="s">
        <v>399</v>
      </c>
      <c r="C324" s="2" t="s">
        <v>490</v>
      </c>
      <c r="D324" s="2">
        <v>35</v>
      </c>
      <c r="E324" s="2" t="s">
        <v>399</v>
      </c>
      <c r="F324" s="2">
        <v>35</v>
      </c>
    </row>
    <row r="325" spans="1:6">
      <c r="A325" s="2">
        <v>1</v>
      </c>
      <c r="B325" s="2" t="s">
        <v>323</v>
      </c>
      <c r="C325" s="2" t="s">
        <v>491</v>
      </c>
      <c r="D325" s="2">
        <v>14</v>
      </c>
      <c r="E325" s="2" t="s">
        <v>323</v>
      </c>
      <c r="F325" s="2">
        <v>14</v>
      </c>
    </row>
    <row r="326" spans="1:6">
      <c r="A326" s="2">
        <v>1</v>
      </c>
      <c r="B326" s="2" t="s">
        <v>399</v>
      </c>
      <c r="C326" s="2" t="s">
        <v>492</v>
      </c>
      <c r="D326" s="2">
        <v>145.44999999999999</v>
      </c>
      <c r="E326" s="2" t="s">
        <v>399</v>
      </c>
      <c r="F326" s="2">
        <v>145.44999999999999</v>
      </c>
    </row>
    <row r="327" spans="1:6">
      <c r="A327" s="2"/>
      <c r="B327" s="2"/>
      <c r="C327" s="2"/>
      <c r="D327" s="2" t="s">
        <v>174</v>
      </c>
      <c r="E327" s="2"/>
      <c r="F327" s="2" t="s">
        <v>179</v>
      </c>
    </row>
    <row r="328" spans="1:6">
      <c r="A328" s="2"/>
      <c r="B328" s="2"/>
      <c r="C328" s="2" t="s">
        <v>493</v>
      </c>
      <c r="D328" s="2"/>
      <c r="E328" s="2"/>
      <c r="F328" s="2">
        <v>194.45</v>
      </c>
    </row>
    <row r="329" spans="1:6">
      <c r="A329" s="2"/>
      <c r="B329" s="2"/>
      <c r="C329" s="2"/>
      <c r="D329" s="2" t="s">
        <v>174</v>
      </c>
      <c r="E329" s="2"/>
      <c r="F329" s="2" t="s">
        <v>349</v>
      </c>
    </row>
    <row r="330" spans="1:6">
      <c r="A330" s="2"/>
      <c r="B330" s="2" t="s">
        <v>494</v>
      </c>
      <c r="C330" s="2" t="s">
        <v>495</v>
      </c>
      <c r="D330" s="2"/>
      <c r="E330" s="2"/>
      <c r="F330" s="2"/>
    </row>
    <row r="331" spans="1:6">
      <c r="A331" s="2"/>
      <c r="B331" s="2"/>
      <c r="C331" s="2" t="s">
        <v>179</v>
      </c>
      <c r="D331" s="2"/>
      <c r="E331" s="2"/>
      <c r="F331" s="2"/>
    </row>
    <row r="332" spans="1:6">
      <c r="A332" s="2">
        <v>1</v>
      </c>
      <c r="B332" s="2" t="s">
        <v>399</v>
      </c>
      <c r="C332" s="2" t="s">
        <v>496</v>
      </c>
      <c r="D332" s="2">
        <v>52</v>
      </c>
      <c r="E332" s="2" t="s">
        <v>399</v>
      </c>
      <c r="F332" s="2">
        <v>52</v>
      </c>
    </row>
    <row r="333" spans="1:6">
      <c r="A333" s="2">
        <v>1</v>
      </c>
      <c r="B333" s="2" t="s">
        <v>323</v>
      </c>
      <c r="C333" s="2" t="s">
        <v>497</v>
      </c>
      <c r="D333" s="2">
        <v>10.4</v>
      </c>
      <c r="E333" s="2" t="s">
        <v>323</v>
      </c>
      <c r="F333" s="2">
        <v>10.4</v>
      </c>
    </row>
    <row r="334" spans="1:6">
      <c r="A334" s="2">
        <v>1</v>
      </c>
      <c r="B334" s="2" t="s">
        <v>399</v>
      </c>
      <c r="C334" s="2" t="s">
        <v>492</v>
      </c>
      <c r="D334" s="2">
        <v>147.88</v>
      </c>
      <c r="E334" s="2" t="s">
        <v>399</v>
      </c>
      <c r="F334" s="2">
        <v>147.88</v>
      </c>
    </row>
    <row r="335" spans="1:6">
      <c r="A335" s="2"/>
      <c r="B335" s="2"/>
      <c r="C335" s="2"/>
      <c r="D335" s="2" t="s">
        <v>174</v>
      </c>
      <c r="E335" s="2"/>
      <c r="F335" s="2" t="s">
        <v>179</v>
      </c>
    </row>
    <row r="336" spans="1:6">
      <c r="A336" s="2"/>
      <c r="B336" s="2"/>
      <c r="C336" s="2" t="s">
        <v>493</v>
      </c>
      <c r="D336" s="2"/>
      <c r="E336" s="2"/>
      <c r="F336" s="2">
        <v>210.28</v>
      </c>
    </row>
    <row r="337" spans="1:6">
      <c r="A337" s="2"/>
      <c r="B337" s="2"/>
      <c r="C337" s="2"/>
      <c r="D337" s="2" t="s">
        <v>174</v>
      </c>
      <c r="E337" s="2"/>
      <c r="F337" s="2" t="s">
        <v>349</v>
      </c>
    </row>
    <row r="338" spans="1:6">
      <c r="A338" s="2" t="s">
        <v>498</v>
      </c>
      <c r="B338" s="2" t="s">
        <v>318</v>
      </c>
      <c r="C338" s="2" t="s">
        <v>499</v>
      </c>
      <c r="D338" s="2"/>
      <c r="E338" s="2"/>
      <c r="F338" s="2"/>
    </row>
    <row r="339" spans="1:6">
      <c r="A339" s="2"/>
      <c r="B339" s="2"/>
      <c r="C339" s="2" t="s">
        <v>500</v>
      </c>
      <c r="D339" s="2"/>
      <c r="E339" s="2"/>
      <c r="F339" s="2"/>
    </row>
    <row r="340" spans="1:6">
      <c r="A340" s="2"/>
      <c r="B340" s="2"/>
      <c r="C340" s="2" t="s">
        <v>179</v>
      </c>
      <c r="D340" s="2"/>
      <c r="E340" s="2"/>
      <c r="F340" s="2"/>
    </row>
    <row r="341" spans="1:6">
      <c r="A341" s="2"/>
      <c r="B341" s="2" t="s">
        <v>501</v>
      </c>
      <c r="C341" s="2" t="s">
        <v>502</v>
      </c>
      <c r="D341" s="2"/>
      <c r="E341" s="2"/>
      <c r="F341" s="2"/>
    </row>
    <row r="342" spans="1:6">
      <c r="A342" s="2"/>
      <c r="B342" s="2"/>
      <c r="C342" s="2" t="s">
        <v>503</v>
      </c>
      <c r="D342" s="2"/>
      <c r="E342" s="2"/>
      <c r="F342" s="2"/>
    </row>
    <row r="343" spans="1:6">
      <c r="A343" s="2"/>
      <c r="B343" s="2"/>
      <c r="C343" s="2" t="s">
        <v>504</v>
      </c>
      <c r="D343" s="2"/>
      <c r="E343" s="2"/>
      <c r="F343" s="2"/>
    </row>
    <row r="344" spans="1:6">
      <c r="A344" s="2"/>
      <c r="B344" s="2"/>
      <c r="C344" s="2" t="s">
        <v>505</v>
      </c>
      <c r="D344" s="2"/>
      <c r="E344" s="2"/>
      <c r="F344" s="2"/>
    </row>
    <row r="345" spans="1:6">
      <c r="A345" s="2"/>
      <c r="B345" s="2"/>
      <c r="C345" s="2" t="s">
        <v>506</v>
      </c>
      <c r="D345" s="2"/>
      <c r="E345" s="2"/>
      <c r="F345" s="2"/>
    </row>
    <row r="346" spans="1:6">
      <c r="A346" s="2"/>
      <c r="B346" s="2"/>
      <c r="C346" s="2" t="s">
        <v>507</v>
      </c>
      <c r="D346" s="2"/>
      <c r="E346" s="2"/>
      <c r="F346" s="2"/>
    </row>
    <row r="347" spans="1:6">
      <c r="A347" s="2"/>
      <c r="B347" s="2"/>
      <c r="C347" s="2" t="s">
        <v>508</v>
      </c>
      <c r="D347" s="2"/>
      <c r="E347" s="2"/>
      <c r="F347" s="2"/>
    </row>
    <row r="348" spans="1:6">
      <c r="A348" s="2"/>
      <c r="B348" s="2"/>
      <c r="C348" s="2" t="s">
        <v>179</v>
      </c>
      <c r="D348" s="2"/>
      <c r="E348" s="2"/>
      <c r="F348" s="2"/>
    </row>
    <row r="349" spans="1:6">
      <c r="A349" s="2">
        <v>3</v>
      </c>
      <c r="B349" s="2" t="s">
        <v>509</v>
      </c>
      <c r="C349" s="2" t="s">
        <v>510</v>
      </c>
      <c r="D349" s="2">
        <v>193.05</v>
      </c>
      <c r="E349" s="2" t="s">
        <v>509</v>
      </c>
      <c r="F349" s="2">
        <v>579.15</v>
      </c>
    </row>
    <row r="350" spans="1:6">
      <c r="A350" s="2">
        <v>1</v>
      </c>
      <c r="B350" s="2" t="s">
        <v>394</v>
      </c>
      <c r="C350" s="2" t="s">
        <v>511</v>
      </c>
      <c r="D350" s="2">
        <v>76</v>
      </c>
      <c r="E350" s="2" t="s">
        <v>512</v>
      </c>
      <c r="F350" s="2">
        <v>76</v>
      </c>
    </row>
    <row r="351" spans="1:6">
      <c r="A351" s="2">
        <v>1</v>
      </c>
      <c r="B351" s="2" t="s">
        <v>394</v>
      </c>
      <c r="C351" s="2" t="s">
        <v>513</v>
      </c>
      <c r="D351" s="2">
        <v>70</v>
      </c>
      <c r="E351" s="2" t="s">
        <v>512</v>
      </c>
      <c r="F351" s="2">
        <v>70</v>
      </c>
    </row>
    <row r="352" spans="1:6">
      <c r="A352" s="2">
        <v>1</v>
      </c>
      <c r="B352" s="2" t="s">
        <v>394</v>
      </c>
      <c r="C352" s="2" t="s">
        <v>514</v>
      </c>
      <c r="D352" s="2">
        <v>159.80000000000001</v>
      </c>
      <c r="E352" s="2" t="s">
        <v>512</v>
      </c>
      <c r="F352" s="2">
        <v>159.80000000000001</v>
      </c>
    </row>
    <row r="353" spans="1:6">
      <c r="A353" s="2">
        <v>0.5</v>
      </c>
      <c r="B353" s="2" t="s">
        <v>343</v>
      </c>
      <c r="C353" s="2" t="s">
        <v>385</v>
      </c>
      <c r="D353" s="2">
        <v>667</v>
      </c>
      <c r="E353" s="2" t="s">
        <v>512</v>
      </c>
      <c r="F353" s="2">
        <v>333.5</v>
      </c>
    </row>
    <row r="354" spans="1:6">
      <c r="A354" s="2">
        <v>0.5</v>
      </c>
      <c r="B354" s="2" t="s">
        <v>343</v>
      </c>
      <c r="C354" s="2" t="s">
        <v>355</v>
      </c>
      <c r="D354" s="2">
        <v>718</v>
      </c>
      <c r="E354" s="2" t="s">
        <v>512</v>
      </c>
      <c r="F354" s="2">
        <v>359</v>
      </c>
    </row>
    <row r="355" spans="1:6">
      <c r="A355" s="2">
        <v>0.5</v>
      </c>
      <c r="B355" s="2" t="s">
        <v>343</v>
      </c>
      <c r="C355" s="2" t="s">
        <v>345</v>
      </c>
      <c r="D355" s="2">
        <v>502</v>
      </c>
      <c r="E355" s="2" t="s">
        <v>512</v>
      </c>
      <c r="F355" s="2">
        <v>251</v>
      </c>
    </row>
    <row r="356" spans="1:6">
      <c r="A356" s="2"/>
      <c r="B356" s="2" t="s">
        <v>323</v>
      </c>
      <c r="C356" s="2" t="s">
        <v>515</v>
      </c>
      <c r="D356" s="2">
        <v>2.79</v>
      </c>
      <c r="E356" s="2" t="s">
        <v>323</v>
      </c>
      <c r="F356" s="2">
        <v>2.79</v>
      </c>
    </row>
    <row r="357" spans="1:6">
      <c r="A357" s="2"/>
      <c r="B357" s="2"/>
      <c r="C357" s="2" t="s">
        <v>516</v>
      </c>
      <c r="D357" s="2"/>
      <c r="E357" s="2"/>
      <c r="F357" s="2"/>
    </row>
    <row r="358" spans="1:6">
      <c r="A358" s="2"/>
      <c r="B358" s="2"/>
      <c r="C358" s="2" t="s">
        <v>517</v>
      </c>
      <c r="D358" s="2"/>
      <c r="E358" s="2"/>
      <c r="F358" s="2"/>
    </row>
    <row r="359" spans="1:6">
      <c r="A359" s="2"/>
      <c r="B359" s="2"/>
      <c r="C359" s="2" t="s">
        <v>518</v>
      </c>
      <c r="D359" s="2"/>
      <c r="E359" s="2" t="s">
        <v>323</v>
      </c>
      <c r="F359" s="2">
        <v>0.12</v>
      </c>
    </row>
    <row r="360" spans="1:6">
      <c r="A360" s="2"/>
      <c r="B360" s="2"/>
      <c r="C360" s="2"/>
      <c r="D360" s="2"/>
      <c r="E360" s="2"/>
      <c r="F360" s="2" t="s">
        <v>179</v>
      </c>
    </row>
    <row r="361" spans="1:6">
      <c r="A361" s="2"/>
      <c r="B361" s="2"/>
      <c r="C361" s="2" t="s">
        <v>519</v>
      </c>
      <c r="D361" s="2"/>
      <c r="E361" s="2"/>
      <c r="F361" s="2">
        <v>1831.36</v>
      </c>
    </row>
    <row r="362" spans="1:6">
      <c r="A362" s="2"/>
      <c r="B362" s="2"/>
      <c r="C362" s="2"/>
      <c r="D362" s="2"/>
      <c r="E362" s="2"/>
      <c r="F362" s="2" t="s">
        <v>179</v>
      </c>
    </row>
    <row r="363" spans="1:6">
      <c r="A363" s="2"/>
      <c r="B363" s="2"/>
      <c r="C363" s="2" t="s">
        <v>520</v>
      </c>
      <c r="D363" s="2"/>
      <c r="E363" s="2"/>
      <c r="F363" s="2">
        <v>610.45000000000005</v>
      </c>
    </row>
    <row r="364" spans="1:6">
      <c r="A364" s="2"/>
      <c r="B364" s="2"/>
      <c r="C364" s="2"/>
      <c r="D364" s="2"/>
      <c r="E364" s="2"/>
      <c r="F364" s="2" t="s">
        <v>179</v>
      </c>
    </row>
    <row r="365" spans="1:6">
      <c r="A365" s="2" t="s">
        <v>521</v>
      </c>
      <c r="B365" s="2" t="s">
        <v>522</v>
      </c>
      <c r="C365" s="2" t="s">
        <v>523</v>
      </c>
      <c r="D365" s="2"/>
      <c r="E365" s="2"/>
      <c r="F365" s="2"/>
    </row>
    <row r="366" spans="1:6">
      <c r="A366" s="2"/>
      <c r="B366" s="2"/>
      <c r="C366" s="2" t="s">
        <v>524</v>
      </c>
      <c r="D366" s="2"/>
      <c r="E366" s="2"/>
      <c r="F366" s="2"/>
    </row>
    <row r="367" spans="1:6">
      <c r="A367" s="2"/>
      <c r="B367" s="2"/>
      <c r="C367" s="2" t="s">
        <v>504</v>
      </c>
      <c r="D367" s="2"/>
      <c r="E367" s="2"/>
      <c r="F367" s="2"/>
    </row>
    <row r="368" spans="1:6">
      <c r="A368" s="2"/>
      <c r="B368" s="2"/>
      <c r="C368" s="2" t="s">
        <v>525</v>
      </c>
      <c r="D368" s="2"/>
      <c r="E368" s="2"/>
      <c r="F368" s="2"/>
    </row>
    <row r="369" spans="1:6">
      <c r="A369" s="2"/>
      <c r="B369" s="2"/>
      <c r="C369" s="2" t="s">
        <v>526</v>
      </c>
      <c r="D369" s="2"/>
      <c r="E369" s="2"/>
      <c r="F369" s="2"/>
    </row>
    <row r="370" spans="1:6">
      <c r="A370" s="2"/>
      <c r="B370" s="2"/>
      <c r="C370" s="2" t="s">
        <v>507</v>
      </c>
      <c r="D370" s="2"/>
      <c r="E370" s="2"/>
      <c r="F370" s="2"/>
    </row>
    <row r="371" spans="1:6">
      <c r="A371" s="2"/>
      <c r="B371" s="2"/>
      <c r="C371" s="2" t="s">
        <v>508</v>
      </c>
      <c r="D371" s="2"/>
      <c r="E371" s="2"/>
      <c r="F371" s="2"/>
    </row>
    <row r="372" spans="1:6">
      <c r="A372" s="2"/>
      <c r="B372" s="2"/>
      <c r="C372" s="2" t="s">
        <v>179</v>
      </c>
      <c r="D372" s="2"/>
      <c r="E372" s="2"/>
      <c r="F372" s="2"/>
    </row>
    <row r="373" spans="1:6">
      <c r="A373" s="2">
        <v>3</v>
      </c>
      <c r="B373" s="2" t="s">
        <v>509</v>
      </c>
      <c r="C373" s="2" t="s">
        <v>527</v>
      </c>
      <c r="D373" s="2">
        <v>115.85</v>
      </c>
      <c r="E373" s="2" t="s">
        <v>509</v>
      </c>
      <c r="F373" s="2">
        <v>347.55</v>
      </c>
    </row>
    <row r="374" spans="1:6">
      <c r="A374" s="2">
        <v>1</v>
      </c>
      <c r="B374" s="2" t="s">
        <v>394</v>
      </c>
      <c r="C374" s="2" t="s">
        <v>528</v>
      </c>
      <c r="D374" s="2">
        <v>45</v>
      </c>
      <c r="E374" s="2" t="s">
        <v>512</v>
      </c>
      <c r="F374" s="2">
        <v>45</v>
      </c>
    </row>
    <row r="375" spans="1:6">
      <c r="A375" s="2">
        <v>1</v>
      </c>
      <c r="B375" s="2" t="s">
        <v>394</v>
      </c>
      <c r="C375" s="2" t="s">
        <v>529</v>
      </c>
      <c r="D375" s="2">
        <v>47.3</v>
      </c>
      <c r="E375" s="2" t="s">
        <v>512</v>
      </c>
      <c r="F375" s="2">
        <v>47.3</v>
      </c>
    </row>
    <row r="376" spans="1:6">
      <c r="A376" s="2">
        <v>1</v>
      </c>
      <c r="B376" s="2" t="s">
        <v>394</v>
      </c>
      <c r="C376" s="2" t="s">
        <v>530</v>
      </c>
      <c r="D376" s="2">
        <v>106.6</v>
      </c>
      <c r="E376" s="2" t="s">
        <v>512</v>
      </c>
      <c r="F376" s="2">
        <v>106.6</v>
      </c>
    </row>
    <row r="377" spans="1:6">
      <c r="A377" s="2">
        <v>0.5</v>
      </c>
      <c r="B377" s="2" t="s">
        <v>343</v>
      </c>
      <c r="C377" s="2" t="s">
        <v>385</v>
      </c>
      <c r="D377" s="2">
        <v>667</v>
      </c>
      <c r="E377" s="2" t="s">
        <v>512</v>
      </c>
      <c r="F377" s="2">
        <v>333.5</v>
      </c>
    </row>
    <row r="378" spans="1:6">
      <c r="A378" s="2">
        <v>0.5</v>
      </c>
      <c r="B378" s="2" t="s">
        <v>343</v>
      </c>
      <c r="C378" s="2" t="s">
        <v>355</v>
      </c>
      <c r="D378" s="2">
        <v>718</v>
      </c>
      <c r="E378" s="2" t="s">
        <v>512</v>
      </c>
      <c r="F378" s="2">
        <v>359</v>
      </c>
    </row>
    <row r="379" spans="1:6">
      <c r="A379" s="2">
        <v>0.5</v>
      </c>
      <c r="B379" s="2" t="s">
        <v>343</v>
      </c>
      <c r="C379" s="2" t="s">
        <v>345</v>
      </c>
      <c r="D379" s="2">
        <v>502</v>
      </c>
      <c r="E379" s="2" t="s">
        <v>512</v>
      </c>
      <c r="F379" s="2">
        <v>251</v>
      </c>
    </row>
    <row r="380" spans="1:6">
      <c r="A380" s="2"/>
      <c r="B380" s="2" t="s">
        <v>323</v>
      </c>
      <c r="C380" s="2" t="s">
        <v>515</v>
      </c>
      <c r="D380" s="2" t="s">
        <v>174</v>
      </c>
      <c r="E380" s="2" t="s">
        <v>323</v>
      </c>
      <c r="F380" s="2">
        <v>2.73</v>
      </c>
    </row>
    <row r="381" spans="1:6">
      <c r="A381" s="2"/>
      <c r="B381" s="2"/>
      <c r="C381" s="2" t="s">
        <v>516</v>
      </c>
      <c r="D381" s="2"/>
      <c r="E381" s="2"/>
      <c r="F381" s="2"/>
    </row>
    <row r="382" spans="1:6">
      <c r="A382" s="2"/>
      <c r="B382" s="2"/>
      <c r="C382" s="2" t="s">
        <v>517</v>
      </c>
      <c r="D382" s="2"/>
      <c r="E382" s="2"/>
      <c r="F382" s="2"/>
    </row>
    <row r="383" spans="1:6">
      <c r="A383" s="2"/>
      <c r="B383" s="2"/>
      <c r="C383" s="2" t="s">
        <v>518</v>
      </c>
      <c r="D383" s="2"/>
      <c r="E383" s="2" t="s">
        <v>323</v>
      </c>
      <c r="F383" s="2">
        <v>0.27</v>
      </c>
    </row>
    <row r="384" spans="1:6">
      <c r="A384" s="2"/>
      <c r="B384" s="2"/>
      <c r="C384" s="2"/>
      <c r="D384" s="2"/>
      <c r="E384" s="2"/>
      <c r="F384" s="2" t="s">
        <v>179</v>
      </c>
    </row>
    <row r="385" spans="1:6">
      <c r="A385" s="2"/>
      <c r="B385" s="2"/>
      <c r="C385" s="2" t="s">
        <v>519</v>
      </c>
      <c r="D385" s="2"/>
      <c r="E385" s="2"/>
      <c r="F385" s="2">
        <v>1492.95</v>
      </c>
    </row>
    <row r="386" spans="1:6">
      <c r="A386" s="2"/>
      <c r="B386" s="2"/>
      <c r="C386" s="2"/>
      <c r="D386" s="2"/>
      <c r="E386" s="2"/>
      <c r="F386" s="2" t="s">
        <v>179</v>
      </c>
    </row>
    <row r="387" spans="1:6">
      <c r="A387" s="2"/>
      <c r="B387" s="2"/>
      <c r="C387" s="2" t="s">
        <v>520</v>
      </c>
      <c r="D387" s="2"/>
      <c r="E387" s="2"/>
      <c r="F387" s="2">
        <v>497.65</v>
      </c>
    </row>
    <row r="388" spans="1:6">
      <c r="A388" s="2"/>
      <c r="B388" s="2"/>
      <c r="C388" s="2"/>
      <c r="D388" s="2"/>
      <c r="E388" s="2"/>
      <c r="F388" s="2"/>
    </row>
    <row r="389" spans="1:6">
      <c r="A389" s="2">
        <v>44.1</v>
      </c>
      <c r="B389" s="2" t="s">
        <v>318</v>
      </c>
      <c r="C389" s="2" t="s">
        <v>531</v>
      </c>
      <c r="D389" s="2"/>
      <c r="E389" s="2"/>
      <c r="F389" s="2"/>
    </row>
    <row r="390" spans="1:6">
      <c r="A390" s="2"/>
      <c r="B390" s="2"/>
      <c r="C390" s="2" t="s">
        <v>532</v>
      </c>
      <c r="D390" s="2"/>
      <c r="E390" s="2"/>
      <c r="F390" s="2"/>
    </row>
    <row r="391" spans="1:6">
      <c r="A391" s="2"/>
      <c r="B391" s="2"/>
      <c r="C391" s="2" t="s">
        <v>533</v>
      </c>
      <c r="D391" s="2"/>
      <c r="E391" s="2"/>
      <c r="F391" s="2"/>
    </row>
    <row r="392" spans="1:6">
      <c r="A392" s="2"/>
      <c r="B392" s="2"/>
      <c r="C392" s="2" t="s">
        <v>179</v>
      </c>
      <c r="D392" s="2"/>
      <c r="E392" s="2"/>
      <c r="F392" s="2"/>
    </row>
    <row r="393" spans="1:6">
      <c r="A393" s="2">
        <v>3</v>
      </c>
      <c r="B393" s="2" t="s">
        <v>509</v>
      </c>
      <c r="C393" s="2" t="s">
        <v>534</v>
      </c>
      <c r="D393" s="2">
        <v>120.54</v>
      </c>
      <c r="E393" s="2" t="s">
        <v>509</v>
      </c>
      <c r="F393" s="2">
        <v>361.62</v>
      </c>
    </row>
    <row r="394" spans="1:6">
      <c r="A394" s="2">
        <v>1</v>
      </c>
      <c r="B394" s="2" t="s">
        <v>343</v>
      </c>
      <c r="C394" s="2" t="s">
        <v>535</v>
      </c>
      <c r="D394" s="2">
        <v>76</v>
      </c>
      <c r="E394" s="2" t="s">
        <v>343</v>
      </c>
      <c r="F394" s="2">
        <v>76</v>
      </c>
    </row>
    <row r="395" spans="1:6">
      <c r="A395" s="2">
        <v>1</v>
      </c>
      <c r="B395" s="2" t="s">
        <v>343</v>
      </c>
      <c r="C395" s="2" t="s">
        <v>536</v>
      </c>
      <c r="D395" s="2">
        <v>70</v>
      </c>
      <c r="E395" s="2" t="s">
        <v>343</v>
      </c>
      <c r="F395" s="2">
        <v>70</v>
      </c>
    </row>
    <row r="396" spans="1:6">
      <c r="A396" s="2">
        <v>2</v>
      </c>
      <c r="B396" s="2" t="s">
        <v>343</v>
      </c>
      <c r="C396" s="2" t="s">
        <v>537</v>
      </c>
      <c r="D396" s="2">
        <v>21.2</v>
      </c>
      <c r="E396" s="2" t="s">
        <v>343</v>
      </c>
      <c r="F396" s="2">
        <v>42.4</v>
      </c>
    </row>
    <row r="397" spans="1:6">
      <c r="A397" s="2">
        <v>1</v>
      </c>
      <c r="B397" s="2" t="s">
        <v>343</v>
      </c>
      <c r="C397" s="2" t="s">
        <v>538</v>
      </c>
      <c r="D397" s="2">
        <v>31.5</v>
      </c>
      <c r="E397" s="2" t="s">
        <v>343</v>
      </c>
      <c r="F397" s="2">
        <v>31.5</v>
      </c>
    </row>
    <row r="398" spans="1:6">
      <c r="A398" s="2">
        <v>0.5</v>
      </c>
      <c r="B398" s="2" t="s">
        <v>343</v>
      </c>
      <c r="C398" s="2" t="s">
        <v>385</v>
      </c>
      <c r="D398" s="2">
        <v>667</v>
      </c>
      <c r="E398" s="2" t="s">
        <v>343</v>
      </c>
      <c r="F398" s="2">
        <v>333.5</v>
      </c>
    </row>
    <row r="399" spans="1:6">
      <c r="A399" s="2"/>
      <c r="B399" s="2" t="s">
        <v>323</v>
      </c>
      <c r="C399" s="2" t="s">
        <v>539</v>
      </c>
      <c r="D399" s="2"/>
      <c r="E399" s="2" t="s">
        <v>323</v>
      </c>
      <c r="F399" s="2"/>
    </row>
    <row r="400" spans="1:6">
      <c r="A400" s="2"/>
      <c r="B400" s="2"/>
      <c r="C400" s="2" t="s">
        <v>540</v>
      </c>
      <c r="D400" s="2"/>
      <c r="E400" s="2"/>
      <c r="F400" s="2"/>
    </row>
    <row r="401" spans="1:6">
      <c r="A401" s="2"/>
      <c r="B401" s="2"/>
      <c r="C401" s="2"/>
      <c r="D401" s="2"/>
      <c r="E401" s="2"/>
      <c r="F401" s="2" t="s">
        <v>179</v>
      </c>
    </row>
    <row r="402" spans="1:6">
      <c r="A402" s="2"/>
      <c r="B402" s="2"/>
      <c r="C402" s="2" t="s">
        <v>519</v>
      </c>
      <c r="D402" s="2"/>
      <c r="E402" s="2"/>
      <c r="F402" s="2">
        <v>915.02</v>
      </c>
    </row>
    <row r="403" spans="1:6">
      <c r="A403" s="2" t="s">
        <v>174</v>
      </c>
      <c r="B403" s="2"/>
      <c r="C403" s="2"/>
      <c r="D403" s="2"/>
      <c r="E403" s="2"/>
      <c r="F403" s="2"/>
    </row>
    <row r="404" spans="1:6">
      <c r="A404" s="2"/>
      <c r="B404" s="2"/>
      <c r="C404" s="2"/>
      <c r="D404" s="2"/>
      <c r="E404" s="2"/>
      <c r="F404" s="2" t="s">
        <v>179</v>
      </c>
    </row>
    <row r="405" spans="1:6">
      <c r="A405" s="2"/>
      <c r="B405" s="2"/>
      <c r="C405" s="2" t="s">
        <v>520</v>
      </c>
      <c r="D405" s="2"/>
      <c r="E405" s="2"/>
      <c r="F405" s="2">
        <v>305.01</v>
      </c>
    </row>
    <row r="406" spans="1:6">
      <c r="A406" s="2"/>
      <c r="B406" s="2"/>
      <c r="C406" s="2"/>
      <c r="D406" s="2"/>
      <c r="E406" s="2"/>
      <c r="F406" s="2" t="s">
        <v>349</v>
      </c>
    </row>
    <row r="407" spans="1:6">
      <c r="A407" s="2" t="s">
        <v>542</v>
      </c>
      <c r="B407" s="2" t="s">
        <v>318</v>
      </c>
      <c r="C407" s="2" t="s">
        <v>543</v>
      </c>
      <c r="D407" s="2"/>
      <c r="E407" s="2"/>
      <c r="F407" s="2"/>
    </row>
    <row r="408" spans="1:6">
      <c r="A408" s="2"/>
      <c r="B408" s="2"/>
      <c r="C408" s="2" t="s">
        <v>544</v>
      </c>
      <c r="D408" s="2"/>
      <c r="E408" s="2"/>
      <c r="F408" s="2"/>
    </row>
    <row r="409" spans="1:6">
      <c r="A409" s="2"/>
      <c r="B409" s="2"/>
      <c r="C409" s="2" t="s">
        <v>179</v>
      </c>
      <c r="D409" s="2" t="s">
        <v>179</v>
      </c>
      <c r="E409" s="2"/>
      <c r="F409" s="2"/>
    </row>
    <row r="410" spans="1:6">
      <c r="A410" s="2">
        <v>0.53339999999999999</v>
      </c>
      <c r="B410" s="2" t="s">
        <v>371</v>
      </c>
      <c r="C410" s="2" t="s">
        <v>545</v>
      </c>
      <c r="D410" s="2">
        <v>208.8</v>
      </c>
      <c r="E410" s="2" t="s">
        <v>371</v>
      </c>
      <c r="F410" s="2">
        <v>111.37</v>
      </c>
    </row>
    <row r="411" spans="1:6">
      <c r="A411" s="2">
        <v>4.24</v>
      </c>
      <c r="B411" s="2" t="s">
        <v>399</v>
      </c>
      <c r="C411" s="2" t="s">
        <v>546</v>
      </c>
      <c r="D411" s="2">
        <v>35.61</v>
      </c>
      <c r="E411" s="2" t="s">
        <v>399</v>
      </c>
      <c r="F411" s="2">
        <v>150.99</v>
      </c>
    </row>
    <row r="412" spans="1:6">
      <c r="A412" s="2">
        <v>16</v>
      </c>
      <c r="B412" s="2" t="s">
        <v>547</v>
      </c>
      <c r="C412" s="2" t="s">
        <v>548</v>
      </c>
      <c r="D412" s="2">
        <v>1</v>
      </c>
      <c r="E412" s="2" t="s">
        <v>549</v>
      </c>
      <c r="F412" s="2">
        <v>16</v>
      </c>
    </row>
    <row r="413" spans="1:6">
      <c r="A413" s="2">
        <v>0.53339999999999999</v>
      </c>
      <c r="B413" s="2" t="s">
        <v>371</v>
      </c>
      <c r="C413" s="2" t="s">
        <v>550</v>
      </c>
      <c r="D413" s="2">
        <v>166.2</v>
      </c>
      <c r="E413" s="2" t="s">
        <v>371</v>
      </c>
      <c r="F413" s="2">
        <v>88.65</v>
      </c>
    </row>
    <row r="414" spans="1:6">
      <c r="A414" s="2"/>
      <c r="B414" s="2" t="s">
        <v>323</v>
      </c>
      <c r="C414" s="2" t="s">
        <v>407</v>
      </c>
      <c r="D414" s="2"/>
      <c r="E414" s="2" t="s">
        <v>323</v>
      </c>
      <c r="F414" s="2"/>
    </row>
    <row r="415" spans="1:6">
      <c r="A415" s="2"/>
      <c r="B415" s="2"/>
      <c r="C415" s="2" t="s">
        <v>551</v>
      </c>
      <c r="D415" s="2"/>
      <c r="E415" s="2"/>
      <c r="F415" s="2"/>
    </row>
    <row r="416" spans="1:6">
      <c r="A416" s="2"/>
      <c r="B416" s="2"/>
      <c r="C416" s="2"/>
      <c r="D416" s="2"/>
      <c r="E416" s="2"/>
      <c r="F416" s="2" t="s">
        <v>179</v>
      </c>
    </row>
    <row r="417" spans="1:6">
      <c r="A417" s="2"/>
      <c r="B417" s="2"/>
      <c r="C417" s="2" t="s">
        <v>552</v>
      </c>
      <c r="D417" s="2"/>
      <c r="E417" s="2"/>
      <c r="F417" s="2">
        <v>367.01</v>
      </c>
    </row>
    <row r="418" spans="1:6">
      <c r="A418" s="2"/>
      <c r="B418" s="2"/>
      <c r="C418" s="2"/>
      <c r="D418" s="2"/>
      <c r="E418" s="2"/>
      <c r="F418" s="2" t="s">
        <v>179</v>
      </c>
    </row>
    <row r="419" spans="1:6">
      <c r="A419" s="2"/>
      <c r="B419" s="2"/>
      <c r="C419" s="2" t="s">
        <v>553</v>
      </c>
      <c r="D419" s="2"/>
      <c r="E419" s="2"/>
      <c r="F419" s="2">
        <v>688.2</v>
      </c>
    </row>
    <row r="420" spans="1:6">
      <c r="A420" s="2" t="s">
        <v>174</v>
      </c>
      <c r="B420" s="2"/>
      <c r="C420" s="2"/>
      <c r="D420" s="2"/>
      <c r="E420" s="2"/>
      <c r="F420" s="2" t="s">
        <v>349</v>
      </c>
    </row>
    <row r="421" spans="1:6">
      <c r="A421" s="2" t="s">
        <v>577</v>
      </c>
      <c r="B421" s="2" t="s">
        <v>494</v>
      </c>
      <c r="C421" s="2" t="s">
        <v>578</v>
      </c>
      <c r="D421" s="2"/>
      <c r="E421" s="2"/>
      <c r="F421" s="2"/>
    </row>
    <row r="422" spans="1:6">
      <c r="A422" s="2"/>
      <c r="B422" s="2"/>
      <c r="C422" s="2" t="s">
        <v>579</v>
      </c>
      <c r="D422" s="2"/>
      <c r="E422" s="2"/>
      <c r="F422" s="2"/>
    </row>
    <row r="423" spans="1:6">
      <c r="A423" s="2"/>
      <c r="B423" s="2"/>
      <c r="C423" s="2" t="s">
        <v>179</v>
      </c>
      <c r="D423" s="2"/>
      <c r="E423" s="2"/>
      <c r="F423" s="2"/>
    </row>
    <row r="424" spans="1:6">
      <c r="A424" s="2">
        <v>1</v>
      </c>
      <c r="B424" s="2" t="s">
        <v>580</v>
      </c>
      <c r="C424" s="2" t="s">
        <v>581</v>
      </c>
      <c r="D424" s="2">
        <v>45000</v>
      </c>
      <c r="E424" s="2" t="s">
        <v>476</v>
      </c>
      <c r="F424" s="2">
        <v>4500</v>
      </c>
    </row>
    <row r="425" spans="1:6">
      <c r="A425" s="2">
        <v>0.01</v>
      </c>
      <c r="B425" s="2" t="s">
        <v>580</v>
      </c>
      <c r="C425" s="2" t="s">
        <v>582</v>
      </c>
      <c r="D425" s="2">
        <v>43750</v>
      </c>
      <c r="E425" s="2" t="s">
        <v>476</v>
      </c>
      <c r="F425" s="2">
        <v>43.75</v>
      </c>
    </row>
    <row r="426" spans="1:6">
      <c r="A426" s="2">
        <v>3.5</v>
      </c>
      <c r="B426" s="2" t="s">
        <v>394</v>
      </c>
      <c r="C426" s="2" t="s">
        <v>583</v>
      </c>
      <c r="D426" s="2">
        <v>667</v>
      </c>
      <c r="E426" s="2" t="s">
        <v>394</v>
      </c>
      <c r="F426" s="2">
        <v>2334.5</v>
      </c>
    </row>
    <row r="427" spans="1:6">
      <c r="A427" s="2"/>
      <c r="B427" s="2" t="s">
        <v>323</v>
      </c>
      <c r="C427" s="2" t="s">
        <v>324</v>
      </c>
      <c r="D427" s="2"/>
      <c r="E427" s="2" t="s">
        <v>323</v>
      </c>
      <c r="F427" s="2">
        <v>0</v>
      </c>
    </row>
    <row r="428" spans="1:6">
      <c r="A428" s="2"/>
      <c r="B428" s="2"/>
      <c r="C428" s="2"/>
      <c r="D428" s="2"/>
      <c r="E428" s="2"/>
      <c r="F428" s="2" t="s">
        <v>179</v>
      </c>
    </row>
    <row r="429" spans="1:6">
      <c r="A429" s="2"/>
      <c r="B429" s="2"/>
      <c r="C429" s="2" t="s">
        <v>584</v>
      </c>
      <c r="D429" s="2"/>
      <c r="E429" s="2"/>
      <c r="F429" s="2">
        <v>6878.25</v>
      </c>
    </row>
    <row r="430" spans="1:6">
      <c r="A430" s="2"/>
      <c r="B430" s="2"/>
      <c r="C430" s="2"/>
      <c r="D430" s="2"/>
      <c r="E430" s="2"/>
      <c r="F430" s="2" t="s">
        <v>179</v>
      </c>
    </row>
    <row r="431" spans="1:6">
      <c r="A431" s="2"/>
      <c r="B431" s="2"/>
      <c r="C431" s="2" t="s">
        <v>585</v>
      </c>
      <c r="D431" s="2"/>
      <c r="E431" s="2"/>
      <c r="F431" s="2">
        <v>68782.5</v>
      </c>
    </row>
    <row r="432" spans="1:6">
      <c r="A432" s="2"/>
      <c r="B432" s="2"/>
      <c r="C432" s="2" t="s">
        <v>174</v>
      </c>
      <c r="D432" s="2"/>
      <c r="E432" s="2"/>
      <c r="F432" s="2" t="s">
        <v>174</v>
      </c>
    </row>
    <row r="433" spans="1:6">
      <c r="A433" s="2"/>
      <c r="B433" s="2" t="s">
        <v>591</v>
      </c>
      <c r="C433" s="2"/>
      <c r="D433" s="2"/>
      <c r="E433" s="2"/>
      <c r="F433" s="2"/>
    </row>
    <row r="434" spans="1:6">
      <c r="A434" s="2">
        <v>10</v>
      </c>
      <c r="B434" s="2" t="s">
        <v>389</v>
      </c>
      <c r="C434" s="2" t="s">
        <v>592</v>
      </c>
      <c r="D434" s="2">
        <v>464</v>
      </c>
      <c r="E434" s="2" t="s">
        <v>389</v>
      </c>
      <c r="F434" s="2">
        <v>4640</v>
      </c>
    </row>
    <row r="435" spans="1:6">
      <c r="A435" s="2">
        <v>0.21</v>
      </c>
      <c r="B435" s="2" t="s">
        <v>229</v>
      </c>
      <c r="C435" s="2" t="s">
        <v>593</v>
      </c>
      <c r="D435" s="2">
        <v>4413.71</v>
      </c>
      <c r="E435" s="2" t="s">
        <v>229</v>
      </c>
      <c r="F435" s="2">
        <v>926.88</v>
      </c>
    </row>
    <row r="436" spans="1:6">
      <c r="A436" s="2">
        <v>10</v>
      </c>
      <c r="B436" s="2"/>
      <c r="C436" s="2" t="s">
        <v>594</v>
      </c>
      <c r="D436" s="2">
        <v>246.04</v>
      </c>
      <c r="E436" s="2"/>
      <c r="F436" s="2">
        <v>2460.4</v>
      </c>
    </row>
    <row r="437" spans="1:6">
      <c r="A437" s="2">
        <v>1.1000000000000001</v>
      </c>
      <c r="B437" s="2" t="s">
        <v>394</v>
      </c>
      <c r="C437" s="2" t="s">
        <v>344</v>
      </c>
      <c r="D437" s="2">
        <v>769</v>
      </c>
      <c r="E437" s="2" t="s">
        <v>394</v>
      </c>
      <c r="F437" s="2">
        <v>845.9</v>
      </c>
    </row>
    <row r="438" spans="1:6">
      <c r="A438" s="2">
        <v>2.1</v>
      </c>
      <c r="B438" s="2" t="s">
        <v>394</v>
      </c>
      <c r="C438" s="2" t="s">
        <v>355</v>
      </c>
      <c r="D438" s="2">
        <v>718</v>
      </c>
      <c r="E438" s="2" t="s">
        <v>394</v>
      </c>
      <c r="F438" s="2">
        <v>1507.8</v>
      </c>
    </row>
    <row r="439" spans="1:6">
      <c r="A439" s="2">
        <v>2.2000000000000002</v>
      </c>
      <c r="B439" s="2" t="s">
        <v>394</v>
      </c>
      <c r="C439" s="2" t="s">
        <v>345</v>
      </c>
      <c r="D439" s="2">
        <v>502</v>
      </c>
      <c r="E439" s="2" t="s">
        <v>394</v>
      </c>
      <c r="F439" s="2">
        <v>1104.4000000000001</v>
      </c>
    </row>
    <row r="440" spans="1:6">
      <c r="A440" s="2">
        <v>1.1000000000000001</v>
      </c>
      <c r="B440" s="2" t="s">
        <v>394</v>
      </c>
      <c r="C440" s="2" t="s">
        <v>346</v>
      </c>
      <c r="D440" s="2">
        <v>412</v>
      </c>
      <c r="E440" s="2" t="s">
        <v>394</v>
      </c>
      <c r="F440" s="2">
        <v>453.2</v>
      </c>
    </row>
    <row r="441" spans="1:6">
      <c r="A441" s="2">
        <v>6.5</v>
      </c>
      <c r="B441" s="2" t="s">
        <v>391</v>
      </c>
      <c r="C441" s="2" t="s">
        <v>595</v>
      </c>
      <c r="D441" s="2">
        <v>17.18</v>
      </c>
      <c r="E441" s="2" t="s">
        <v>268</v>
      </c>
      <c r="F441" s="2">
        <v>111.67</v>
      </c>
    </row>
    <row r="442" spans="1:6">
      <c r="A442" s="2">
        <v>3</v>
      </c>
      <c r="B442" s="2" t="s">
        <v>391</v>
      </c>
      <c r="C442" s="2" t="s">
        <v>596</v>
      </c>
      <c r="D442" s="2">
        <v>26.8</v>
      </c>
      <c r="E442" s="2" t="s">
        <v>391</v>
      </c>
      <c r="F442" s="2">
        <v>80.400000000000006</v>
      </c>
    </row>
    <row r="443" spans="1:6">
      <c r="A443" s="2">
        <v>2.15</v>
      </c>
      <c r="B443" s="2" t="s">
        <v>394</v>
      </c>
      <c r="C443" s="2" t="s">
        <v>597</v>
      </c>
      <c r="D443" s="2">
        <v>45.8</v>
      </c>
      <c r="E443" s="2" t="s">
        <v>394</v>
      </c>
      <c r="F443" s="2">
        <v>98.47</v>
      </c>
    </row>
    <row r="444" spans="1:6">
      <c r="A444" s="2">
        <v>0.4</v>
      </c>
      <c r="B444" s="2" t="s">
        <v>394</v>
      </c>
      <c r="C444" s="2" t="s">
        <v>598</v>
      </c>
      <c r="D444" s="2"/>
      <c r="E444" s="2" t="s">
        <v>394</v>
      </c>
      <c r="F444" s="2">
        <v>0</v>
      </c>
    </row>
    <row r="445" spans="1:6">
      <c r="A445" s="2"/>
      <c r="B445" s="2"/>
      <c r="C445" s="2"/>
      <c r="D445" s="2"/>
      <c r="E445" s="2" t="s">
        <v>394</v>
      </c>
      <c r="F445" s="2">
        <v>0</v>
      </c>
    </row>
    <row r="446" spans="1:6">
      <c r="A446" s="2"/>
      <c r="B446" s="2" t="s">
        <v>323</v>
      </c>
      <c r="C446" s="2" t="s">
        <v>324</v>
      </c>
      <c r="D446" s="2"/>
      <c r="E446" s="2" t="s">
        <v>323</v>
      </c>
      <c r="F446" s="2">
        <v>0.8</v>
      </c>
    </row>
    <row r="447" spans="1:6">
      <c r="A447" s="2"/>
      <c r="B447" s="2"/>
      <c r="C447" s="2"/>
      <c r="D447" s="2"/>
      <c r="E447" s="2"/>
      <c r="F447" s="2" t="s">
        <v>179</v>
      </c>
    </row>
    <row r="448" spans="1:6">
      <c r="A448" s="2"/>
      <c r="B448" s="2"/>
      <c r="C448" s="2" t="s">
        <v>347</v>
      </c>
      <c r="D448" s="2"/>
      <c r="E448" s="2"/>
      <c r="F448" s="2">
        <v>12229.92</v>
      </c>
    </row>
    <row r="449" spans="1:6">
      <c r="A449" s="2"/>
      <c r="B449" s="2"/>
      <c r="C449" s="2"/>
      <c r="D449" s="2"/>
      <c r="E449" s="2"/>
      <c r="F449" s="2" t="s">
        <v>179</v>
      </c>
    </row>
    <row r="450" spans="1:6">
      <c r="A450" s="2"/>
      <c r="B450" s="2"/>
      <c r="C450" s="2" t="s">
        <v>348</v>
      </c>
      <c r="D450" s="2"/>
      <c r="E450" s="2"/>
      <c r="F450" s="2">
        <v>1222.99</v>
      </c>
    </row>
    <row r="451" spans="1:6">
      <c r="A451" s="2"/>
      <c r="B451" s="2"/>
      <c r="C451" s="2"/>
      <c r="D451" s="2"/>
      <c r="E451" s="2"/>
      <c r="F451" s="2" t="s">
        <v>349</v>
      </c>
    </row>
    <row r="452" spans="1:6">
      <c r="A452" s="2"/>
      <c r="B452" s="2"/>
      <c r="C452" s="2"/>
      <c r="D452" s="2"/>
      <c r="E452" s="2"/>
      <c r="F452" s="2"/>
    </row>
    <row r="453" spans="1:6">
      <c r="A453" s="2">
        <v>72</v>
      </c>
      <c r="B453" s="2"/>
      <c r="C453" s="2" t="s">
        <v>606</v>
      </c>
      <c r="D453" s="2"/>
      <c r="E453" s="2"/>
      <c r="F453" s="5">
        <v>33.9</v>
      </c>
    </row>
    <row r="454" spans="1:6">
      <c r="A454" s="2"/>
      <c r="B454" s="2"/>
      <c r="C454" s="2"/>
      <c r="D454" s="2"/>
      <c r="E454" s="2"/>
      <c r="F454" s="5"/>
    </row>
    <row r="455" spans="1:6">
      <c r="A455" s="2" t="s">
        <v>607</v>
      </c>
      <c r="B455" s="2"/>
      <c r="C455" s="2" t="s">
        <v>608</v>
      </c>
      <c r="D455" s="2"/>
      <c r="E455" s="2"/>
      <c r="F455" s="5">
        <v>1185</v>
      </c>
    </row>
    <row r="456" spans="1:6">
      <c r="A456" s="2"/>
      <c r="B456" s="2"/>
      <c r="C456" s="2"/>
      <c r="D456" s="2"/>
      <c r="E456" s="2"/>
      <c r="F456" s="2"/>
    </row>
    <row r="457" spans="1:6">
      <c r="A457" s="2"/>
      <c r="B457" s="2"/>
      <c r="C457" s="2" t="s">
        <v>609</v>
      </c>
      <c r="D457" s="2"/>
      <c r="E457" s="2"/>
      <c r="F457" s="2"/>
    </row>
    <row r="458" spans="1:6" ht="90">
      <c r="A458" s="2"/>
      <c r="B458" s="2"/>
      <c r="C458" s="4" t="s">
        <v>610</v>
      </c>
      <c r="D458" s="2"/>
      <c r="E458" s="2"/>
      <c r="F458" s="2"/>
    </row>
    <row r="459" spans="1:6">
      <c r="A459" s="2"/>
      <c r="B459" s="2"/>
      <c r="C459" s="2"/>
      <c r="D459" s="2"/>
      <c r="E459" s="2"/>
      <c r="F459" s="2"/>
    </row>
    <row r="460" spans="1:6">
      <c r="A460" s="2">
        <v>1</v>
      </c>
      <c r="B460" s="2" t="s">
        <v>399</v>
      </c>
      <c r="C460" s="2" t="s">
        <v>611</v>
      </c>
      <c r="D460" s="2">
        <v>914.1</v>
      </c>
      <c r="E460" s="2" t="s">
        <v>612</v>
      </c>
      <c r="F460" s="2">
        <v>9.14</v>
      </c>
    </row>
    <row r="461" spans="1:6">
      <c r="A461" s="2"/>
      <c r="B461" s="2"/>
      <c r="C461" s="2" t="s">
        <v>613</v>
      </c>
      <c r="D461" s="2"/>
      <c r="E461" s="2"/>
      <c r="F461" s="2">
        <v>452.6</v>
      </c>
    </row>
    <row r="462" spans="1:6">
      <c r="A462" s="2"/>
      <c r="B462" s="2"/>
      <c r="C462" s="2" t="s">
        <v>614</v>
      </c>
      <c r="D462" s="2"/>
      <c r="E462" s="2"/>
      <c r="F462" s="2">
        <v>5.0599999999999996</v>
      </c>
    </row>
    <row r="463" spans="1:6">
      <c r="A463" s="2"/>
      <c r="B463" s="2"/>
      <c r="C463" s="2" t="s">
        <v>615</v>
      </c>
      <c r="D463" s="2" t="s">
        <v>616</v>
      </c>
      <c r="E463" s="2"/>
      <c r="F463" s="2">
        <v>466.8</v>
      </c>
    </row>
    <row r="464" spans="1:6">
      <c r="A464" s="2"/>
      <c r="B464" s="2"/>
      <c r="C464" s="2" t="s">
        <v>634</v>
      </c>
      <c r="D464" s="15"/>
      <c r="E464" s="15"/>
      <c r="F464" s="15" t="s">
        <v>635</v>
      </c>
    </row>
    <row r="465" spans="1:6">
      <c r="A465" s="2"/>
      <c r="B465" s="2"/>
      <c r="C465" s="2"/>
      <c r="D465" s="15"/>
      <c r="E465" s="15"/>
      <c r="F465" s="15"/>
    </row>
    <row r="466" spans="1:6">
      <c r="A466" s="2">
        <v>1.4</v>
      </c>
      <c r="B466" s="2" t="s">
        <v>636</v>
      </c>
      <c r="C466" s="2" t="s">
        <v>637</v>
      </c>
      <c r="D466" s="15">
        <v>289.8</v>
      </c>
      <c r="E466" s="15" t="s">
        <v>636</v>
      </c>
      <c r="F466" s="15">
        <v>405.72</v>
      </c>
    </row>
    <row r="467" spans="1:6">
      <c r="A467" s="2">
        <v>1.5</v>
      </c>
      <c r="B467" s="2" t="s">
        <v>394</v>
      </c>
      <c r="C467" s="2" t="s">
        <v>638</v>
      </c>
      <c r="D467" s="15">
        <v>615</v>
      </c>
      <c r="E467" s="15" t="s">
        <v>394</v>
      </c>
      <c r="F467" s="15">
        <v>922.5</v>
      </c>
    </row>
    <row r="468" spans="1:6">
      <c r="A468" s="2">
        <v>10</v>
      </c>
      <c r="B468" s="2" t="s">
        <v>371</v>
      </c>
      <c r="C468" s="2" t="s">
        <v>639</v>
      </c>
      <c r="D468" s="15">
        <v>3.2</v>
      </c>
      <c r="E468" s="15" t="s">
        <v>371</v>
      </c>
      <c r="F468" s="15">
        <v>32</v>
      </c>
    </row>
    <row r="469" spans="1:6">
      <c r="A469" s="2"/>
      <c r="B469" s="2"/>
      <c r="C469" s="2" t="s">
        <v>373</v>
      </c>
      <c r="D469" s="15" t="s">
        <v>640</v>
      </c>
      <c r="E469" s="15"/>
      <c r="F469" s="15">
        <v>3.9</v>
      </c>
    </row>
    <row r="470" spans="1:6">
      <c r="A470" s="2"/>
      <c r="B470" s="2"/>
      <c r="C470" s="2" t="s">
        <v>347</v>
      </c>
      <c r="D470" s="15"/>
      <c r="E470" s="15"/>
      <c r="F470" s="15">
        <v>1364.12</v>
      </c>
    </row>
    <row r="471" spans="1:6">
      <c r="A471" s="2"/>
      <c r="B471" s="2"/>
      <c r="C471" s="2" t="s">
        <v>348</v>
      </c>
      <c r="D471" s="15"/>
      <c r="E471" s="15"/>
      <c r="F471" s="15">
        <v>136.41</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L751"/>
  <sheetViews>
    <sheetView topLeftCell="A720" workbookViewId="0">
      <selection activeCell="C472" sqref="C472"/>
    </sheetView>
  </sheetViews>
  <sheetFormatPr defaultRowHeight="15"/>
  <cols>
    <col min="2" max="2" width="4.7109375" customWidth="1"/>
    <col min="3" max="3" width="47" customWidth="1"/>
    <col min="4" max="4" width="35.7109375" hidden="1" customWidth="1"/>
  </cols>
  <sheetData>
    <row r="1" spans="1:6">
      <c r="A1" s="55"/>
      <c r="B1" s="55"/>
      <c r="C1" s="55" t="s">
        <v>311</v>
      </c>
      <c r="D1" s="55"/>
      <c r="E1" s="55"/>
      <c r="F1" s="55"/>
    </row>
    <row r="2" spans="1:6">
      <c r="A2" s="55"/>
      <c r="B2" s="55"/>
      <c r="C2" s="55" t="s">
        <v>312</v>
      </c>
      <c r="D2" s="55"/>
      <c r="E2" s="55"/>
      <c r="F2" s="55"/>
    </row>
    <row r="3" spans="1:6">
      <c r="A3" s="55" t="s">
        <v>176</v>
      </c>
      <c r="B3" s="55" t="s">
        <v>174</v>
      </c>
      <c r="C3" s="55" t="s">
        <v>177</v>
      </c>
      <c r="D3" s="55"/>
      <c r="E3" s="55" t="s">
        <v>647</v>
      </c>
      <c r="F3" s="55"/>
    </row>
    <row r="4" spans="1:6">
      <c r="A4" s="55" t="s">
        <v>179</v>
      </c>
      <c r="B4" s="55" t="s">
        <v>179</v>
      </c>
      <c r="C4" s="55" t="s">
        <v>179</v>
      </c>
      <c r="D4" s="55" t="s">
        <v>179</v>
      </c>
      <c r="E4" s="55" t="s">
        <v>179</v>
      </c>
      <c r="F4" s="55" t="s">
        <v>179</v>
      </c>
    </row>
    <row r="5" spans="1:6">
      <c r="A5" s="55" t="s">
        <v>313</v>
      </c>
      <c r="B5" s="55" t="s">
        <v>174</v>
      </c>
      <c r="C5" s="55" t="s">
        <v>314</v>
      </c>
      <c r="D5" s="55" t="s">
        <v>315</v>
      </c>
      <c r="E5" s="55" t="s">
        <v>316</v>
      </c>
      <c r="F5" s="55" t="s">
        <v>317</v>
      </c>
    </row>
    <row r="6" spans="1:6">
      <c r="A6" s="55" t="s">
        <v>179</v>
      </c>
      <c r="B6" s="55" t="s">
        <v>179</v>
      </c>
      <c r="C6" s="55" t="s">
        <v>179</v>
      </c>
      <c r="D6" s="55" t="s">
        <v>179</v>
      </c>
      <c r="E6" s="55" t="s">
        <v>179</v>
      </c>
      <c r="F6" s="55" t="s">
        <v>179</v>
      </c>
    </row>
    <row r="7" spans="1:6">
      <c r="A7" s="55"/>
      <c r="B7" s="55" t="s">
        <v>318</v>
      </c>
      <c r="C7" s="55" t="s">
        <v>319</v>
      </c>
      <c r="D7" s="55"/>
      <c r="E7" s="55"/>
      <c r="F7" s="55"/>
    </row>
    <row r="8" spans="1:6">
      <c r="A8" s="55"/>
      <c r="B8" s="55"/>
      <c r="C8" s="55" t="s">
        <v>179</v>
      </c>
      <c r="D8" s="55"/>
      <c r="E8" s="55"/>
      <c r="F8" s="55"/>
    </row>
    <row r="9" spans="1:6">
      <c r="A9" s="55">
        <v>0.96</v>
      </c>
      <c r="B9" s="55" t="s">
        <v>268</v>
      </c>
      <c r="C9" s="55" t="s">
        <v>320</v>
      </c>
      <c r="D9" s="55">
        <v>5960</v>
      </c>
      <c r="E9" s="55" t="s">
        <v>268</v>
      </c>
      <c r="F9" s="55">
        <v>5721.6</v>
      </c>
    </row>
    <row r="10" spans="1:6">
      <c r="A10" s="55">
        <v>1</v>
      </c>
      <c r="B10" s="55" t="s">
        <v>229</v>
      </c>
      <c r="C10" s="55" t="s">
        <v>321</v>
      </c>
      <c r="D10" s="55">
        <v>1511.1</v>
      </c>
      <c r="E10" s="55" t="s">
        <v>229</v>
      </c>
      <c r="F10" s="55">
        <v>1511.1</v>
      </c>
    </row>
    <row r="11" spans="1:6">
      <c r="A11" s="55">
        <v>1</v>
      </c>
      <c r="B11" s="55" t="s">
        <v>229</v>
      </c>
      <c r="C11" s="55" t="s">
        <v>322</v>
      </c>
      <c r="D11" s="55">
        <v>100</v>
      </c>
      <c r="E11" s="55" t="s">
        <v>229</v>
      </c>
      <c r="F11" s="55">
        <v>100</v>
      </c>
    </row>
    <row r="12" spans="1:6">
      <c r="A12" s="55"/>
      <c r="B12" s="55" t="s">
        <v>323</v>
      </c>
      <c r="C12" s="55" t="s">
        <v>324</v>
      </c>
      <c r="D12" s="55" t="s">
        <v>174</v>
      </c>
      <c r="E12" s="55" t="s">
        <v>323</v>
      </c>
      <c r="F12" s="55">
        <v>0</v>
      </c>
    </row>
    <row r="13" spans="1:6">
      <c r="A13" s="55"/>
      <c r="B13" s="55"/>
      <c r="C13" s="55"/>
      <c r="D13" s="55"/>
      <c r="E13" s="55"/>
      <c r="F13" s="55" t="s">
        <v>179</v>
      </c>
    </row>
    <row r="14" spans="1:6">
      <c r="A14" s="55"/>
      <c r="B14" s="55"/>
      <c r="C14" s="55" t="s">
        <v>325</v>
      </c>
      <c r="D14" s="55"/>
      <c r="E14" s="55"/>
      <c r="F14" s="55">
        <v>7332.7</v>
      </c>
    </row>
    <row r="15" spans="1:6">
      <c r="A15" s="55"/>
      <c r="B15" s="55"/>
      <c r="C15" s="55"/>
      <c r="D15" s="55"/>
      <c r="E15" s="55"/>
      <c r="F15" s="55" t="s">
        <v>179</v>
      </c>
    </row>
    <row r="16" spans="1:6">
      <c r="A16" s="55"/>
      <c r="B16" s="55" t="s">
        <v>318</v>
      </c>
      <c r="C16" s="55" t="s">
        <v>326</v>
      </c>
      <c r="D16" s="55"/>
      <c r="E16" s="55"/>
      <c r="F16" s="55"/>
    </row>
    <row r="17" spans="1:6">
      <c r="A17" s="55"/>
      <c r="B17" s="55"/>
      <c r="C17" s="55" t="s">
        <v>179</v>
      </c>
      <c r="D17" s="55"/>
      <c r="E17" s="55"/>
      <c r="F17" s="55"/>
    </row>
    <row r="18" spans="1:6">
      <c r="A18" s="55">
        <v>0.72</v>
      </c>
      <c r="B18" s="55" t="s">
        <v>268</v>
      </c>
      <c r="C18" s="55" t="s">
        <v>320</v>
      </c>
      <c r="D18" s="55">
        <v>5960</v>
      </c>
      <c r="E18" s="55" t="s">
        <v>268</v>
      </c>
      <c r="F18" s="55">
        <v>4291.2</v>
      </c>
    </row>
    <row r="19" spans="1:6">
      <c r="A19" s="55">
        <v>1</v>
      </c>
      <c r="B19" s="55" t="s">
        <v>229</v>
      </c>
      <c r="C19" s="55" t="s">
        <v>321</v>
      </c>
      <c r="D19" s="55">
        <v>1511.1</v>
      </c>
      <c r="E19" s="55" t="s">
        <v>229</v>
      </c>
      <c r="F19" s="55">
        <v>1511.1</v>
      </c>
    </row>
    <row r="20" spans="1:6">
      <c r="A20" s="55">
        <v>1</v>
      </c>
      <c r="B20" s="55" t="s">
        <v>229</v>
      </c>
      <c r="C20" s="55" t="s">
        <v>322</v>
      </c>
      <c r="D20" s="55">
        <v>100</v>
      </c>
      <c r="E20" s="55" t="s">
        <v>229</v>
      </c>
      <c r="F20" s="55">
        <v>100</v>
      </c>
    </row>
    <row r="21" spans="1:6">
      <c r="A21" s="55"/>
      <c r="B21" s="55" t="s">
        <v>323</v>
      </c>
      <c r="C21" s="55" t="s">
        <v>324</v>
      </c>
      <c r="D21" s="55" t="s">
        <v>174</v>
      </c>
      <c r="E21" s="55" t="s">
        <v>323</v>
      </c>
      <c r="F21" s="55">
        <v>0</v>
      </c>
    </row>
    <row r="22" spans="1:6">
      <c r="A22" s="55"/>
      <c r="B22" s="55"/>
      <c r="C22" s="55"/>
      <c r="D22" s="55"/>
      <c r="E22" s="55"/>
      <c r="F22" s="55" t="s">
        <v>179</v>
      </c>
    </row>
    <row r="23" spans="1:6">
      <c r="A23" s="55"/>
      <c r="B23" s="55"/>
      <c r="C23" s="55" t="s">
        <v>325</v>
      </c>
      <c r="D23" s="55"/>
      <c r="E23" s="55"/>
      <c r="F23" s="55">
        <v>5902.3</v>
      </c>
    </row>
    <row r="24" spans="1:6">
      <c r="A24" s="55"/>
      <c r="B24" s="55"/>
      <c r="C24" s="55"/>
      <c r="D24" s="55"/>
      <c r="E24" s="55"/>
      <c r="F24" s="55" t="s">
        <v>179</v>
      </c>
    </row>
    <row r="25" spans="1:6">
      <c r="A25" s="55"/>
      <c r="B25" s="55" t="s">
        <v>318</v>
      </c>
      <c r="C25" s="55" t="s">
        <v>327</v>
      </c>
      <c r="D25" s="55"/>
      <c r="E25" s="55"/>
      <c r="F25" s="55"/>
    </row>
    <row r="26" spans="1:6">
      <c r="A26" s="55"/>
      <c r="B26" s="55"/>
      <c r="C26" s="55" t="s">
        <v>179</v>
      </c>
      <c r="D26" s="55"/>
      <c r="E26" s="55"/>
      <c r="F26" s="55"/>
    </row>
    <row r="27" spans="1:6">
      <c r="A27" s="55">
        <v>0.48</v>
      </c>
      <c r="B27" s="55" t="s">
        <v>268</v>
      </c>
      <c r="C27" s="55" t="s">
        <v>320</v>
      </c>
      <c r="D27" s="55">
        <v>5960</v>
      </c>
      <c r="E27" s="55" t="s">
        <v>268</v>
      </c>
      <c r="F27" s="55">
        <v>2860.8</v>
      </c>
    </row>
    <row r="28" spans="1:6">
      <c r="A28" s="55">
        <v>1</v>
      </c>
      <c r="B28" s="55" t="s">
        <v>229</v>
      </c>
      <c r="C28" s="55" t="s">
        <v>321</v>
      </c>
      <c r="D28" s="55">
        <v>1511.1</v>
      </c>
      <c r="E28" s="55" t="s">
        <v>229</v>
      </c>
      <c r="F28" s="55">
        <v>1511.1</v>
      </c>
    </row>
    <row r="29" spans="1:6">
      <c r="A29" s="55">
        <v>1</v>
      </c>
      <c r="B29" s="55" t="s">
        <v>229</v>
      </c>
      <c r="C29" s="55" t="s">
        <v>322</v>
      </c>
      <c r="D29" s="55">
        <v>100</v>
      </c>
      <c r="E29" s="55" t="s">
        <v>229</v>
      </c>
      <c r="F29" s="55">
        <v>100</v>
      </c>
    </row>
    <row r="30" spans="1:6">
      <c r="A30" s="55"/>
      <c r="B30" s="55" t="s">
        <v>323</v>
      </c>
      <c r="C30" s="55" t="s">
        <v>324</v>
      </c>
      <c r="D30" s="55" t="s">
        <v>174</v>
      </c>
      <c r="E30" s="55" t="s">
        <v>323</v>
      </c>
      <c r="F30" s="55">
        <v>0</v>
      </c>
    </row>
    <row r="31" spans="1:6">
      <c r="A31" s="55"/>
      <c r="B31" s="55"/>
      <c r="C31" s="55"/>
      <c r="D31" s="55"/>
      <c r="E31" s="55"/>
      <c r="F31" s="55" t="s">
        <v>179</v>
      </c>
    </row>
    <row r="32" spans="1:6">
      <c r="A32" s="55"/>
      <c r="B32" s="55"/>
      <c r="C32" s="55" t="s">
        <v>325</v>
      </c>
      <c r="D32" s="55"/>
      <c r="E32" s="55"/>
      <c r="F32" s="55">
        <v>4471.8999999999996</v>
      </c>
    </row>
    <row r="33" spans="1:6">
      <c r="A33" s="55"/>
      <c r="B33" s="55"/>
      <c r="C33" s="55"/>
      <c r="D33" s="55"/>
      <c r="E33" s="55"/>
      <c r="F33" s="55" t="s">
        <v>179</v>
      </c>
    </row>
    <row r="34" spans="1:6">
      <c r="A34" s="55"/>
      <c r="B34" s="55" t="s">
        <v>318</v>
      </c>
      <c r="C34" s="55" t="s">
        <v>328</v>
      </c>
      <c r="D34" s="55"/>
      <c r="E34" s="55"/>
      <c r="F34" s="55"/>
    </row>
    <row r="35" spans="1:6">
      <c r="A35" s="55">
        <v>0.36</v>
      </c>
      <c r="B35" s="55" t="s">
        <v>268</v>
      </c>
      <c r="C35" s="55" t="s">
        <v>320</v>
      </c>
      <c r="D35" s="55">
        <v>5960</v>
      </c>
      <c r="E35" s="55" t="s">
        <v>268</v>
      </c>
      <c r="F35" s="55">
        <v>2145.6</v>
      </c>
    </row>
    <row r="36" spans="1:6">
      <c r="A36" s="55">
        <v>1</v>
      </c>
      <c r="B36" s="55" t="s">
        <v>229</v>
      </c>
      <c r="C36" s="55" t="s">
        <v>321</v>
      </c>
      <c r="D36" s="55">
        <v>1511.1</v>
      </c>
      <c r="E36" s="55" t="s">
        <v>229</v>
      </c>
      <c r="F36" s="55">
        <v>1511.1</v>
      </c>
    </row>
    <row r="37" spans="1:6">
      <c r="A37" s="55">
        <v>1</v>
      </c>
      <c r="B37" s="55" t="s">
        <v>229</v>
      </c>
      <c r="C37" s="55" t="s">
        <v>322</v>
      </c>
      <c r="D37" s="55">
        <v>100</v>
      </c>
      <c r="E37" s="55" t="s">
        <v>229</v>
      </c>
      <c r="F37" s="55">
        <v>100</v>
      </c>
    </row>
    <row r="38" spans="1:6">
      <c r="A38" s="55"/>
      <c r="B38" s="55" t="s">
        <v>323</v>
      </c>
      <c r="C38" s="55" t="s">
        <v>324</v>
      </c>
      <c r="D38" s="55" t="s">
        <v>174</v>
      </c>
      <c r="E38" s="55" t="s">
        <v>323</v>
      </c>
      <c r="F38" s="55">
        <v>0</v>
      </c>
    </row>
    <row r="39" spans="1:6">
      <c r="A39" s="55"/>
      <c r="B39" s="55"/>
      <c r="C39" s="55"/>
      <c r="D39" s="55"/>
      <c r="E39" s="55"/>
      <c r="F39" s="55" t="s">
        <v>179</v>
      </c>
    </row>
    <row r="40" spans="1:6">
      <c r="A40" s="55"/>
      <c r="B40" s="55"/>
      <c r="C40" s="55" t="s">
        <v>325</v>
      </c>
      <c r="D40" s="55"/>
      <c r="E40" s="55"/>
      <c r="F40" s="55">
        <v>3756.7</v>
      </c>
    </row>
    <row r="41" spans="1:6">
      <c r="A41" s="55"/>
      <c r="B41" s="55"/>
      <c r="C41" s="55"/>
      <c r="D41" s="55"/>
      <c r="E41" s="55"/>
      <c r="F41" s="55" t="s">
        <v>179</v>
      </c>
    </row>
    <row r="42" spans="1:6">
      <c r="A42" s="55"/>
      <c r="B42" s="55" t="s">
        <v>318</v>
      </c>
      <c r="C42" s="55" t="s">
        <v>329</v>
      </c>
      <c r="D42" s="55"/>
      <c r="E42" s="55"/>
      <c r="F42" s="55"/>
    </row>
    <row r="43" spans="1:6">
      <c r="A43" s="55"/>
      <c r="B43" s="55"/>
      <c r="C43" s="55" t="s">
        <v>179</v>
      </c>
      <c r="D43" s="55"/>
      <c r="E43" s="55"/>
      <c r="F43" s="55"/>
    </row>
    <row r="44" spans="1:6">
      <c r="A44" s="55">
        <v>0.28799999999999998</v>
      </c>
      <c r="B44" s="55" t="s">
        <v>268</v>
      </c>
      <c r="C44" s="55" t="s">
        <v>320</v>
      </c>
      <c r="D44" s="55">
        <v>5960</v>
      </c>
      <c r="E44" s="55" t="s">
        <v>268</v>
      </c>
      <c r="F44" s="55">
        <v>1716.48</v>
      </c>
    </row>
    <row r="45" spans="1:6">
      <c r="A45" s="55">
        <v>1</v>
      </c>
      <c r="B45" s="55" t="s">
        <v>229</v>
      </c>
      <c r="C45" s="55" t="s">
        <v>321</v>
      </c>
      <c r="D45" s="55">
        <v>1511.1</v>
      </c>
      <c r="E45" s="55" t="s">
        <v>229</v>
      </c>
      <c r="F45" s="55">
        <v>1511.1</v>
      </c>
    </row>
    <row r="46" spans="1:6">
      <c r="A46" s="55">
        <v>1</v>
      </c>
      <c r="B46" s="55" t="s">
        <v>229</v>
      </c>
      <c r="C46" s="55" t="s">
        <v>322</v>
      </c>
      <c r="D46" s="55">
        <v>100</v>
      </c>
      <c r="E46" s="55" t="s">
        <v>229</v>
      </c>
      <c r="F46" s="55">
        <v>100</v>
      </c>
    </row>
    <row r="47" spans="1:6">
      <c r="A47" s="55"/>
      <c r="B47" s="55" t="s">
        <v>323</v>
      </c>
      <c r="C47" s="55" t="s">
        <v>324</v>
      </c>
      <c r="D47" s="55" t="s">
        <v>174</v>
      </c>
      <c r="E47" s="55" t="s">
        <v>323</v>
      </c>
      <c r="F47" s="55">
        <v>0</v>
      </c>
    </row>
    <row r="48" spans="1:6">
      <c r="A48" s="55"/>
      <c r="B48" s="55"/>
      <c r="C48" s="55"/>
      <c r="D48" s="55"/>
      <c r="E48" s="55"/>
      <c r="F48" s="55" t="s">
        <v>179</v>
      </c>
    </row>
    <row r="49" spans="1:6">
      <c r="A49" s="55"/>
      <c r="B49" s="55"/>
      <c r="C49" s="55" t="s">
        <v>325</v>
      </c>
      <c r="D49" s="55"/>
      <c r="E49" s="55"/>
      <c r="F49" s="55">
        <v>3327.58</v>
      </c>
    </row>
    <row r="50" spans="1:6">
      <c r="A50" s="55"/>
      <c r="B50" s="55"/>
      <c r="C50" s="55"/>
      <c r="D50" s="55"/>
      <c r="E50" s="55"/>
      <c r="F50" s="55" t="s">
        <v>179</v>
      </c>
    </row>
    <row r="51" spans="1:6">
      <c r="A51" s="55"/>
      <c r="B51" s="55" t="s">
        <v>318</v>
      </c>
      <c r="C51" s="55" t="s">
        <v>330</v>
      </c>
      <c r="D51" s="55"/>
      <c r="E51" s="55"/>
      <c r="F51" s="55"/>
    </row>
    <row r="52" spans="1:6">
      <c r="A52" s="55"/>
      <c r="B52" s="55"/>
      <c r="C52" s="55" t="s">
        <v>179</v>
      </c>
      <c r="D52" s="55"/>
      <c r="E52" s="55"/>
      <c r="F52" s="55"/>
    </row>
    <row r="53" spans="1:6">
      <c r="A53" s="55">
        <v>0.24</v>
      </c>
      <c r="B53" s="55" t="s">
        <v>268</v>
      </c>
      <c r="C53" s="55" t="s">
        <v>320</v>
      </c>
      <c r="D53" s="55">
        <v>5960</v>
      </c>
      <c r="E53" s="55" t="s">
        <v>268</v>
      </c>
      <c r="F53" s="55">
        <v>1430.4</v>
      </c>
    </row>
    <row r="54" spans="1:6">
      <c r="A54" s="55">
        <v>1</v>
      </c>
      <c r="B54" s="55" t="s">
        <v>229</v>
      </c>
      <c r="C54" s="55" t="s">
        <v>321</v>
      </c>
      <c r="D54" s="55">
        <v>1511.1</v>
      </c>
      <c r="E54" s="55" t="s">
        <v>229</v>
      </c>
      <c r="F54" s="55">
        <v>1511.1</v>
      </c>
    </row>
    <row r="55" spans="1:6">
      <c r="A55" s="55">
        <v>1</v>
      </c>
      <c r="B55" s="55" t="s">
        <v>229</v>
      </c>
      <c r="C55" s="55" t="s">
        <v>322</v>
      </c>
      <c r="D55" s="55">
        <v>100</v>
      </c>
      <c r="E55" s="55" t="s">
        <v>229</v>
      </c>
      <c r="F55" s="55">
        <v>100</v>
      </c>
    </row>
    <row r="56" spans="1:6">
      <c r="A56" s="55"/>
      <c r="B56" s="55" t="s">
        <v>323</v>
      </c>
      <c r="C56" s="55" t="s">
        <v>324</v>
      </c>
      <c r="D56" s="55" t="s">
        <v>174</v>
      </c>
      <c r="E56" s="55" t="s">
        <v>323</v>
      </c>
      <c r="F56" s="55">
        <v>0</v>
      </c>
    </row>
    <row r="57" spans="1:6">
      <c r="A57" s="55"/>
      <c r="B57" s="55"/>
      <c r="C57" s="55"/>
      <c r="D57" s="55"/>
      <c r="E57" s="55"/>
      <c r="F57" s="55" t="s">
        <v>179</v>
      </c>
    </row>
    <row r="58" spans="1:6">
      <c r="A58" s="55"/>
      <c r="B58" s="55"/>
      <c r="C58" s="55" t="s">
        <v>325</v>
      </c>
      <c r="D58" s="55"/>
      <c r="E58" s="55"/>
      <c r="F58" s="55">
        <v>3041.5</v>
      </c>
    </row>
    <row r="59" spans="1:6">
      <c r="A59" s="55" t="s">
        <v>174</v>
      </c>
      <c r="B59" s="55"/>
      <c r="C59" s="55"/>
      <c r="D59" s="55"/>
      <c r="E59" s="55"/>
      <c r="F59" s="55"/>
    </row>
    <row r="60" spans="1:6">
      <c r="A60" s="55"/>
      <c r="B60" s="55"/>
      <c r="C60" s="55"/>
      <c r="D60" s="55"/>
      <c r="E60" s="55"/>
      <c r="F60" s="55" t="s">
        <v>179</v>
      </c>
    </row>
    <row r="61" spans="1:6">
      <c r="A61" s="55"/>
      <c r="B61" s="55" t="s">
        <v>318</v>
      </c>
      <c r="C61" s="55" t="s">
        <v>331</v>
      </c>
      <c r="D61" s="55"/>
      <c r="E61" s="55"/>
      <c r="F61" s="55"/>
    </row>
    <row r="62" spans="1:6">
      <c r="A62" s="55"/>
      <c r="B62" s="55"/>
      <c r="C62" s="55" t="s">
        <v>179</v>
      </c>
      <c r="D62" s="55"/>
      <c r="E62" s="55"/>
      <c r="F62" s="55"/>
    </row>
    <row r="63" spans="1:6">
      <c r="A63" s="55">
        <v>0.20599999999999999</v>
      </c>
      <c r="B63" s="55" t="s">
        <v>268</v>
      </c>
      <c r="C63" s="55" t="s">
        <v>320</v>
      </c>
      <c r="D63" s="55">
        <v>5960</v>
      </c>
      <c r="E63" s="55" t="s">
        <v>268</v>
      </c>
      <c r="F63" s="55">
        <v>1227.76</v>
      </c>
    </row>
    <row r="64" spans="1:6">
      <c r="A64" s="55">
        <v>1</v>
      </c>
      <c r="B64" s="55" t="s">
        <v>229</v>
      </c>
      <c r="C64" s="55" t="s">
        <v>321</v>
      </c>
      <c r="D64" s="55">
        <v>1511.1</v>
      </c>
      <c r="E64" s="55" t="s">
        <v>229</v>
      </c>
      <c r="F64" s="55">
        <v>1511.1</v>
      </c>
    </row>
    <row r="65" spans="1:6">
      <c r="A65" s="55">
        <v>1</v>
      </c>
      <c r="B65" s="55" t="s">
        <v>229</v>
      </c>
      <c r="C65" s="55" t="s">
        <v>322</v>
      </c>
      <c r="D65" s="55">
        <v>100</v>
      </c>
      <c r="E65" s="55" t="s">
        <v>229</v>
      </c>
      <c r="F65" s="55">
        <v>100</v>
      </c>
    </row>
    <row r="66" spans="1:6">
      <c r="A66" s="55"/>
      <c r="B66" s="55" t="s">
        <v>323</v>
      </c>
      <c r="C66" s="55" t="s">
        <v>324</v>
      </c>
      <c r="D66" s="55" t="s">
        <v>174</v>
      </c>
      <c r="E66" s="55" t="s">
        <v>323</v>
      </c>
      <c r="F66" s="55">
        <v>0</v>
      </c>
    </row>
    <row r="67" spans="1:6">
      <c r="A67" s="55"/>
      <c r="B67" s="55"/>
      <c r="C67" s="55"/>
      <c r="D67" s="55"/>
      <c r="E67" s="55"/>
      <c r="F67" s="55" t="s">
        <v>179</v>
      </c>
    </row>
    <row r="68" spans="1:6">
      <c r="A68" s="55"/>
      <c r="B68" s="55"/>
      <c r="C68" s="55" t="s">
        <v>325</v>
      </c>
      <c r="D68" s="55"/>
      <c r="E68" s="55"/>
      <c r="F68" s="55">
        <v>2838.86</v>
      </c>
    </row>
    <row r="69" spans="1:6">
      <c r="A69" s="55"/>
      <c r="B69" s="55"/>
      <c r="C69" s="55"/>
      <c r="D69" s="55"/>
      <c r="E69" s="55"/>
      <c r="F69" s="55" t="s">
        <v>179</v>
      </c>
    </row>
    <row r="70" spans="1:6">
      <c r="A70" s="55"/>
      <c r="B70" s="55" t="s">
        <v>318</v>
      </c>
      <c r="C70" s="55" t="s">
        <v>332</v>
      </c>
      <c r="D70" s="55"/>
      <c r="E70" s="55"/>
      <c r="F70" s="55"/>
    </row>
    <row r="71" spans="1:6">
      <c r="A71" s="55"/>
      <c r="B71" s="55"/>
      <c r="C71" s="55" t="s">
        <v>179</v>
      </c>
      <c r="D71" s="55"/>
      <c r="E71" s="55"/>
      <c r="F71" s="55"/>
    </row>
    <row r="72" spans="1:6">
      <c r="A72" s="55">
        <v>0.18</v>
      </c>
      <c r="B72" s="55" t="s">
        <v>268</v>
      </c>
      <c r="C72" s="55" t="s">
        <v>320</v>
      </c>
      <c r="D72" s="55">
        <v>5960</v>
      </c>
      <c r="E72" s="55" t="s">
        <v>268</v>
      </c>
      <c r="F72" s="55">
        <v>1072.8</v>
      </c>
    </row>
    <row r="73" spans="1:6">
      <c r="A73" s="55">
        <v>1</v>
      </c>
      <c r="B73" s="55" t="s">
        <v>229</v>
      </c>
      <c r="C73" s="55" t="s">
        <v>321</v>
      </c>
      <c r="D73" s="55">
        <v>1511.1</v>
      </c>
      <c r="E73" s="55" t="s">
        <v>229</v>
      </c>
      <c r="F73" s="55">
        <v>1511.1</v>
      </c>
    </row>
    <row r="74" spans="1:6">
      <c r="A74" s="55">
        <v>1</v>
      </c>
      <c r="B74" s="55" t="s">
        <v>229</v>
      </c>
      <c r="C74" s="55" t="s">
        <v>322</v>
      </c>
      <c r="D74" s="55">
        <v>100</v>
      </c>
      <c r="E74" s="55" t="s">
        <v>229</v>
      </c>
      <c r="F74" s="55">
        <v>100</v>
      </c>
    </row>
    <row r="75" spans="1:6">
      <c r="A75" s="55"/>
      <c r="B75" s="55" t="s">
        <v>323</v>
      </c>
      <c r="C75" s="55" t="s">
        <v>324</v>
      </c>
      <c r="D75" s="55" t="s">
        <v>174</v>
      </c>
      <c r="E75" s="55" t="s">
        <v>323</v>
      </c>
      <c r="F75" s="55">
        <v>0</v>
      </c>
    </row>
    <row r="76" spans="1:6">
      <c r="A76" s="55"/>
      <c r="B76" s="55"/>
      <c r="C76" s="55"/>
      <c r="D76" s="55"/>
      <c r="E76" s="55"/>
      <c r="F76" s="55" t="s">
        <v>179</v>
      </c>
    </row>
    <row r="77" spans="1:6">
      <c r="A77" s="55"/>
      <c r="B77" s="55"/>
      <c r="C77" s="55" t="s">
        <v>325</v>
      </c>
      <c r="D77" s="55"/>
      <c r="E77" s="55"/>
      <c r="F77" s="55">
        <v>2683.9</v>
      </c>
    </row>
    <row r="78" spans="1:6">
      <c r="A78" s="55"/>
      <c r="B78" s="55"/>
      <c r="C78" s="55"/>
      <c r="D78" s="55"/>
      <c r="E78" s="55"/>
      <c r="F78" s="55"/>
    </row>
    <row r="79" spans="1:6" ht="30">
      <c r="A79" s="55"/>
      <c r="B79" s="55"/>
      <c r="C79" s="55" t="s">
        <v>333</v>
      </c>
      <c r="D79" s="4" t="s">
        <v>334</v>
      </c>
      <c r="E79" s="55">
        <v>739.38</v>
      </c>
      <c r="F79" s="55"/>
    </row>
    <row r="80" spans="1:6">
      <c r="A80" s="55"/>
      <c r="B80" s="55"/>
      <c r="C80" s="55"/>
      <c r="D80" s="4"/>
      <c r="E80" s="55"/>
      <c r="F80" s="55"/>
    </row>
    <row r="81" spans="1:6" ht="30">
      <c r="A81" s="55"/>
      <c r="B81" s="55"/>
      <c r="C81" s="55" t="s">
        <v>335</v>
      </c>
      <c r="D81" s="4" t="s">
        <v>336</v>
      </c>
      <c r="E81" s="55">
        <v>831.23</v>
      </c>
      <c r="F81" s="55"/>
    </row>
    <row r="82" spans="1:6">
      <c r="A82" s="55"/>
      <c r="B82" s="55"/>
      <c r="C82" s="55"/>
      <c r="D82" s="4"/>
      <c r="E82" s="55"/>
      <c r="F82" s="55"/>
    </row>
    <row r="83" spans="1:6" ht="30">
      <c r="A83" s="55"/>
      <c r="B83" s="55"/>
      <c r="C83" s="55" t="s">
        <v>337</v>
      </c>
      <c r="D83" s="4" t="s">
        <v>338</v>
      </c>
      <c r="E83" s="55">
        <v>997.48</v>
      </c>
      <c r="F83" s="55"/>
    </row>
    <row r="84" spans="1:6">
      <c r="A84" s="55"/>
      <c r="B84" s="55"/>
      <c r="C84" s="55"/>
      <c r="D84" s="4"/>
      <c r="E84" s="55"/>
      <c r="F84" s="55"/>
    </row>
    <row r="85" spans="1:6">
      <c r="A85" s="55"/>
      <c r="B85" s="55"/>
      <c r="C85" s="55" t="s">
        <v>339</v>
      </c>
      <c r="D85" s="4" t="s">
        <v>340</v>
      </c>
      <c r="E85" s="55">
        <v>914.35</v>
      </c>
      <c r="F85" s="55"/>
    </row>
    <row r="86" spans="1:6">
      <c r="A86" s="55"/>
      <c r="B86" s="55"/>
      <c r="C86" s="55"/>
      <c r="D86" s="55"/>
      <c r="E86" s="55"/>
      <c r="F86" s="55"/>
    </row>
    <row r="87" spans="1:6">
      <c r="A87" s="55"/>
      <c r="B87" s="55"/>
      <c r="C87" s="55"/>
      <c r="D87" s="55"/>
      <c r="E87" s="55"/>
      <c r="F87" s="55"/>
    </row>
    <row r="88" spans="1:6">
      <c r="A88" s="55"/>
      <c r="B88" s="55"/>
      <c r="C88" s="55" t="s">
        <v>471</v>
      </c>
      <c r="D88" s="55"/>
      <c r="E88" s="55"/>
      <c r="F88" s="55"/>
    </row>
    <row r="89" spans="1:6">
      <c r="A89" s="55">
        <v>5</v>
      </c>
      <c r="B89" s="55" t="s">
        <v>472</v>
      </c>
      <c r="C89" s="55" t="s">
        <v>473</v>
      </c>
      <c r="D89" s="55">
        <v>1590.9</v>
      </c>
      <c r="E89" s="55"/>
      <c r="F89" s="55">
        <v>7954.5</v>
      </c>
    </row>
    <row r="90" spans="1:6">
      <c r="A90" s="55">
        <v>3.3</v>
      </c>
      <c r="B90" s="55" t="s">
        <v>472</v>
      </c>
      <c r="C90" s="55" t="s">
        <v>474</v>
      </c>
      <c r="D90" s="55">
        <v>1311.9</v>
      </c>
      <c r="E90" s="55"/>
      <c r="F90" s="55">
        <v>4329.2700000000004</v>
      </c>
    </row>
    <row r="91" spans="1:6">
      <c r="A91" s="55">
        <v>4.79</v>
      </c>
      <c r="B91" s="55" t="s">
        <v>472</v>
      </c>
      <c r="C91" s="55" t="s">
        <v>475</v>
      </c>
      <c r="D91" s="55">
        <v>1511.1</v>
      </c>
      <c r="E91" s="55"/>
      <c r="F91" s="55">
        <v>7238.17</v>
      </c>
    </row>
    <row r="92" spans="1:6">
      <c r="A92" s="55">
        <v>3.25</v>
      </c>
      <c r="B92" s="55" t="s">
        <v>476</v>
      </c>
      <c r="C92" s="55" t="s">
        <v>403</v>
      </c>
      <c r="D92" s="55">
        <v>5960</v>
      </c>
      <c r="E92" s="55"/>
      <c r="F92" s="55">
        <v>19370</v>
      </c>
    </row>
    <row r="93" spans="1:6">
      <c r="A93" s="55">
        <v>19.5</v>
      </c>
      <c r="B93" s="55" t="s">
        <v>391</v>
      </c>
      <c r="C93" s="55" t="s">
        <v>477</v>
      </c>
      <c r="D93" s="55">
        <v>42.8</v>
      </c>
      <c r="E93" s="55"/>
      <c r="F93" s="55">
        <v>834.6</v>
      </c>
    </row>
    <row r="94" spans="1:6">
      <c r="A94" s="55">
        <v>3.5</v>
      </c>
      <c r="B94" s="55" t="s">
        <v>478</v>
      </c>
      <c r="C94" s="55" t="s">
        <v>479</v>
      </c>
      <c r="D94" s="55">
        <v>804</v>
      </c>
      <c r="E94" s="55">
        <v>0</v>
      </c>
      <c r="F94" s="55">
        <v>2814</v>
      </c>
    </row>
    <row r="95" spans="1:6">
      <c r="A95" s="55">
        <v>21.2</v>
      </c>
      <c r="B95" s="55" t="s">
        <v>478</v>
      </c>
      <c r="C95" s="55" t="s">
        <v>480</v>
      </c>
      <c r="D95" s="55">
        <v>562</v>
      </c>
      <c r="E95" s="55"/>
      <c r="F95" s="55">
        <v>11914.4</v>
      </c>
    </row>
    <row r="96" spans="1:6">
      <c r="A96" s="55">
        <v>35.299999999999997</v>
      </c>
      <c r="B96" s="55" t="s">
        <v>478</v>
      </c>
      <c r="C96" s="55" t="s">
        <v>481</v>
      </c>
      <c r="D96" s="55">
        <v>461</v>
      </c>
      <c r="E96" s="55"/>
      <c r="F96" s="55">
        <v>16273.3</v>
      </c>
    </row>
    <row r="97" spans="1:6">
      <c r="A97" s="55"/>
      <c r="B97" s="55"/>
      <c r="C97" s="55" t="s">
        <v>482</v>
      </c>
      <c r="D97" s="55">
        <v>0</v>
      </c>
      <c r="E97" s="55"/>
      <c r="F97" s="55">
        <v>70728.240000000005</v>
      </c>
    </row>
    <row r="98" spans="1:6">
      <c r="A98" s="55"/>
      <c r="B98" s="55"/>
      <c r="C98" s="55" t="s">
        <v>483</v>
      </c>
      <c r="D98" s="55">
        <v>0</v>
      </c>
      <c r="E98" s="55"/>
      <c r="F98" s="55">
        <v>7072.82</v>
      </c>
    </row>
    <row r="99" spans="1:6">
      <c r="A99" s="55">
        <v>1</v>
      </c>
      <c r="B99" s="55" t="s">
        <v>472</v>
      </c>
      <c r="C99" s="55" t="s">
        <v>484</v>
      </c>
      <c r="D99" s="55">
        <v>81.3</v>
      </c>
      <c r="E99" s="55"/>
      <c r="F99" s="55">
        <v>81.3</v>
      </c>
    </row>
    <row r="100" spans="1:6">
      <c r="A100" s="55"/>
      <c r="B100" s="55"/>
      <c r="C100" s="55" t="s">
        <v>485</v>
      </c>
      <c r="D100" s="55">
        <v>0</v>
      </c>
      <c r="E100" s="55"/>
      <c r="F100" s="55">
        <v>7154.12</v>
      </c>
    </row>
    <row r="101" spans="1:6">
      <c r="A101" s="55" t="s">
        <v>374</v>
      </c>
      <c r="B101" s="55"/>
      <c r="C101" s="55" t="s">
        <v>486</v>
      </c>
      <c r="D101" s="55" t="s">
        <v>374</v>
      </c>
      <c r="E101" s="55"/>
      <c r="F101" s="55">
        <v>35.770000000000003</v>
      </c>
    </row>
    <row r="102" spans="1:6">
      <c r="A102" s="55"/>
      <c r="B102" s="55"/>
      <c r="C102" s="55" t="s">
        <v>487</v>
      </c>
      <c r="D102" s="55"/>
      <c r="E102" s="55"/>
      <c r="F102" s="55">
        <v>7189.89</v>
      </c>
    </row>
    <row r="103" spans="1:6">
      <c r="A103" s="55"/>
      <c r="B103" s="55"/>
      <c r="C103" s="55"/>
      <c r="D103" s="55"/>
      <c r="E103" s="55"/>
      <c r="F103" s="55" t="s">
        <v>179</v>
      </c>
    </row>
    <row r="104" spans="1:6">
      <c r="A104" s="55"/>
      <c r="B104" s="55"/>
      <c r="C104" s="55" t="s">
        <v>358</v>
      </c>
      <c r="D104" s="55"/>
      <c r="E104" s="55"/>
      <c r="F104" s="55">
        <v>7293.19</v>
      </c>
    </row>
    <row r="105" spans="1:6">
      <c r="A105" s="55"/>
      <c r="B105" s="55"/>
      <c r="C105" s="55" t="s">
        <v>359</v>
      </c>
      <c r="D105" s="55"/>
      <c r="E105" s="55"/>
      <c r="F105" s="55">
        <v>7496.69</v>
      </c>
    </row>
    <row r="106" spans="1:6">
      <c r="A106" s="55"/>
      <c r="B106" s="55"/>
      <c r="C106" s="55" t="s">
        <v>360</v>
      </c>
      <c r="D106" s="55"/>
      <c r="E106" s="55"/>
      <c r="F106" s="55">
        <v>7700.19</v>
      </c>
    </row>
    <row r="107" spans="1:6">
      <c r="A107" s="55"/>
      <c r="B107" s="55"/>
      <c r="C107" s="55" t="s">
        <v>361</v>
      </c>
      <c r="D107" s="55"/>
      <c r="E107" s="55"/>
      <c r="F107" s="55">
        <v>7903.69</v>
      </c>
    </row>
    <row r="108" spans="1:6">
      <c r="A108" s="55"/>
      <c r="B108" s="55"/>
      <c r="C108" s="55" t="s">
        <v>488</v>
      </c>
      <c r="D108" s="55"/>
      <c r="E108" s="55"/>
      <c r="F108" s="55">
        <v>8107.19</v>
      </c>
    </row>
    <row r="109" spans="1:6">
      <c r="A109" s="55"/>
      <c r="B109" s="55"/>
      <c r="C109" s="55"/>
      <c r="D109" s="55"/>
      <c r="E109" s="55"/>
      <c r="F109" s="55"/>
    </row>
    <row r="110" spans="1:6">
      <c r="A110" s="55" t="s">
        <v>350</v>
      </c>
      <c r="B110" s="55" t="s">
        <v>318</v>
      </c>
      <c r="C110" s="55" t="s">
        <v>351</v>
      </c>
      <c r="D110" s="55"/>
      <c r="E110" s="55"/>
      <c r="F110" s="55"/>
    </row>
    <row r="111" spans="1:6">
      <c r="A111" s="55"/>
      <c r="B111" s="55"/>
      <c r="C111" s="55" t="s">
        <v>179</v>
      </c>
      <c r="D111" s="55"/>
      <c r="E111" s="55"/>
      <c r="F111" s="55"/>
    </row>
    <row r="112" spans="1:6">
      <c r="A112" s="55">
        <v>0.1</v>
      </c>
      <c r="B112" s="55" t="s">
        <v>229</v>
      </c>
      <c r="C112" s="55" t="s">
        <v>327</v>
      </c>
      <c r="D112" s="55">
        <v>4471.8999999999996</v>
      </c>
      <c r="E112" s="55" t="s">
        <v>229</v>
      </c>
      <c r="F112" s="55">
        <v>447.19</v>
      </c>
    </row>
    <row r="113" spans="1:6">
      <c r="A113" s="55">
        <v>1.1000000000000001</v>
      </c>
      <c r="B113" s="55" t="s">
        <v>343</v>
      </c>
      <c r="C113" s="55" t="s">
        <v>344</v>
      </c>
      <c r="D113" s="55">
        <v>861</v>
      </c>
      <c r="E113" s="55" t="s">
        <v>343</v>
      </c>
      <c r="F113" s="55">
        <v>947.1</v>
      </c>
    </row>
    <row r="114" spans="1:6">
      <c r="A114" s="55">
        <v>1.1000000000000001</v>
      </c>
      <c r="B114" s="55" t="s">
        <v>343</v>
      </c>
      <c r="C114" s="55" t="s">
        <v>345</v>
      </c>
      <c r="D114" s="55">
        <v>562</v>
      </c>
      <c r="E114" s="55" t="s">
        <v>343</v>
      </c>
      <c r="F114" s="55">
        <v>618.20000000000005</v>
      </c>
    </row>
    <row r="115" spans="1:6">
      <c r="A115" s="55">
        <v>1.1000000000000001</v>
      </c>
      <c r="B115" s="55" t="s">
        <v>343</v>
      </c>
      <c r="C115" s="55" t="s">
        <v>346</v>
      </c>
      <c r="D115" s="55">
        <v>461</v>
      </c>
      <c r="E115" s="55" t="s">
        <v>343</v>
      </c>
      <c r="F115" s="55">
        <v>507.1</v>
      </c>
    </row>
    <row r="116" spans="1:6">
      <c r="A116" s="55"/>
      <c r="B116" s="55" t="s">
        <v>323</v>
      </c>
      <c r="C116" s="55" t="s">
        <v>324</v>
      </c>
      <c r="D116" s="55" t="s">
        <v>174</v>
      </c>
      <c r="E116" s="55" t="s">
        <v>323</v>
      </c>
      <c r="F116" s="55">
        <v>5</v>
      </c>
    </row>
    <row r="117" spans="1:6">
      <c r="A117" s="55"/>
      <c r="B117" s="55"/>
      <c r="C117" s="55"/>
      <c r="D117" s="55"/>
      <c r="E117" s="55"/>
      <c r="F117" s="55" t="s">
        <v>179</v>
      </c>
    </row>
    <row r="118" spans="1:6">
      <c r="A118" s="55"/>
      <c r="B118" s="55"/>
      <c r="C118" s="55" t="s">
        <v>347</v>
      </c>
      <c r="D118" s="55"/>
      <c r="E118" s="55"/>
      <c r="F118" s="55">
        <v>2524.59</v>
      </c>
    </row>
    <row r="119" spans="1:6">
      <c r="A119" s="55"/>
      <c r="B119" s="55"/>
      <c r="C119" s="55"/>
      <c r="D119" s="55"/>
      <c r="E119" s="55"/>
      <c r="F119" s="55" t="s">
        <v>179</v>
      </c>
    </row>
    <row r="120" spans="1:6">
      <c r="A120" s="55"/>
      <c r="B120" s="55"/>
      <c r="C120" s="55" t="s">
        <v>348</v>
      </c>
      <c r="D120" s="55"/>
      <c r="E120" s="55"/>
      <c r="F120" s="55">
        <v>252.46</v>
      </c>
    </row>
    <row r="121" spans="1:6">
      <c r="A121" s="55"/>
      <c r="B121" s="55"/>
      <c r="C121" s="55"/>
      <c r="D121" s="55"/>
      <c r="E121" s="55"/>
      <c r="F121" s="55" t="s">
        <v>349</v>
      </c>
    </row>
    <row r="122" spans="1:6">
      <c r="A122" s="55">
        <v>9</v>
      </c>
      <c r="B122" s="55" t="s">
        <v>318</v>
      </c>
      <c r="C122" s="55" t="s">
        <v>352</v>
      </c>
      <c r="D122" s="55"/>
      <c r="E122" s="55"/>
      <c r="F122" s="55"/>
    </row>
    <row r="123" spans="1:6">
      <c r="A123" s="55"/>
      <c r="B123" s="55"/>
      <c r="C123" s="55" t="s">
        <v>363</v>
      </c>
      <c r="D123" s="55"/>
      <c r="E123" s="55"/>
      <c r="F123" s="55"/>
    </row>
    <row r="124" spans="1:6">
      <c r="A124" s="55"/>
      <c r="B124" s="55"/>
      <c r="C124" s="55" t="s">
        <v>179</v>
      </c>
      <c r="D124" s="55"/>
      <c r="E124" s="55"/>
      <c r="F124" s="55"/>
    </row>
    <row r="125" spans="1:6">
      <c r="A125" s="55">
        <v>4800</v>
      </c>
      <c r="B125" s="55" t="s">
        <v>353</v>
      </c>
      <c r="C125" s="55" t="s">
        <v>363</v>
      </c>
      <c r="D125" s="55">
        <v>5645.12</v>
      </c>
      <c r="E125" s="55" t="s">
        <v>354</v>
      </c>
      <c r="F125" s="55">
        <v>27096.58</v>
      </c>
    </row>
    <row r="126" spans="1:6">
      <c r="A126" s="55">
        <v>2.5</v>
      </c>
      <c r="B126" s="55" t="s">
        <v>229</v>
      </c>
      <c r="C126" s="55" t="s">
        <v>330</v>
      </c>
      <c r="D126" s="55">
        <v>3041.5</v>
      </c>
      <c r="E126" s="55" t="s">
        <v>229</v>
      </c>
      <c r="F126" s="55">
        <v>7603.75</v>
      </c>
    </row>
    <row r="127" spans="1:6">
      <c r="A127" s="55">
        <v>3.5</v>
      </c>
      <c r="B127" s="55" t="s">
        <v>343</v>
      </c>
      <c r="C127" s="55" t="s">
        <v>344</v>
      </c>
      <c r="D127" s="55">
        <v>861</v>
      </c>
      <c r="E127" s="55" t="s">
        <v>343</v>
      </c>
      <c r="F127" s="55">
        <v>3013.5</v>
      </c>
    </row>
    <row r="128" spans="1:6">
      <c r="A128" s="55">
        <v>10.6</v>
      </c>
      <c r="B128" s="55" t="s">
        <v>343</v>
      </c>
      <c r="C128" s="55" t="s">
        <v>355</v>
      </c>
      <c r="D128" s="55">
        <v>804</v>
      </c>
      <c r="E128" s="55" t="s">
        <v>343</v>
      </c>
      <c r="F128" s="55">
        <v>8522.4</v>
      </c>
    </row>
    <row r="129" spans="1:6">
      <c r="A129" s="55">
        <v>7.1</v>
      </c>
      <c r="B129" s="55" t="s">
        <v>343</v>
      </c>
      <c r="C129" s="55" t="s">
        <v>345</v>
      </c>
      <c r="D129" s="55">
        <v>562</v>
      </c>
      <c r="E129" s="55" t="s">
        <v>343</v>
      </c>
      <c r="F129" s="55">
        <v>3990.2</v>
      </c>
    </row>
    <row r="130" spans="1:6">
      <c r="A130" s="55">
        <v>21.2</v>
      </c>
      <c r="B130" s="55" t="s">
        <v>343</v>
      </c>
      <c r="C130" s="55" t="s">
        <v>346</v>
      </c>
      <c r="D130" s="55">
        <v>461</v>
      </c>
      <c r="E130" s="55" t="s">
        <v>343</v>
      </c>
      <c r="F130" s="55">
        <v>9773.2000000000007</v>
      </c>
    </row>
    <row r="131" spans="1:6">
      <c r="A131" s="55"/>
      <c r="B131" s="55" t="s">
        <v>323</v>
      </c>
      <c r="C131" s="55" t="s">
        <v>324</v>
      </c>
      <c r="D131" s="55"/>
      <c r="E131" s="55" t="s">
        <v>323</v>
      </c>
      <c r="F131" s="55">
        <v>0</v>
      </c>
    </row>
    <row r="132" spans="1:6">
      <c r="A132" s="55"/>
      <c r="B132" s="55"/>
      <c r="C132" s="55"/>
      <c r="D132" s="55"/>
      <c r="E132" s="55"/>
      <c r="F132" s="55" t="s">
        <v>179</v>
      </c>
    </row>
    <row r="133" spans="1:6">
      <c r="A133" s="55"/>
      <c r="B133" s="55"/>
      <c r="C133" s="55" t="s">
        <v>356</v>
      </c>
      <c r="D133" s="55"/>
      <c r="E133" s="55"/>
      <c r="F133" s="55">
        <v>59999.63</v>
      </c>
    </row>
    <row r="134" spans="1:6">
      <c r="A134" s="55"/>
      <c r="B134" s="55"/>
      <c r="C134" s="55"/>
      <c r="D134" s="55"/>
      <c r="E134" s="55"/>
      <c r="F134" s="55" t="s">
        <v>179</v>
      </c>
    </row>
    <row r="135" spans="1:6">
      <c r="A135" s="55"/>
      <c r="B135" s="55"/>
      <c r="C135" s="55" t="s">
        <v>357</v>
      </c>
      <c r="D135" s="55"/>
      <c r="E135" s="55"/>
      <c r="F135" s="55">
        <v>5999.96</v>
      </c>
    </row>
    <row r="136" spans="1:6">
      <c r="A136" s="55"/>
      <c r="B136" s="55"/>
      <c r="C136" s="55"/>
      <c r="D136" s="55"/>
      <c r="E136" s="55"/>
      <c r="F136" s="55" t="s">
        <v>349</v>
      </c>
    </row>
    <row r="137" spans="1:6">
      <c r="A137" s="55"/>
      <c r="B137" s="55"/>
      <c r="C137" s="55" t="s">
        <v>358</v>
      </c>
      <c r="D137" s="55"/>
      <c r="E137" s="55"/>
      <c r="F137" s="55">
        <v>6067.96</v>
      </c>
    </row>
    <row r="138" spans="1:6">
      <c r="A138" s="55"/>
      <c r="B138" s="55"/>
      <c r="C138" s="55" t="s">
        <v>359</v>
      </c>
      <c r="D138" s="55"/>
      <c r="E138" s="55"/>
      <c r="F138" s="55">
        <v>6205.16</v>
      </c>
    </row>
    <row r="139" spans="1:6">
      <c r="A139" s="55"/>
      <c r="B139" s="55"/>
      <c r="C139" s="55" t="s">
        <v>360</v>
      </c>
      <c r="D139" s="55"/>
      <c r="E139" s="55"/>
      <c r="F139" s="55">
        <v>6342.36</v>
      </c>
    </row>
    <row r="140" spans="1:6">
      <c r="A140" s="55"/>
      <c r="B140" s="55"/>
      <c r="C140" s="55" t="s">
        <v>361</v>
      </c>
      <c r="D140" s="55"/>
      <c r="E140" s="55"/>
      <c r="F140" s="55">
        <v>6479.56</v>
      </c>
    </row>
    <row r="141" spans="1:6">
      <c r="A141" s="55" t="s">
        <v>174</v>
      </c>
      <c r="B141" s="55"/>
      <c r="C141" s="55" t="s">
        <v>362</v>
      </c>
      <c r="D141" s="55"/>
      <c r="E141" s="55"/>
      <c r="F141" s="55">
        <v>6616.76</v>
      </c>
    </row>
    <row r="142" spans="1:6">
      <c r="A142" s="55"/>
      <c r="B142" s="55"/>
      <c r="C142" s="55"/>
      <c r="D142" s="55"/>
      <c r="E142" s="55"/>
      <c r="F142" s="55"/>
    </row>
    <row r="143" spans="1:6">
      <c r="A143" s="55" t="s">
        <v>648</v>
      </c>
      <c r="B143" s="55" t="s">
        <v>318</v>
      </c>
      <c r="C143" s="55" t="s">
        <v>649</v>
      </c>
      <c r="D143" s="55"/>
      <c r="E143" s="55"/>
      <c r="F143" s="55"/>
    </row>
    <row r="144" spans="1:6">
      <c r="A144" s="55"/>
      <c r="B144" s="55"/>
      <c r="C144" s="55" t="s">
        <v>179</v>
      </c>
      <c r="D144" s="55"/>
      <c r="E144" s="55"/>
      <c r="F144" s="55"/>
    </row>
    <row r="145" spans="1:6">
      <c r="A145" s="55">
        <v>0.14000000000000001</v>
      </c>
      <c r="B145" s="55" t="s">
        <v>229</v>
      </c>
      <c r="C145" s="55" t="s">
        <v>329</v>
      </c>
      <c r="D145" s="55">
        <v>3327.58</v>
      </c>
      <c r="E145" s="55" t="s">
        <v>229</v>
      </c>
      <c r="F145" s="55">
        <v>465.86</v>
      </c>
    </row>
    <row r="146" spans="1:6">
      <c r="A146" s="55">
        <v>1.1000000000000001</v>
      </c>
      <c r="B146" s="55" t="s">
        <v>343</v>
      </c>
      <c r="C146" s="55" t="s">
        <v>344</v>
      </c>
      <c r="D146" s="55">
        <v>861</v>
      </c>
      <c r="E146" s="55" t="s">
        <v>343</v>
      </c>
      <c r="F146" s="55">
        <v>947.1</v>
      </c>
    </row>
    <row r="147" spans="1:6">
      <c r="A147" s="55">
        <v>0.5</v>
      </c>
      <c r="B147" s="55" t="s">
        <v>343</v>
      </c>
      <c r="C147" s="55" t="s">
        <v>345</v>
      </c>
      <c r="D147" s="55">
        <v>562</v>
      </c>
      <c r="E147" s="55" t="s">
        <v>343</v>
      </c>
      <c r="F147" s="55">
        <v>281</v>
      </c>
    </row>
    <row r="148" spans="1:6">
      <c r="A148" s="55">
        <v>1.1000000000000001</v>
      </c>
      <c r="B148" s="55" t="s">
        <v>343</v>
      </c>
      <c r="C148" s="55" t="s">
        <v>346</v>
      </c>
      <c r="D148" s="55">
        <v>461</v>
      </c>
      <c r="E148" s="55" t="s">
        <v>343</v>
      </c>
      <c r="F148" s="55">
        <v>507.1</v>
      </c>
    </row>
    <row r="149" spans="1:6">
      <c r="A149" s="55"/>
      <c r="B149" s="55" t="s">
        <v>323</v>
      </c>
      <c r="C149" s="55" t="s">
        <v>324</v>
      </c>
      <c r="D149" s="55" t="s">
        <v>174</v>
      </c>
      <c r="E149" s="55" t="s">
        <v>323</v>
      </c>
      <c r="F149" s="55">
        <v>5</v>
      </c>
    </row>
    <row r="150" spans="1:6">
      <c r="A150" s="55"/>
      <c r="B150" s="55"/>
      <c r="C150" s="55"/>
      <c r="D150" s="55"/>
      <c r="E150" s="55"/>
      <c r="F150" s="55" t="s">
        <v>179</v>
      </c>
    </row>
    <row r="151" spans="1:6">
      <c r="A151" s="55"/>
      <c r="B151" s="55"/>
      <c r="C151" s="55" t="s">
        <v>347</v>
      </c>
      <c r="D151" s="55"/>
      <c r="E151" s="55"/>
      <c r="F151" s="55">
        <v>2206.06</v>
      </c>
    </row>
    <row r="152" spans="1:6">
      <c r="A152" s="55"/>
      <c r="B152" s="55"/>
      <c r="C152" s="55"/>
      <c r="D152" s="55"/>
      <c r="E152" s="55"/>
      <c r="F152" s="55" t="s">
        <v>179</v>
      </c>
    </row>
    <row r="153" spans="1:6">
      <c r="A153" s="55"/>
      <c r="B153" s="55"/>
      <c r="C153" s="55" t="s">
        <v>348</v>
      </c>
      <c r="D153" s="55"/>
      <c r="E153" s="55"/>
      <c r="F153" s="55">
        <v>220.61</v>
      </c>
    </row>
    <row r="154" spans="1:6">
      <c r="A154" s="55" t="s">
        <v>174</v>
      </c>
      <c r="B154" s="55"/>
      <c r="C154" s="55"/>
      <c r="D154" s="55"/>
      <c r="E154" s="55"/>
      <c r="F154" s="55"/>
    </row>
    <row r="155" spans="1:6">
      <c r="A155" s="55"/>
      <c r="B155" s="55"/>
      <c r="C155" s="55"/>
      <c r="D155" s="55"/>
      <c r="E155" s="55"/>
      <c r="F155" s="55" t="s">
        <v>349</v>
      </c>
    </row>
    <row r="156" spans="1:6">
      <c r="A156" s="55"/>
      <c r="B156" s="55"/>
      <c r="C156" s="55"/>
      <c r="D156" s="55"/>
      <c r="E156" s="55"/>
      <c r="F156" s="55"/>
    </row>
    <row r="157" spans="1:6">
      <c r="A157" s="55"/>
      <c r="B157" s="55"/>
      <c r="C157" s="55" t="s">
        <v>365</v>
      </c>
      <c r="D157" s="55"/>
      <c r="E157" s="55"/>
      <c r="F157" s="55"/>
    </row>
    <row r="158" spans="1:6">
      <c r="A158" s="55"/>
      <c r="B158" s="55"/>
      <c r="C158" s="55" t="s">
        <v>366</v>
      </c>
      <c r="D158" s="55"/>
      <c r="E158" s="55"/>
      <c r="F158" s="55"/>
    </row>
    <row r="159" spans="1:6">
      <c r="A159" s="55"/>
      <c r="B159" s="55"/>
      <c r="C159" s="55" t="s">
        <v>367</v>
      </c>
      <c r="D159" s="55"/>
      <c r="E159" s="55"/>
      <c r="F159" s="55"/>
    </row>
    <row r="160" spans="1:6">
      <c r="A160" s="55"/>
      <c r="B160" s="55"/>
      <c r="C160" s="55"/>
      <c r="D160" s="55"/>
      <c r="E160" s="55"/>
      <c r="F160" s="55"/>
    </row>
    <row r="161" spans="1:6">
      <c r="A161" s="55">
        <v>1.89</v>
      </c>
      <c r="B161" s="55" t="s">
        <v>368</v>
      </c>
      <c r="C161" s="55" t="s">
        <v>369</v>
      </c>
      <c r="D161" s="55">
        <v>225.4</v>
      </c>
      <c r="E161" s="55" t="s">
        <v>368</v>
      </c>
      <c r="F161" s="55">
        <v>426.01</v>
      </c>
    </row>
    <row r="162" spans="1:6">
      <c r="A162" s="55">
        <v>1.1000000000000001</v>
      </c>
      <c r="B162" s="55" t="s">
        <v>3</v>
      </c>
      <c r="C162" s="55" t="s">
        <v>370</v>
      </c>
      <c r="D162" s="55">
        <v>688</v>
      </c>
      <c r="E162" s="55" t="s">
        <v>3</v>
      </c>
      <c r="F162" s="55">
        <v>756.8</v>
      </c>
    </row>
    <row r="163" spans="1:6">
      <c r="A163" s="55">
        <v>10</v>
      </c>
      <c r="B163" s="55" t="s">
        <v>371</v>
      </c>
      <c r="C163" s="55" t="s">
        <v>372</v>
      </c>
      <c r="D163" s="55">
        <v>7.4</v>
      </c>
      <c r="E163" s="55" t="s">
        <v>371</v>
      </c>
      <c r="F163" s="55">
        <v>74</v>
      </c>
    </row>
    <row r="164" spans="1:6">
      <c r="A164" s="55"/>
      <c r="B164" s="55"/>
      <c r="C164" s="55" t="s">
        <v>373</v>
      </c>
      <c r="D164" s="55" t="s">
        <v>374</v>
      </c>
      <c r="E164" s="55"/>
      <c r="F164" s="55">
        <v>1.9</v>
      </c>
    </row>
    <row r="165" spans="1:6">
      <c r="A165" s="55"/>
      <c r="B165" s="55"/>
      <c r="C165" s="55" t="s">
        <v>347</v>
      </c>
      <c r="D165" s="55"/>
      <c r="E165" s="55"/>
      <c r="F165" s="55">
        <v>1258.71</v>
      </c>
    </row>
    <row r="166" spans="1:6">
      <c r="A166" s="55"/>
      <c r="B166" s="55"/>
      <c r="C166" s="55"/>
      <c r="D166" s="55"/>
      <c r="E166" s="55"/>
      <c r="F166" s="55"/>
    </row>
    <row r="167" spans="1:6">
      <c r="A167" s="55"/>
      <c r="B167" s="55"/>
      <c r="C167" s="55" t="s">
        <v>348</v>
      </c>
      <c r="D167" s="55"/>
      <c r="E167" s="55"/>
      <c r="F167" s="55">
        <v>125.87</v>
      </c>
    </row>
    <row r="168" spans="1:6">
      <c r="A168" s="55"/>
      <c r="B168" s="55"/>
      <c r="C168" s="55"/>
      <c r="D168" s="55"/>
      <c r="E168" s="55"/>
      <c r="F168" s="55"/>
    </row>
    <row r="169" spans="1:6">
      <c r="A169" s="55"/>
      <c r="B169" s="55"/>
      <c r="C169" s="55"/>
      <c r="D169" s="55"/>
      <c r="E169" s="55"/>
      <c r="F169" s="55"/>
    </row>
    <row r="170" spans="1:6">
      <c r="A170" s="55"/>
      <c r="B170" s="55"/>
      <c r="C170" s="55" t="s">
        <v>365</v>
      </c>
      <c r="D170" s="55"/>
      <c r="E170" s="55"/>
      <c r="F170" s="55"/>
    </row>
    <row r="171" spans="1:6">
      <c r="A171" s="55"/>
      <c r="B171" s="55"/>
      <c r="C171" s="55" t="s">
        <v>375</v>
      </c>
      <c r="D171" s="55"/>
      <c r="E171" s="55"/>
      <c r="F171" s="55"/>
    </row>
    <row r="172" spans="1:6">
      <c r="A172" s="55"/>
      <c r="B172" s="55"/>
      <c r="C172" s="55" t="s">
        <v>367</v>
      </c>
      <c r="D172" s="55"/>
      <c r="E172" s="55"/>
      <c r="F172" s="55"/>
    </row>
    <row r="173" spans="1:6">
      <c r="A173" s="55"/>
      <c r="B173" s="55"/>
      <c r="C173" s="55"/>
      <c r="D173" s="55"/>
      <c r="E173" s="55"/>
      <c r="F173" s="55"/>
    </row>
    <row r="174" spans="1:6">
      <c r="A174" s="55">
        <v>2.2200000000000002</v>
      </c>
      <c r="B174" s="55" t="s">
        <v>368</v>
      </c>
      <c r="C174" s="55" t="s">
        <v>369</v>
      </c>
      <c r="D174" s="55">
        <v>236.6</v>
      </c>
      <c r="E174" s="55" t="s">
        <v>368</v>
      </c>
      <c r="F174" s="55">
        <v>525.25</v>
      </c>
    </row>
    <row r="175" spans="1:6">
      <c r="A175" s="55">
        <v>1.2</v>
      </c>
      <c r="B175" s="55" t="s">
        <v>3</v>
      </c>
      <c r="C175" s="55" t="s">
        <v>370</v>
      </c>
      <c r="D175" s="55">
        <v>688</v>
      </c>
      <c r="E175" s="55" t="s">
        <v>3</v>
      </c>
      <c r="F175" s="55">
        <v>825.6</v>
      </c>
    </row>
    <row r="176" spans="1:6">
      <c r="A176" s="55">
        <v>10</v>
      </c>
      <c r="B176" s="55" t="s">
        <v>371</v>
      </c>
      <c r="C176" s="55" t="s">
        <v>372</v>
      </c>
      <c r="D176" s="55">
        <v>8.5</v>
      </c>
      <c r="E176" s="55" t="s">
        <v>371</v>
      </c>
      <c r="F176" s="55">
        <v>85</v>
      </c>
    </row>
    <row r="177" spans="1:6">
      <c r="A177" s="55"/>
      <c r="B177" s="55"/>
      <c r="C177" s="55" t="s">
        <v>373</v>
      </c>
      <c r="D177" s="55" t="s">
        <v>374</v>
      </c>
      <c r="E177" s="55"/>
      <c r="F177" s="55">
        <v>6.65</v>
      </c>
    </row>
    <row r="178" spans="1:6">
      <c r="A178" s="55"/>
      <c r="B178" s="55"/>
      <c r="C178" s="55" t="s">
        <v>347</v>
      </c>
      <c r="D178" s="55"/>
      <c r="E178" s="55"/>
      <c r="F178" s="55">
        <v>1442.5</v>
      </c>
    </row>
    <row r="179" spans="1:6">
      <c r="A179" s="55"/>
      <c r="B179" s="55"/>
      <c r="C179" s="55"/>
      <c r="D179" s="55"/>
      <c r="E179" s="55"/>
      <c r="F179" s="55"/>
    </row>
    <row r="180" spans="1:6">
      <c r="A180" s="55"/>
      <c r="B180" s="55"/>
      <c r="C180" s="55" t="s">
        <v>348</v>
      </c>
      <c r="D180" s="55"/>
      <c r="E180" s="55"/>
      <c r="F180" s="55">
        <v>144.25</v>
      </c>
    </row>
    <row r="181" spans="1:6">
      <c r="A181" s="55"/>
      <c r="B181" s="55"/>
      <c r="C181" s="55"/>
      <c r="D181" s="55"/>
      <c r="E181" s="55"/>
      <c r="F181" s="55"/>
    </row>
    <row r="182" spans="1:6">
      <c r="A182" s="55" t="s">
        <v>650</v>
      </c>
      <c r="B182" s="55" t="s">
        <v>318</v>
      </c>
      <c r="C182" s="55" t="s">
        <v>377</v>
      </c>
      <c r="D182" s="55"/>
      <c r="E182" s="55"/>
      <c r="F182" s="55"/>
    </row>
    <row r="183" spans="1:6">
      <c r="A183" s="55"/>
      <c r="B183" s="55"/>
      <c r="C183" s="55" t="s">
        <v>378</v>
      </c>
      <c r="D183" s="55"/>
      <c r="E183" s="55"/>
      <c r="F183" s="55"/>
    </row>
    <row r="184" spans="1:6">
      <c r="A184" s="55"/>
      <c r="B184" s="55"/>
      <c r="C184" s="55" t="s">
        <v>379</v>
      </c>
      <c r="D184" s="55"/>
      <c r="E184" s="55"/>
      <c r="F184" s="55"/>
    </row>
    <row r="185" spans="1:6">
      <c r="A185" s="55"/>
      <c r="B185" s="55"/>
      <c r="C185" s="55" t="s">
        <v>651</v>
      </c>
      <c r="D185" s="55"/>
      <c r="E185" s="55"/>
      <c r="F185" s="55"/>
    </row>
    <row r="186" spans="1:6">
      <c r="A186" s="55"/>
      <c r="B186" s="55"/>
      <c r="C186" s="55" t="s">
        <v>179</v>
      </c>
      <c r="D186" s="55"/>
      <c r="E186" s="55"/>
      <c r="F186" s="55"/>
    </row>
    <row r="187" spans="1:6">
      <c r="A187" s="55">
        <v>1</v>
      </c>
      <c r="B187" s="55" t="s">
        <v>343</v>
      </c>
      <c r="C187" s="55" t="s">
        <v>381</v>
      </c>
      <c r="D187" s="55">
        <v>1190</v>
      </c>
      <c r="E187" s="55" t="s">
        <v>343</v>
      </c>
      <c r="F187" s="55">
        <v>1190</v>
      </c>
    </row>
    <row r="188" spans="1:6">
      <c r="A188" s="55">
        <v>0.40500000000000003</v>
      </c>
      <c r="B188" s="55" t="s">
        <v>229</v>
      </c>
      <c r="C188" s="55" t="s">
        <v>652</v>
      </c>
      <c r="D188" s="55">
        <v>3346.72</v>
      </c>
      <c r="E188" s="55" t="s">
        <v>229</v>
      </c>
      <c r="F188" s="55">
        <v>1355.42</v>
      </c>
    </row>
    <row r="189" spans="1:6">
      <c r="A189" s="55"/>
      <c r="B189" s="55"/>
      <c r="C189" s="55" t="s">
        <v>653</v>
      </c>
      <c r="D189" s="55" t="s">
        <v>174</v>
      </c>
      <c r="E189" s="55"/>
      <c r="F189" s="55" t="s">
        <v>174</v>
      </c>
    </row>
    <row r="190" spans="1:6">
      <c r="A190" s="55">
        <v>1.89</v>
      </c>
      <c r="B190" s="55" t="s">
        <v>389</v>
      </c>
      <c r="C190" s="55" t="s">
        <v>654</v>
      </c>
      <c r="D190" s="55">
        <v>245.09</v>
      </c>
      <c r="E190" s="55" t="s">
        <v>389</v>
      </c>
      <c r="F190" s="55">
        <v>463.22</v>
      </c>
    </row>
    <row r="191" spans="1:6">
      <c r="A191" s="55"/>
      <c r="B191" s="55"/>
      <c r="C191" s="55" t="s">
        <v>655</v>
      </c>
      <c r="D191" s="55" t="s">
        <v>174</v>
      </c>
      <c r="E191" s="55"/>
      <c r="F191" s="55" t="s">
        <v>174</v>
      </c>
    </row>
    <row r="192" spans="1:6">
      <c r="A192" s="55">
        <v>8.1000000000000003E-2</v>
      </c>
      <c r="B192" s="55" t="s">
        <v>229</v>
      </c>
      <c r="C192" s="55" t="s">
        <v>656</v>
      </c>
      <c r="D192" s="55">
        <v>3671.43</v>
      </c>
      <c r="E192" s="55" t="s">
        <v>229</v>
      </c>
      <c r="F192" s="55">
        <v>297.39</v>
      </c>
    </row>
    <row r="193" spans="1:6">
      <c r="A193" s="55"/>
      <c r="B193" s="55"/>
      <c r="C193" s="55" t="s">
        <v>657</v>
      </c>
      <c r="D193" s="55"/>
      <c r="E193" s="55"/>
      <c r="F193" s="55"/>
    </row>
    <row r="194" spans="1:6">
      <c r="A194" s="55">
        <v>1</v>
      </c>
      <c r="B194" s="55" t="s">
        <v>394</v>
      </c>
      <c r="C194" s="55" t="s">
        <v>385</v>
      </c>
      <c r="D194" s="55">
        <v>747</v>
      </c>
      <c r="E194" s="55" t="s">
        <v>394</v>
      </c>
      <c r="F194" s="55">
        <v>747</v>
      </c>
    </row>
    <row r="195" spans="1:6">
      <c r="A195" s="55">
        <v>0.5</v>
      </c>
      <c r="B195" s="55" t="s">
        <v>343</v>
      </c>
      <c r="C195" s="55" t="s">
        <v>355</v>
      </c>
      <c r="D195" s="55">
        <v>804</v>
      </c>
      <c r="E195" s="55" t="s">
        <v>343</v>
      </c>
      <c r="F195" s="55">
        <v>402</v>
      </c>
    </row>
    <row r="196" spans="1:6">
      <c r="A196" s="55">
        <v>0.5</v>
      </c>
      <c r="B196" s="55" t="s">
        <v>343</v>
      </c>
      <c r="C196" s="55" t="s">
        <v>345</v>
      </c>
      <c r="D196" s="55">
        <v>562</v>
      </c>
      <c r="E196" s="55" t="s">
        <v>343</v>
      </c>
      <c r="F196" s="55">
        <v>281</v>
      </c>
    </row>
    <row r="197" spans="1:6">
      <c r="A197" s="55"/>
      <c r="B197" s="55" t="s">
        <v>323</v>
      </c>
      <c r="C197" s="55" t="s">
        <v>324</v>
      </c>
      <c r="D197" s="55" t="s">
        <v>174</v>
      </c>
      <c r="E197" s="55" t="s">
        <v>323</v>
      </c>
      <c r="F197" s="55">
        <v>1.03</v>
      </c>
    </row>
    <row r="198" spans="1:6">
      <c r="A198" s="55"/>
      <c r="B198" s="55"/>
      <c r="C198" s="55" t="s">
        <v>174</v>
      </c>
      <c r="D198" s="55"/>
      <c r="E198" s="55"/>
      <c r="F198" s="55" t="s">
        <v>179</v>
      </c>
    </row>
    <row r="199" spans="1:6">
      <c r="A199" s="55"/>
      <c r="B199" s="55"/>
      <c r="C199" s="55" t="s">
        <v>386</v>
      </c>
      <c r="D199" s="55"/>
      <c r="E199" s="55"/>
      <c r="F199" s="55">
        <v>4737.0600000000004</v>
      </c>
    </row>
    <row r="200" spans="1:6">
      <c r="A200" s="55"/>
      <c r="B200" s="55"/>
      <c r="C200" s="55"/>
      <c r="D200" s="55"/>
      <c r="E200" s="55"/>
      <c r="F200" s="55" t="s">
        <v>349</v>
      </c>
    </row>
    <row r="201" spans="1:6">
      <c r="A201" s="55">
        <v>29.4</v>
      </c>
      <c r="B201" s="55" t="s">
        <v>318</v>
      </c>
      <c r="C201" s="55" t="s">
        <v>387</v>
      </c>
      <c r="D201" s="55"/>
      <c r="E201" s="55"/>
      <c r="F201" s="55"/>
    </row>
    <row r="202" spans="1:6">
      <c r="A202" s="55"/>
      <c r="B202" s="55"/>
      <c r="C202" s="55" t="s">
        <v>388</v>
      </c>
      <c r="D202" s="55"/>
      <c r="E202" s="55"/>
      <c r="F202" s="55"/>
    </row>
    <row r="203" spans="1:6">
      <c r="A203" s="55"/>
      <c r="B203" s="55"/>
      <c r="C203" s="55" t="s">
        <v>179</v>
      </c>
      <c r="D203" s="55"/>
      <c r="E203" s="55"/>
      <c r="F203" s="55"/>
    </row>
    <row r="204" spans="1:6">
      <c r="A204" s="55">
        <v>1.86</v>
      </c>
      <c r="B204" s="55" t="s">
        <v>389</v>
      </c>
      <c r="C204" s="55" t="s">
        <v>390</v>
      </c>
      <c r="D204" s="55">
        <v>400</v>
      </c>
      <c r="E204" s="55" t="s">
        <v>389</v>
      </c>
      <c r="F204" s="55">
        <v>744</v>
      </c>
    </row>
    <row r="205" spans="1:6">
      <c r="A205" s="55">
        <v>0.4</v>
      </c>
      <c r="B205" s="55" t="s">
        <v>391</v>
      </c>
      <c r="C205" s="55" t="s">
        <v>392</v>
      </c>
      <c r="D205" s="55">
        <v>36.1</v>
      </c>
      <c r="E205" s="55" t="s">
        <v>391</v>
      </c>
      <c r="F205" s="55">
        <v>14.44</v>
      </c>
    </row>
    <row r="206" spans="1:6">
      <c r="A206" s="55">
        <v>0.02</v>
      </c>
      <c r="B206" s="55" t="s">
        <v>229</v>
      </c>
      <c r="C206" s="55" t="s">
        <v>393</v>
      </c>
      <c r="D206" s="55">
        <v>5902.3</v>
      </c>
      <c r="E206" s="55" t="s">
        <v>229</v>
      </c>
      <c r="F206" s="55">
        <v>118.05</v>
      </c>
    </row>
    <row r="207" spans="1:6">
      <c r="A207" s="55">
        <v>1</v>
      </c>
      <c r="B207" s="55" t="s">
        <v>394</v>
      </c>
      <c r="C207" s="55" t="s">
        <v>344</v>
      </c>
      <c r="D207" s="55">
        <v>861</v>
      </c>
      <c r="E207" s="55" t="s">
        <v>394</v>
      </c>
      <c r="F207" s="55">
        <v>861</v>
      </c>
    </row>
    <row r="208" spans="1:6">
      <c r="A208" s="55">
        <v>1</v>
      </c>
      <c r="B208" s="55" t="s">
        <v>394</v>
      </c>
      <c r="C208" s="55" t="s">
        <v>395</v>
      </c>
      <c r="D208" s="55">
        <v>562</v>
      </c>
      <c r="E208" s="55" t="s">
        <v>394</v>
      </c>
      <c r="F208" s="55">
        <v>562</v>
      </c>
    </row>
    <row r="209" spans="1:6">
      <c r="A209" s="55"/>
      <c r="B209" s="55" t="s">
        <v>323</v>
      </c>
      <c r="C209" s="55" t="s">
        <v>324</v>
      </c>
      <c r="D209" s="55"/>
      <c r="E209" s="55" t="s">
        <v>323</v>
      </c>
      <c r="F209" s="55"/>
    </row>
    <row r="210" spans="1:6">
      <c r="A210" s="55"/>
      <c r="B210" s="55"/>
      <c r="C210" s="55"/>
      <c r="D210" s="55"/>
      <c r="E210" s="55"/>
      <c r="F210" s="55" t="s">
        <v>179</v>
      </c>
    </row>
    <row r="211" spans="1:6">
      <c r="A211" s="55"/>
      <c r="B211" s="55"/>
      <c r="C211" s="55" t="s">
        <v>396</v>
      </c>
      <c r="D211" s="55"/>
      <c r="E211" s="55"/>
      <c r="F211" s="55">
        <v>2299.4899999999998</v>
      </c>
    </row>
    <row r="212" spans="1:6">
      <c r="A212" s="55"/>
      <c r="B212" s="55"/>
      <c r="C212" s="55"/>
      <c r="D212" s="55"/>
      <c r="E212" s="55"/>
      <c r="F212" s="55" t="s">
        <v>179</v>
      </c>
    </row>
    <row r="213" spans="1:6">
      <c r="A213" s="55"/>
      <c r="B213" s="55"/>
      <c r="C213" s="55" t="s">
        <v>348</v>
      </c>
      <c r="D213" s="55"/>
      <c r="E213" s="55"/>
      <c r="F213" s="55">
        <v>1236.28</v>
      </c>
    </row>
    <row r="214" spans="1:6">
      <c r="A214" s="55"/>
      <c r="B214" s="55"/>
      <c r="C214" s="55"/>
      <c r="D214" s="55"/>
      <c r="E214" s="55"/>
      <c r="F214" s="55" t="s">
        <v>349</v>
      </c>
    </row>
    <row r="215" spans="1:6">
      <c r="A215" s="55" t="s">
        <v>542</v>
      </c>
      <c r="B215" s="55" t="s">
        <v>318</v>
      </c>
      <c r="C215" s="55" t="s">
        <v>543</v>
      </c>
      <c r="D215" s="55"/>
      <c r="E215" s="55"/>
      <c r="F215" s="55"/>
    </row>
    <row r="216" spans="1:6">
      <c r="A216" s="55"/>
      <c r="B216" s="55"/>
      <c r="C216" s="55" t="s">
        <v>544</v>
      </c>
      <c r="D216" s="55"/>
      <c r="E216" s="55"/>
      <c r="F216" s="55"/>
    </row>
    <row r="217" spans="1:6">
      <c r="A217" s="55"/>
      <c r="B217" s="55"/>
      <c r="C217" s="55" t="s">
        <v>179</v>
      </c>
      <c r="D217" s="55" t="s">
        <v>179</v>
      </c>
      <c r="E217" s="55"/>
      <c r="F217" s="55"/>
    </row>
    <row r="218" spans="1:6">
      <c r="A218" s="55">
        <v>0.53339999999999999</v>
      </c>
      <c r="B218" s="55" t="s">
        <v>371</v>
      </c>
      <c r="C218" s="55" t="s">
        <v>545</v>
      </c>
      <c r="D218" s="55">
        <v>208.8</v>
      </c>
      <c r="E218" s="55" t="s">
        <v>371</v>
      </c>
      <c r="F218" s="55">
        <v>111.37</v>
      </c>
    </row>
    <row r="219" spans="1:6">
      <c r="A219" s="55">
        <v>4.24</v>
      </c>
      <c r="B219" s="55" t="s">
        <v>399</v>
      </c>
      <c r="C219" s="55" t="s">
        <v>546</v>
      </c>
      <c r="D219" s="55">
        <v>35.61</v>
      </c>
      <c r="E219" s="55" t="s">
        <v>399</v>
      </c>
      <c r="F219" s="55">
        <v>150.99</v>
      </c>
    </row>
    <row r="220" spans="1:6">
      <c r="A220" s="55">
        <v>16</v>
      </c>
      <c r="B220" s="55" t="s">
        <v>547</v>
      </c>
      <c r="C220" s="55" t="s">
        <v>548</v>
      </c>
      <c r="D220" s="55">
        <v>1</v>
      </c>
      <c r="E220" s="55" t="s">
        <v>549</v>
      </c>
      <c r="F220" s="55">
        <v>16</v>
      </c>
    </row>
    <row r="221" spans="1:6">
      <c r="A221" s="55">
        <v>0.53339999999999999</v>
      </c>
      <c r="B221" s="55" t="s">
        <v>371</v>
      </c>
      <c r="C221" s="55" t="s">
        <v>550</v>
      </c>
      <c r="D221" s="55">
        <v>186.11</v>
      </c>
      <c r="E221" s="55" t="s">
        <v>371</v>
      </c>
      <c r="F221" s="55">
        <v>99.27</v>
      </c>
    </row>
    <row r="222" spans="1:6">
      <c r="A222" s="55"/>
      <c r="B222" s="55" t="s">
        <v>323</v>
      </c>
      <c r="C222" s="55" t="s">
        <v>407</v>
      </c>
      <c r="D222" s="55"/>
      <c r="E222" s="55" t="s">
        <v>323</v>
      </c>
      <c r="F222" s="55"/>
    </row>
    <row r="223" spans="1:6">
      <c r="A223" s="55"/>
      <c r="B223" s="55"/>
      <c r="C223" s="55" t="s">
        <v>551</v>
      </c>
      <c r="D223" s="55"/>
      <c r="E223" s="55"/>
      <c r="F223" s="55"/>
    </row>
    <row r="224" spans="1:6">
      <c r="A224" s="55"/>
      <c r="B224" s="55"/>
      <c r="C224" s="55"/>
      <c r="D224" s="55"/>
      <c r="E224" s="55"/>
      <c r="F224" s="55" t="s">
        <v>179</v>
      </c>
    </row>
    <row r="225" spans="1:6">
      <c r="A225" s="55"/>
      <c r="B225" s="55"/>
      <c r="C225" s="55" t="s">
        <v>552</v>
      </c>
      <c r="D225" s="55"/>
      <c r="E225" s="55"/>
      <c r="F225" s="55">
        <v>377.63</v>
      </c>
    </row>
    <row r="226" spans="1:6">
      <c r="A226" s="55"/>
      <c r="B226" s="55"/>
      <c r="C226" s="55"/>
      <c r="D226" s="55"/>
      <c r="E226" s="55"/>
      <c r="F226" s="55" t="s">
        <v>179</v>
      </c>
    </row>
    <row r="227" spans="1:6">
      <c r="A227" s="55"/>
      <c r="B227" s="55"/>
      <c r="C227" s="55" t="s">
        <v>553</v>
      </c>
      <c r="D227" s="55"/>
      <c r="E227" s="55"/>
      <c r="F227" s="55">
        <v>708.1</v>
      </c>
    </row>
    <row r="228" spans="1:6">
      <c r="A228" s="55" t="s">
        <v>174</v>
      </c>
      <c r="B228" s="55"/>
      <c r="C228" s="55"/>
      <c r="D228" s="55"/>
      <c r="E228" s="55"/>
      <c r="F228" s="55" t="s">
        <v>349</v>
      </c>
    </row>
    <row r="229" spans="1:6">
      <c r="A229" s="55" t="s">
        <v>174</v>
      </c>
      <c r="B229" s="55" t="s">
        <v>174</v>
      </c>
      <c r="C229" s="55" t="s">
        <v>174</v>
      </c>
      <c r="D229" s="55"/>
      <c r="E229" s="55"/>
      <c r="F229" s="55"/>
    </row>
    <row r="230" spans="1:6" ht="74.25" customHeight="1">
      <c r="A230" s="55"/>
      <c r="B230" s="55"/>
      <c r="C230" s="78" t="s">
        <v>658</v>
      </c>
      <c r="D230" s="78"/>
      <c r="E230" s="55"/>
      <c r="F230" s="55"/>
    </row>
    <row r="231" spans="1:6">
      <c r="A231" s="55"/>
      <c r="B231" s="55"/>
      <c r="C231" s="55" t="s">
        <v>954</v>
      </c>
      <c r="D231" s="55"/>
      <c r="E231" s="55"/>
      <c r="F231" s="55"/>
    </row>
    <row r="232" spans="1:6">
      <c r="A232" s="55"/>
      <c r="B232" s="55"/>
      <c r="C232" s="55"/>
      <c r="D232" s="55"/>
      <c r="E232" s="55"/>
      <c r="F232" s="55"/>
    </row>
    <row r="233" spans="1:6" ht="100.5" customHeight="1">
      <c r="A233" s="55"/>
      <c r="B233" s="55"/>
      <c r="C233" s="78" t="s">
        <v>659</v>
      </c>
      <c r="D233" s="78"/>
      <c r="E233" s="55"/>
      <c r="F233" s="55"/>
    </row>
    <row r="234" spans="1:6">
      <c r="A234" s="55">
        <v>90</v>
      </c>
      <c r="B234" s="55" t="s">
        <v>399</v>
      </c>
      <c r="C234" s="55" t="s">
        <v>400</v>
      </c>
      <c r="D234" s="55">
        <v>15.5</v>
      </c>
      <c r="E234" s="55" t="s">
        <v>399</v>
      </c>
      <c r="F234" s="55">
        <v>1395</v>
      </c>
    </row>
    <row r="235" spans="1:6">
      <c r="A235" s="55">
        <v>0</v>
      </c>
      <c r="B235" s="55" t="s">
        <v>399</v>
      </c>
      <c r="C235" s="55" t="s">
        <v>401</v>
      </c>
      <c r="D235" s="55">
        <v>19.100000000000001</v>
      </c>
      <c r="E235" s="55" t="s">
        <v>440</v>
      </c>
      <c r="F235" s="55">
        <v>0</v>
      </c>
    </row>
    <row r="236" spans="1:6">
      <c r="A236" s="55">
        <v>0</v>
      </c>
      <c r="B236" s="55" t="s">
        <v>427</v>
      </c>
      <c r="C236" s="55" t="s">
        <v>660</v>
      </c>
      <c r="D236" s="55">
        <v>3.45</v>
      </c>
      <c r="E236" s="55" t="s">
        <v>429</v>
      </c>
      <c r="F236" s="55">
        <v>0</v>
      </c>
    </row>
    <row r="237" spans="1:6">
      <c r="A237" s="55">
        <v>0</v>
      </c>
      <c r="B237" s="55" t="s">
        <v>427</v>
      </c>
      <c r="C237" s="55" t="s">
        <v>428</v>
      </c>
      <c r="D237" s="55">
        <v>3</v>
      </c>
      <c r="E237" s="55" t="s">
        <v>427</v>
      </c>
      <c r="F237" s="55">
        <v>0</v>
      </c>
    </row>
    <row r="238" spans="1:6">
      <c r="A238" s="55">
        <v>0</v>
      </c>
      <c r="B238" s="55" t="s">
        <v>427</v>
      </c>
      <c r="C238" s="55" t="s">
        <v>430</v>
      </c>
      <c r="D238" s="55">
        <v>1.28</v>
      </c>
      <c r="E238" s="55" t="s">
        <v>427</v>
      </c>
      <c r="F238" s="55">
        <v>0</v>
      </c>
    </row>
    <row r="239" spans="1:6">
      <c r="A239" s="55">
        <v>0</v>
      </c>
      <c r="B239" s="55" t="s">
        <v>478</v>
      </c>
      <c r="C239" s="55" t="s">
        <v>661</v>
      </c>
      <c r="D239" s="55">
        <v>287</v>
      </c>
      <c r="E239" s="55">
        <v>1000</v>
      </c>
      <c r="F239" s="55">
        <v>0</v>
      </c>
    </row>
    <row r="240" spans="1:6">
      <c r="A240" s="55">
        <v>0</v>
      </c>
      <c r="B240" s="55" t="s">
        <v>478</v>
      </c>
      <c r="C240" s="55" t="s">
        <v>662</v>
      </c>
      <c r="D240" s="55">
        <v>3.43</v>
      </c>
      <c r="E240" s="55" t="s">
        <v>427</v>
      </c>
      <c r="F240" s="55">
        <v>0</v>
      </c>
    </row>
    <row r="241" spans="1:6">
      <c r="A241" s="55">
        <v>6</v>
      </c>
      <c r="B241" s="55" t="s">
        <v>427</v>
      </c>
      <c r="C241" s="55" t="s">
        <v>663</v>
      </c>
      <c r="D241" s="55">
        <v>13.7</v>
      </c>
      <c r="E241" s="55" t="s">
        <v>549</v>
      </c>
      <c r="F241" s="55">
        <v>82.2</v>
      </c>
    </row>
    <row r="242" spans="1:6">
      <c r="A242" s="55">
        <v>6</v>
      </c>
      <c r="B242" s="55" t="s">
        <v>427</v>
      </c>
      <c r="C242" s="55" t="s">
        <v>664</v>
      </c>
      <c r="D242" s="55">
        <v>192.6</v>
      </c>
      <c r="E242" s="55" t="s">
        <v>429</v>
      </c>
      <c r="F242" s="55">
        <v>96.3</v>
      </c>
    </row>
    <row r="243" spans="1:6">
      <c r="A243" s="55">
        <v>1</v>
      </c>
      <c r="B243" s="55" t="s">
        <v>665</v>
      </c>
      <c r="C243" s="55" t="s">
        <v>666</v>
      </c>
      <c r="D243" s="55">
        <v>68.8</v>
      </c>
      <c r="E243" s="55" t="s">
        <v>665</v>
      </c>
      <c r="F243" s="55">
        <v>68.8</v>
      </c>
    </row>
    <row r="244" spans="1:6">
      <c r="A244" s="55">
        <v>6</v>
      </c>
      <c r="B244" s="55" t="s">
        <v>478</v>
      </c>
      <c r="C244" s="55" t="s">
        <v>667</v>
      </c>
      <c r="D244" s="55">
        <v>52.4</v>
      </c>
      <c r="E244" s="55" t="s">
        <v>549</v>
      </c>
      <c r="F244" s="55">
        <v>314.39999999999998</v>
      </c>
    </row>
    <row r="245" spans="1:6">
      <c r="A245" s="55">
        <v>0.16666666666666666</v>
      </c>
      <c r="B245" s="55" t="s">
        <v>668</v>
      </c>
      <c r="C245" s="55" t="s">
        <v>403</v>
      </c>
      <c r="D245" s="55">
        <v>298</v>
      </c>
      <c r="E245" s="55" t="s">
        <v>668</v>
      </c>
      <c r="F245" s="55">
        <v>49.67</v>
      </c>
    </row>
    <row r="246" spans="1:6">
      <c r="A246" s="55"/>
      <c r="B246" s="55"/>
      <c r="C246" s="55"/>
      <c r="D246" s="55"/>
      <c r="E246" s="55"/>
      <c r="F246" s="55"/>
    </row>
    <row r="247" spans="1:6">
      <c r="A247" s="55">
        <v>6</v>
      </c>
      <c r="B247" s="55" t="s">
        <v>669</v>
      </c>
      <c r="C247" s="55" t="s">
        <v>406</v>
      </c>
      <c r="D247" s="55">
        <v>1098.17</v>
      </c>
      <c r="E247" s="55" t="s">
        <v>669</v>
      </c>
      <c r="F247" s="55">
        <v>6589.02</v>
      </c>
    </row>
    <row r="248" spans="1:6">
      <c r="A248" s="55"/>
      <c r="B248" s="55" t="s">
        <v>670</v>
      </c>
      <c r="C248" s="55" t="s">
        <v>671</v>
      </c>
      <c r="D248" s="55"/>
      <c r="E248" s="55"/>
      <c r="F248" s="55">
        <v>17.45</v>
      </c>
    </row>
    <row r="249" spans="1:6">
      <c r="A249" s="55"/>
      <c r="B249" s="55"/>
      <c r="C249" s="55"/>
      <c r="D249" s="55"/>
      <c r="E249" s="55"/>
      <c r="F249" s="55">
        <f>SUM(F234:F248)</f>
        <v>8612.84</v>
      </c>
    </row>
    <row r="250" spans="1:6">
      <c r="A250" s="55"/>
      <c r="B250" s="55"/>
      <c r="C250" s="55" t="s">
        <v>672</v>
      </c>
      <c r="D250" s="55"/>
      <c r="E250" s="55"/>
      <c r="F250" s="55">
        <f>F249/6</f>
        <v>1435.4733333333334</v>
      </c>
    </row>
    <row r="251" spans="1:6">
      <c r="A251" s="55"/>
      <c r="B251" s="55"/>
      <c r="C251" s="55" t="s">
        <v>456</v>
      </c>
      <c r="D251" s="55"/>
      <c r="E251" s="55"/>
      <c r="F251" s="55">
        <f>F250</f>
        <v>1435.4733333333334</v>
      </c>
    </row>
    <row r="252" spans="1:6">
      <c r="A252" s="55"/>
      <c r="B252" s="55"/>
      <c r="C252" s="55"/>
      <c r="D252" s="55"/>
      <c r="E252" s="55"/>
      <c r="F252" s="55"/>
    </row>
    <row r="253" spans="1:6">
      <c r="A253" s="55"/>
      <c r="B253" s="55"/>
      <c r="C253" s="55"/>
      <c r="D253" s="55" t="s">
        <v>673</v>
      </c>
      <c r="E253" s="55"/>
      <c r="F253" s="55"/>
    </row>
    <row r="254" spans="1:6">
      <c r="A254" s="55"/>
      <c r="B254" s="55"/>
      <c r="C254" s="55"/>
      <c r="D254" s="55"/>
      <c r="E254" s="55"/>
      <c r="F254" s="55"/>
    </row>
    <row r="255" spans="1:6">
      <c r="A255" s="55"/>
      <c r="B255" s="55"/>
      <c r="C255" s="55"/>
      <c r="D255" s="55" t="s">
        <v>674</v>
      </c>
      <c r="E255" s="55"/>
      <c r="F255" s="55"/>
    </row>
    <row r="256" spans="1:6">
      <c r="A256" s="55"/>
      <c r="B256" s="55"/>
      <c r="C256" s="55"/>
      <c r="D256" s="55"/>
      <c r="E256" s="55"/>
      <c r="F256" s="55"/>
    </row>
    <row r="257" spans="1:6" ht="93" customHeight="1">
      <c r="A257" s="55"/>
      <c r="B257" s="55"/>
      <c r="C257" s="55"/>
      <c r="D257" s="4" t="s">
        <v>675</v>
      </c>
      <c r="E257" s="55"/>
      <c r="F257" s="55"/>
    </row>
    <row r="258" spans="1:6">
      <c r="A258" s="55">
        <v>90</v>
      </c>
      <c r="B258" s="55" t="s">
        <v>399</v>
      </c>
      <c r="C258" s="55" t="s">
        <v>400</v>
      </c>
      <c r="D258" s="55">
        <v>15.5</v>
      </c>
      <c r="E258" s="55" t="s">
        <v>405</v>
      </c>
      <c r="F258" s="55">
        <v>1395</v>
      </c>
    </row>
    <row r="259" spans="1:6">
      <c r="A259" s="55">
        <v>45</v>
      </c>
      <c r="B259" s="55" t="s">
        <v>399</v>
      </c>
      <c r="C259" s="55" t="s">
        <v>401</v>
      </c>
      <c r="D259" s="55">
        <v>19.100000000000001</v>
      </c>
      <c r="E259" s="55" t="s">
        <v>440</v>
      </c>
      <c r="F259" s="55">
        <v>0</v>
      </c>
    </row>
    <row r="260" spans="1:6">
      <c r="A260" s="55">
        <v>20</v>
      </c>
      <c r="B260" s="55" t="s">
        <v>427</v>
      </c>
      <c r="C260" s="55" t="s">
        <v>428</v>
      </c>
      <c r="D260" s="55">
        <v>3</v>
      </c>
      <c r="E260" s="55" t="s">
        <v>427</v>
      </c>
      <c r="F260" s="55">
        <v>0</v>
      </c>
    </row>
    <row r="261" spans="1:6">
      <c r="A261" s="55">
        <v>150</v>
      </c>
      <c r="B261" s="55" t="s">
        <v>427</v>
      </c>
      <c r="C261" s="55" t="s">
        <v>676</v>
      </c>
      <c r="D261" s="55">
        <v>287</v>
      </c>
      <c r="E261" s="55" t="s">
        <v>677</v>
      </c>
      <c r="F261" s="55">
        <v>0</v>
      </c>
    </row>
    <row r="262" spans="1:6">
      <c r="A262" s="55">
        <v>10</v>
      </c>
      <c r="B262" s="55" t="s">
        <v>427</v>
      </c>
      <c r="C262" s="55" t="s">
        <v>430</v>
      </c>
      <c r="D262" s="55">
        <v>1.28</v>
      </c>
      <c r="E262" s="55" t="s">
        <v>427</v>
      </c>
      <c r="F262" s="55">
        <v>0</v>
      </c>
    </row>
    <row r="263" spans="1:6">
      <c r="A263" s="55">
        <v>10</v>
      </c>
      <c r="B263" s="55" t="s">
        <v>427</v>
      </c>
      <c r="C263" s="55" t="s">
        <v>678</v>
      </c>
      <c r="D263" s="55">
        <v>41.2</v>
      </c>
      <c r="E263" s="55" t="s">
        <v>429</v>
      </c>
      <c r="F263" s="55">
        <v>0</v>
      </c>
    </row>
    <row r="264" spans="1:6">
      <c r="A264" s="55">
        <v>1.4999999999999999E-2</v>
      </c>
      <c r="B264" s="55" t="s">
        <v>371</v>
      </c>
      <c r="C264" s="55" t="s">
        <v>679</v>
      </c>
      <c r="D264" s="55">
        <v>630</v>
      </c>
      <c r="E264" s="55" t="s">
        <v>371</v>
      </c>
      <c r="F264" s="55">
        <v>9.4499999999999993</v>
      </c>
    </row>
    <row r="265" spans="1:6">
      <c r="A265" s="55">
        <v>10</v>
      </c>
      <c r="B265" s="55" t="s">
        <v>427</v>
      </c>
      <c r="C265" s="55" t="s">
        <v>680</v>
      </c>
      <c r="D265" s="55">
        <v>16.05</v>
      </c>
      <c r="E265" s="55" t="s">
        <v>427</v>
      </c>
      <c r="F265" s="55">
        <v>160.5</v>
      </c>
    </row>
    <row r="266" spans="1:6">
      <c r="A266" s="55">
        <v>10</v>
      </c>
      <c r="B266" s="55" t="s">
        <v>427</v>
      </c>
      <c r="C266" s="55" t="s">
        <v>663</v>
      </c>
      <c r="D266" s="55">
        <v>13.7</v>
      </c>
      <c r="E266" s="55" t="s">
        <v>427</v>
      </c>
      <c r="F266" s="55">
        <v>137</v>
      </c>
    </row>
    <row r="267" spans="1:6">
      <c r="A267" s="55">
        <v>1</v>
      </c>
      <c r="B267" s="55" t="s">
        <v>665</v>
      </c>
      <c r="C267" s="55" t="s">
        <v>681</v>
      </c>
      <c r="D267" s="55">
        <v>68.8</v>
      </c>
      <c r="E267" s="55" t="s">
        <v>665</v>
      </c>
      <c r="F267" s="55">
        <v>68.8</v>
      </c>
    </row>
    <row r="268" spans="1:6">
      <c r="A268" s="55">
        <v>72</v>
      </c>
      <c r="B268" s="55" t="s">
        <v>427</v>
      </c>
      <c r="C268" s="55" t="s">
        <v>682</v>
      </c>
      <c r="D268" s="55">
        <v>47.7</v>
      </c>
      <c r="E268" s="55" t="s">
        <v>665</v>
      </c>
      <c r="F268" s="55"/>
    </row>
    <row r="269" spans="1:6">
      <c r="A269" s="55">
        <v>0.16666666666666666</v>
      </c>
      <c r="B269" s="55" t="s">
        <v>402</v>
      </c>
      <c r="C269" s="55" t="s">
        <v>403</v>
      </c>
      <c r="D269" s="55">
        <v>298</v>
      </c>
      <c r="E269" s="55" t="s">
        <v>402</v>
      </c>
      <c r="F269" s="55">
        <v>49.67</v>
      </c>
    </row>
    <row r="270" spans="1:6">
      <c r="A270" s="55">
        <v>10</v>
      </c>
      <c r="B270" s="55" t="s">
        <v>427</v>
      </c>
      <c r="C270" s="55" t="s">
        <v>683</v>
      </c>
      <c r="D270" s="55">
        <v>13.8</v>
      </c>
      <c r="E270" s="55" t="s">
        <v>427</v>
      </c>
      <c r="F270" s="55">
        <v>138</v>
      </c>
    </row>
    <row r="271" spans="1:6">
      <c r="A271" s="55">
        <v>1</v>
      </c>
      <c r="B271" s="55" t="s">
        <v>427</v>
      </c>
      <c r="C271" s="55" t="s">
        <v>684</v>
      </c>
      <c r="D271" s="55">
        <v>16.5</v>
      </c>
      <c r="E271" s="55" t="s">
        <v>427</v>
      </c>
      <c r="F271" s="55">
        <v>16.5</v>
      </c>
    </row>
    <row r="272" spans="1:6">
      <c r="A272" s="55">
        <v>0.1</v>
      </c>
      <c r="B272" s="55" t="s">
        <v>371</v>
      </c>
      <c r="C272" s="55" t="s">
        <v>685</v>
      </c>
      <c r="D272" s="55">
        <v>630</v>
      </c>
      <c r="E272" s="55" t="s">
        <v>371</v>
      </c>
      <c r="F272" s="55">
        <v>63</v>
      </c>
    </row>
    <row r="273" spans="1:6">
      <c r="A273" s="55">
        <v>45</v>
      </c>
      <c r="B273" s="55" t="s">
        <v>399</v>
      </c>
      <c r="C273" s="55" t="s">
        <v>404</v>
      </c>
      <c r="D273" s="55">
        <v>15.5</v>
      </c>
      <c r="E273" s="55" t="s">
        <v>426</v>
      </c>
      <c r="F273" s="55">
        <v>697.5</v>
      </c>
    </row>
    <row r="274" spans="1:6">
      <c r="A274" s="55">
        <v>0.5</v>
      </c>
      <c r="B274" s="55" t="s">
        <v>686</v>
      </c>
      <c r="C274" s="55" t="s">
        <v>687</v>
      </c>
      <c r="D274" s="55">
        <v>225.4</v>
      </c>
      <c r="E274" s="55" t="s">
        <v>686</v>
      </c>
      <c r="F274" s="55">
        <v>112.7</v>
      </c>
    </row>
    <row r="275" spans="1:6">
      <c r="A275" s="55">
        <v>10</v>
      </c>
      <c r="B275" s="55" t="s">
        <v>669</v>
      </c>
      <c r="C275" s="55" t="s">
        <v>406</v>
      </c>
      <c r="D275" s="55"/>
      <c r="E275" s="55" t="s">
        <v>374</v>
      </c>
      <c r="F275" s="55">
        <v>4392.67</v>
      </c>
    </row>
    <row r="276" spans="1:6">
      <c r="A276" s="55" t="s">
        <v>374</v>
      </c>
      <c r="B276" s="55"/>
      <c r="C276" s="55" t="s">
        <v>688</v>
      </c>
      <c r="D276" s="55"/>
      <c r="E276" s="55" t="s">
        <v>374</v>
      </c>
      <c r="F276" s="55">
        <v>26.75</v>
      </c>
    </row>
    <row r="277" spans="1:6">
      <c r="A277" s="55"/>
      <c r="B277" s="55"/>
      <c r="C277" s="55" t="s">
        <v>455</v>
      </c>
      <c r="D277" s="55"/>
      <c r="E277" s="55"/>
      <c r="F277" s="55">
        <f>SUM(F258:F276)</f>
        <v>7267.54</v>
      </c>
    </row>
    <row r="278" spans="1:6">
      <c r="A278" s="55"/>
      <c r="B278" s="55"/>
      <c r="C278" s="55" t="s">
        <v>456</v>
      </c>
      <c r="D278" s="55"/>
      <c r="E278" s="55"/>
      <c r="F278" s="55" t="s">
        <v>955</v>
      </c>
    </row>
    <row r="279" spans="1:6" s="32" customFormat="1">
      <c r="A279" s="55"/>
      <c r="B279" s="55"/>
      <c r="C279" s="55"/>
      <c r="D279" s="55"/>
      <c r="E279" s="55"/>
      <c r="F279" s="55"/>
    </row>
    <row r="280" spans="1:6" s="32" customFormat="1">
      <c r="A280" s="55"/>
      <c r="B280" s="55"/>
      <c r="C280" s="55" t="s">
        <v>956</v>
      </c>
      <c r="D280" s="55"/>
      <c r="E280" s="55"/>
      <c r="F280" s="55"/>
    </row>
    <row r="281" spans="1:6" s="32" customFormat="1">
      <c r="A281" s="55"/>
      <c r="B281" s="55"/>
      <c r="C281" s="55"/>
      <c r="D281" s="55"/>
      <c r="E281" s="55"/>
      <c r="F281" s="55"/>
    </row>
    <row r="282" spans="1:6" s="32" customFormat="1" ht="180">
      <c r="A282" s="55"/>
      <c r="B282" s="55"/>
      <c r="C282" s="4" t="s">
        <v>957</v>
      </c>
      <c r="D282" s="55"/>
      <c r="E282" s="55"/>
      <c r="F282" s="55"/>
    </row>
    <row r="283" spans="1:6" s="32" customFormat="1">
      <c r="A283" s="55"/>
      <c r="B283" s="55"/>
      <c r="C283" s="55" t="s">
        <v>460</v>
      </c>
      <c r="D283" s="55"/>
      <c r="E283" s="55"/>
      <c r="F283" s="55">
        <v>7267.54</v>
      </c>
    </row>
    <row r="284" spans="1:6" s="32" customFormat="1">
      <c r="A284" s="55"/>
      <c r="B284" s="55"/>
      <c r="C284" s="55" t="s">
        <v>461</v>
      </c>
      <c r="D284" s="55"/>
      <c r="E284" s="55" t="s">
        <v>693</v>
      </c>
      <c r="F284" s="55">
        <v>137</v>
      </c>
    </row>
    <row r="285" spans="1:6" s="32" customFormat="1">
      <c r="A285" s="55"/>
      <c r="B285" s="55"/>
      <c r="C285" s="55" t="s">
        <v>958</v>
      </c>
      <c r="D285" s="55"/>
      <c r="E285" s="55"/>
      <c r="F285" s="55">
        <v>165</v>
      </c>
    </row>
    <row r="286" spans="1:6" s="32" customFormat="1">
      <c r="A286" s="55"/>
      <c r="B286" s="55"/>
      <c r="C286" s="55" t="s">
        <v>407</v>
      </c>
      <c r="D286" s="55"/>
      <c r="E286" s="55"/>
      <c r="F286" s="55">
        <v>29.25</v>
      </c>
    </row>
    <row r="287" spans="1:6" s="32" customFormat="1">
      <c r="A287" s="55"/>
      <c r="B287" s="55"/>
      <c r="C287" s="55" t="s">
        <v>463</v>
      </c>
      <c r="D287" s="55"/>
      <c r="E287" s="55"/>
      <c r="F287" s="55">
        <f>SUM(F283:F286)</f>
        <v>7598.79</v>
      </c>
    </row>
    <row r="288" spans="1:6" s="32" customFormat="1">
      <c r="A288" s="55"/>
      <c r="B288" s="55"/>
      <c r="C288" s="55" t="s">
        <v>464</v>
      </c>
      <c r="D288" s="55"/>
      <c r="E288" s="55"/>
      <c r="F288" s="55">
        <v>759.88</v>
      </c>
    </row>
    <row r="289" spans="1:6" s="32" customFormat="1">
      <c r="A289" s="55"/>
      <c r="B289" s="55"/>
      <c r="C289" s="55"/>
      <c r="D289" s="55"/>
      <c r="E289" s="55"/>
      <c r="F289" s="55"/>
    </row>
    <row r="290" spans="1:6" s="32" customFormat="1">
      <c r="A290" s="55"/>
      <c r="B290" s="55"/>
      <c r="C290" s="55"/>
      <c r="D290" s="55"/>
      <c r="E290" s="55"/>
      <c r="F290" s="55"/>
    </row>
    <row r="291" spans="1:6" s="32" customFormat="1">
      <c r="A291" s="55"/>
      <c r="B291" s="55"/>
      <c r="C291" s="55"/>
      <c r="D291" s="55"/>
      <c r="E291" s="55"/>
      <c r="F291" s="55"/>
    </row>
    <row r="292" spans="1:6" s="32" customFormat="1" ht="45">
      <c r="A292" s="55"/>
      <c r="B292" s="55"/>
      <c r="C292" s="4" t="s">
        <v>694</v>
      </c>
      <c r="D292" s="55"/>
      <c r="E292" s="55"/>
      <c r="F292" s="55"/>
    </row>
    <row r="293" spans="1:6" s="32" customFormat="1">
      <c r="A293" s="55"/>
      <c r="B293" s="55"/>
      <c r="C293" s="55"/>
      <c r="D293" s="55"/>
      <c r="E293" s="55"/>
      <c r="F293" s="55"/>
    </row>
    <row r="294" spans="1:6" s="32" customFormat="1" ht="195">
      <c r="A294" s="55"/>
      <c r="B294" s="55"/>
      <c r="C294" s="4" t="s">
        <v>695</v>
      </c>
      <c r="D294" s="55"/>
      <c r="E294" s="55"/>
      <c r="F294" s="55"/>
    </row>
    <row r="295" spans="1:6" s="32" customFormat="1">
      <c r="A295" s="55"/>
      <c r="B295" s="55"/>
      <c r="C295" s="55" t="s">
        <v>696</v>
      </c>
      <c r="D295" s="55"/>
      <c r="E295" s="55"/>
      <c r="F295" s="55">
        <f>F283</f>
        <v>7267.54</v>
      </c>
    </row>
    <row r="296" spans="1:6" s="32" customFormat="1">
      <c r="A296" s="55"/>
      <c r="B296" s="55"/>
      <c r="C296" s="55" t="s">
        <v>697</v>
      </c>
      <c r="D296" s="55"/>
      <c r="E296" s="55"/>
      <c r="F296" s="55">
        <v>137</v>
      </c>
    </row>
    <row r="297" spans="1:6" s="32" customFormat="1">
      <c r="A297" s="55"/>
      <c r="B297" s="55"/>
      <c r="C297" s="55" t="s">
        <v>698</v>
      </c>
      <c r="D297" s="55"/>
      <c r="E297" s="55"/>
      <c r="F297" s="55">
        <v>34.33</v>
      </c>
    </row>
    <row r="298" spans="1:6" s="32" customFormat="1">
      <c r="A298" s="55"/>
      <c r="B298" s="55"/>
      <c r="C298" s="55" t="s">
        <v>699</v>
      </c>
      <c r="D298" s="55"/>
      <c r="E298" s="55" t="s">
        <v>693</v>
      </c>
      <c r="F298" s="55">
        <v>160.5</v>
      </c>
    </row>
    <row r="299" spans="1:6" s="32" customFormat="1">
      <c r="A299" s="55"/>
      <c r="B299" s="55"/>
      <c r="C299" s="55" t="s">
        <v>700</v>
      </c>
      <c r="D299" s="55"/>
      <c r="E299" s="55"/>
      <c r="F299" s="55">
        <v>413</v>
      </c>
    </row>
    <row r="300" spans="1:6" s="32" customFormat="1">
      <c r="A300" s="55"/>
      <c r="B300" s="55"/>
      <c r="C300" s="55" t="s">
        <v>701</v>
      </c>
      <c r="D300" s="55"/>
      <c r="E300" s="55"/>
      <c r="F300" s="55">
        <v>160.5</v>
      </c>
    </row>
    <row r="301" spans="1:6" s="32" customFormat="1">
      <c r="A301" s="55"/>
      <c r="B301" s="55"/>
      <c r="C301" s="55" t="s">
        <v>702</v>
      </c>
      <c r="D301" s="55"/>
      <c r="E301" s="55"/>
      <c r="F301" s="55">
        <v>165</v>
      </c>
    </row>
    <row r="302" spans="1:6" s="32" customFormat="1">
      <c r="A302" s="55"/>
      <c r="B302" s="55"/>
      <c r="C302" s="55" t="s">
        <v>407</v>
      </c>
      <c r="D302" s="55"/>
      <c r="E302" s="55"/>
      <c r="F302" s="55">
        <v>31.92</v>
      </c>
    </row>
    <row r="303" spans="1:6" s="32" customFormat="1">
      <c r="A303" s="55"/>
      <c r="B303" s="55"/>
      <c r="C303" s="55" t="s">
        <v>463</v>
      </c>
      <c r="D303" s="55"/>
      <c r="E303" s="55"/>
      <c r="F303" s="55">
        <f>SUM(F295:F302)</f>
        <v>8369.7899999999991</v>
      </c>
    </row>
    <row r="304" spans="1:6" s="32" customFormat="1">
      <c r="A304" s="55"/>
      <c r="B304" s="55"/>
      <c r="C304" s="55" t="s">
        <v>436</v>
      </c>
      <c r="D304" s="55"/>
      <c r="E304" s="55"/>
      <c r="F304" s="55">
        <v>836.98</v>
      </c>
    </row>
    <row r="305" spans="1:6" s="32" customFormat="1">
      <c r="A305" s="55"/>
      <c r="B305" s="55"/>
      <c r="C305" s="55"/>
      <c r="D305" s="55"/>
      <c r="E305" s="55"/>
      <c r="F305" s="55"/>
    </row>
    <row r="306" spans="1:6" s="32" customFormat="1">
      <c r="A306" s="55"/>
      <c r="B306" s="55"/>
      <c r="C306" s="55"/>
      <c r="D306" s="55"/>
      <c r="E306" s="55"/>
      <c r="F306" s="55"/>
    </row>
    <row r="307" spans="1:6" s="32" customFormat="1">
      <c r="A307" s="55"/>
      <c r="B307" s="55"/>
      <c r="C307" s="55"/>
      <c r="D307" s="55"/>
      <c r="E307" s="55"/>
      <c r="F307" s="55"/>
    </row>
    <row r="308" spans="1:6" s="32" customFormat="1">
      <c r="A308" s="55"/>
      <c r="B308" s="55"/>
      <c r="C308" s="55"/>
      <c r="D308" s="55"/>
      <c r="E308" s="55"/>
      <c r="F308" s="55"/>
    </row>
    <row r="309" spans="1:6" s="32" customFormat="1">
      <c r="A309" s="55"/>
      <c r="B309" s="55"/>
      <c r="C309" s="55"/>
      <c r="D309" s="55"/>
      <c r="E309" s="55"/>
      <c r="F309" s="55"/>
    </row>
    <row r="310" spans="1:6" s="32" customFormat="1">
      <c r="A310" s="55"/>
      <c r="B310" s="55"/>
      <c r="C310" s="55" t="s">
        <v>959</v>
      </c>
      <c r="D310" s="55"/>
      <c r="E310" s="55"/>
      <c r="F310" s="55"/>
    </row>
    <row r="311" spans="1:6">
      <c r="A311" s="55"/>
      <c r="B311" s="55"/>
      <c r="C311" s="55"/>
      <c r="D311" s="55"/>
      <c r="E311" s="55"/>
      <c r="F311" s="55"/>
    </row>
    <row r="312" spans="1:6" ht="30" customHeight="1">
      <c r="A312" s="4"/>
      <c r="B312" s="4"/>
      <c r="C312" s="4"/>
      <c r="D312" s="4"/>
      <c r="E312" s="4"/>
      <c r="F312" s="4"/>
    </row>
    <row r="313" spans="1:6">
      <c r="A313" s="55"/>
      <c r="B313" s="55"/>
      <c r="C313" s="55"/>
      <c r="D313" s="55"/>
      <c r="E313" s="55"/>
      <c r="F313" s="55"/>
    </row>
    <row r="314" spans="1:6" ht="135" customHeight="1">
      <c r="A314" s="4"/>
      <c r="B314" s="4"/>
      <c r="C314" s="4"/>
      <c r="D314" s="4"/>
      <c r="E314" s="55"/>
      <c r="F314" s="55"/>
    </row>
    <row r="315" spans="1:6" ht="195">
      <c r="A315" s="55"/>
      <c r="B315" s="55"/>
      <c r="C315" s="4" t="s">
        <v>960</v>
      </c>
      <c r="D315" s="55"/>
      <c r="E315" s="55"/>
      <c r="F315" s="55"/>
    </row>
    <row r="316" spans="1:6">
      <c r="A316" s="55"/>
      <c r="B316" s="55"/>
      <c r="C316" s="55"/>
      <c r="D316" s="55"/>
      <c r="E316" s="55"/>
      <c r="F316" s="55"/>
    </row>
    <row r="317" spans="1:6">
      <c r="A317" s="55"/>
      <c r="B317" s="55"/>
      <c r="C317" s="55"/>
      <c r="D317" s="55"/>
      <c r="E317" s="55"/>
      <c r="F317" s="55"/>
    </row>
    <row r="318" spans="1:6">
      <c r="A318" s="55"/>
      <c r="B318" s="55"/>
      <c r="C318" s="55"/>
      <c r="D318" s="55"/>
      <c r="E318" s="55"/>
      <c r="F318" s="55"/>
    </row>
    <row r="319" spans="1:6">
      <c r="A319" s="55"/>
      <c r="B319" s="55"/>
      <c r="C319" s="55" t="s">
        <v>460</v>
      </c>
      <c r="D319" s="55"/>
      <c r="E319" s="55"/>
      <c r="F319" s="55">
        <v>8274.32</v>
      </c>
    </row>
    <row r="320" spans="1:6">
      <c r="A320" s="55"/>
      <c r="B320" s="55"/>
      <c r="C320" s="55" t="s">
        <v>961</v>
      </c>
      <c r="D320" s="55"/>
      <c r="E320" s="55" t="s">
        <v>693</v>
      </c>
      <c r="F320" s="55">
        <v>138</v>
      </c>
    </row>
    <row r="321" spans="1:6">
      <c r="A321" s="55"/>
      <c r="B321" s="55"/>
      <c r="C321" s="55" t="s">
        <v>962</v>
      </c>
      <c r="D321" s="55"/>
      <c r="E321" s="55" t="s">
        <v>693</v>
      </c>
      <c r="F321" s="55">
        <v>63</v>
      </c>
    </row>
    <row r="322" spans="1:6">
      <c r="A322" s="55"/>
      <c r="B322" s="55"/>
      <c r="C322" s="55" t="s">
        <v>963</v>
      </c>
      <c r="D322" s="55"/>
      <c r="E322" s="55"/>
      <c r="F322" s="55">
        <v>699</v>
      </c>
    </row>
    <row r="323" spans="1:6">
      <c r="A323" s="55"/>
      <c r="B323" s="55"/>
      <c r="C323" s="55" t="s">
        <v>964</v>
      </c>
      <c r="D323" s="55"/>
      <c r="E323" s="55"/>
      <c r="F323" s="55">
        <v>378</v>
      </c>
    </row>
    <row r="324" spans="1:6">
      <c r="A324" s="55"/>
      <c r="B324" s="55"/>
      <c r="C324" s="55" t="s">
        <v>965</v>
      </c>
      <c r="D324" s="55"/>
      <c r="E324" s="55"/>
      <c r="F324" s="55">
        <v>24.25</v>
      </c>
    </row>
    <row r="325" spans="1:6">
      <c r="A325" s="55"/>
      <c r="B325" s="55"/>
      <c r="C325" s="55" t="s">
        <v>463</v>
      </c>
      <c r="D325" s="55"/>
      <c r="E325" s="55"/>
      <c r="F325" s="55">
        <v>9174.57</v>
      </c>
    </row>
    <row r="326" spans="1:6">
      <c r="A326" s="55"/>
      <c r="B326" s="55"/>
      <c r="C326" s="55" t="s">
        <v>464</v>
      </c>
      <c r="D326" s="55"/>
      <c r="E326" s="55"/>
      <c r="F326" s="55">
        <v>917.46</v>
      </c>
    </row>
    <row r="327" spans="1:6">
      <c r="A327" s="55"/>
      <c r="B327" s="55"/>
      <c r="C327" s="55"/>
      <c r="D327" s="55"/>
      <c r="E327" s="55"/>
      <c r="F327" s="55"/>
    </row>
    <row r="328" spans="1:6" ht="192.75" customHeight="1">
      <c r="A328" s="55"/>
      <c r="B328" s="55"/>
      <c r="C328" s="78" t="s">
        <v>425</v>
      </c>
      <c r="D328" s="78"/>
      <c r="E328" s="55"/>
      <c r="F328" s="55"/>
    </row>
    <row r="329" spans="1:6">
      <c r="A329" s="55">
        <v>90</v>
      </c>
      <c r="B329" s="55" t="s">
        <v>399</v>
      </c>
      <c r="C329" s="55" t="s">
        <v>400</v>
      </c>
      <c r="D329" s="55">
        <v>15.5</v>
      </c>
      <c r="E329" s="55" t="s">
        <v>426</v>
      </c>
      <c r="F329" s="55">
        <v>1395</v>
      </c>
    </row>
    <row r="330" spans="1:6">
      <c r="A330" s="55">
        <v>45</v>
      </c>
      <c r="B330" s="55" t="s">
        <v>399</v>
      </c>
      <c r="C330" s="55" t="s">
        <v>401</v>
      </c>
      <c r="D330" s="55">
        <v>19.100000000000001</v>
      </c>
      <c r="E330" s="55" t="s">
        <v>399</v>
      </c>
      <c r="F330" s="55">
        <v>0</v>
      </c>
    </row>
    <row r="331" spans="1:6">
      <c r="A331" s="55">
        <v>20</v>
      </c>
      <c r="B331" s="55" t="s">
        <v>427</v>
      </c>
      <c r="C331" s="55" t="s">
        <v>428</v>
      </c>
      <c r="D331" s="55">
        <v>3</v>
      </c>
      <c r="E331" s="55" t="s">
        <v>429</v>
      </c>
      <c r="F331" s="55">
        <v>0</v>
      </c>
    </row>
    <row r="332" spans="1:6">
      <c r="A332" s="55">
        <v>10</v>
      </c>
      <c r="B332" s="55" t="s">
        <v>427</v>
      </c>
      <c r="C332" s="55" t="s">
        <v>430</v>
      </c>
      <c r="D332" s="55">
        <v>1.28</v>
      </c>
      <c r="E332" s="55" t="s">
        <v>429</v>
      </c>
      <c r="F332" s="55">
        <v>0</v>
      </c>
    </row>
    <row r="333" spans="1:6">
      <c r="A333" s="55">
        <v>1</v>
      </c>
      <c r="B333" s="55" t="s">
        <v>427</v>
      </c>
      <c r="C333" s="55" t="s">
        <v>431</v>
      </c>
      <c r="D333" s="55">
        <v>63.1</v>
      </c>
      <c r="E333" s="55" t="s">
        <v>427</v>
      </c>
      <c r="F333" s="55">
        <v>63.1</v>
      </c>
    </row>
    <row r="334" spans="1:6">
      <c r="A334" s="55">
        <v>1.4999999999999999E-2</v>
      </c>
      <c r="B334" s="55" t="s">
        <v>371</v>
      </c>
      <c r="C334" s="55" t="s">
        <v>432</v>
      </c>
      <c r="D334" s="55">
        <v>630</v>
      </c>
      <c r="E334" s="55" t="s">
        <v>371</v>
      </c>
      <c r="F334" s="55">
        <v>9.4499999999999993</v>
      </c>
    </row>
    <row r="335" spans="1:6">
      <c r="A335" s="55">
        <v>15</v>
      </c>
      <c r="B335" s="55" t="s">
        <v>427</v>
      </c>
      <c r="C335" s="55" t="s">
        <v>703</v>
      </c>
      <c r="D335" s="55">
        <v>39.950000000000003</v>
      </c>
      <c r="E335" s="55" t="s">
        <v>427</v>
      </c>
      <c r="F335" s="55">
        <v>599.25</v>
      </c>
    </row>
    <row r="336" spans="1:6">
      <c r="A336" s="55">
        <v>15</v>
      </c>
      <c r="B336" s="55" t="s">
        <v>427</v>
      </c>
      <c r="C336" s="55" t="s">
        <v>431</v>
      </c>
      <c r="D336" s="55">
        <v>63.1</v>
      </c>
      <c r="E336" s="55" t="s">
        <v>427</v>
      </c>
      <c r="F336" s="55">
        <v>946.5</v>
      </c>
    </row>
    <row r="337" spans="1:6">
      <c r="A337" s="55">
        <v>0.22500000000000001</v>
      </c>
      <c r="B337" s="55" t="s">
        <v>371</v>
      </c>
      <c r="C337" s="55" t="s">
        <v>432</v>
      </c>
      <c r="D337" s="55">
        <v>630</v>
      </c>
      <c r="E337" s="55" t="s">
        <v>434</v>
      </c>
      <c r="F337" s="55">
        <v>141.75</v>
      </c>
    </row>
    <row r="338" spans="1:6">
      <c r="A338" s="55">
        <v>1.25</v>
      </c>
      <c r="B338" s="55" t="s">
        <v>402</v>
      </c>
      <c r="C338" s="55" t="s">
        <v>403</v>
      </c>
      <c r="D338" s="55">
        <v>298</v>
      </c>
      <c r="E338" s="55" t="s">
        <v>402</v>
      </c>
      <c r="F338" s="55"/>
    </row>
    <row r="339" spans="1:6">
      <c r="A339" s="55">
        <v>45</v>
      </c>
      <c r="B339" s="55" t="s">
        <v>371</v>
      </c>
      <c r="C339" s="55" t="s">
        <v>404</v>
      </c>
      <c r="D339" s="55">
        <v>15.5</v>
      </c>
      <c r="E339" s="55" t="s">
        <v>426</v>
      </c>
      <c r="F339" s="55">
        <v>697.5</v>
      </c>
    </row>
    <row r="340" spans="1:6">
      <c r="A340" s="55"/>
      <c r="B340" s="55"/>
      <c r="C340" s="55" t="s">
        <v>406</v>
      </c>
      <c r="D340" s="55"/>
      <c r="E340" s="55"/>
      <c r="F340" s="55">
        <v>3548</v>
      </c>
    </row>
    <row r="341" spans="1:6">
      <c r="A341" s="55"/>
      <c r="B341" s="55"/>
      <c r="C341" s="55" t="s">
        <v>407</v>
      </c>
      <c r="D341" s="55"/>
      <c r="E341" s="55"/>
      <c r="F341" s="55">
        <v>26.7</v>
      </c>
    </row>
    <row r="342" spans="1:6">
      <c r="A342" s="55"/>
      <c r="B342" s="55"/>
      <c r="C342" s="55" t="s">
        <v>435</v>
      </c>
      <c r="D342" s="55"/>
      <c r="E342" s="55"/>
      <c r="F342" s="55">
        <f>SUM(F329:F341)</f>
        <v>7427.25</v>
      </c>
    </row>
    <row r="343" spans="1:6">
      <c r="A343" s="55"/>
      <c r="B343" s="55"/>
      <c r="C343" s="55" t="s">
        <v>436</v>
      </c>
      <c r="D343" s="55"/>
      <c r="E343" s="55"/>
      <c r="F343" s="55">
        <f>F342/15</f>
        <v>495.15</v>
      </c>
    </row>
    <row r="344" spans="1:6">
      <c r="A344" s="55"/>
      <c r="B344" s="55"/>
      <c r="C344" s="55" t="s">
        <v>406</v>
      </c>
      <c r="D344" s="55"/>
      <c r="E344" s="55"/>
      <c r="F344" s="55"/>
    </row>
    <row r="345" spans="1:6">
      <c r="A345" s="55">
        <v>1</v>
      </c>
      <c r="B345" s="55" t="s">
        <v>427</v>
      </c>
      <c r="C345" s="55" t="s">
        <v>689</v>
      </c>
      <c r="D345" s="55">
        <v>817</v>
      </c>
      <c r="E345" s="55" t="s">
        <v>427</v>
      </c>
      <c r="F345" s="55"/>
    </row>
    <row r="346" spans="1:6">
      <c r="A346" s="55">
        <v>2</v>
      </c>
      <c r="B346" s="55" t="s">
        <v>427</v>
      </c>
      <c r="C346" s="55" t="s">
        <v>690</v>
      </c>
      <c r="D346" s="55">
        <v>712</v>
      </c>
      <c r="E346" s="55" t="s">
        <v>427</v>
      </c>
      <c r="F346" s="55">
        <v>1424</v>
      </c>
    </row>
    <row r="347" spans="1:6">
      <c r="A347" s="55">
        <v>3</v>
      </c>
      <c r="B347" s="55" t="s">
        <v>427</v>
      </c>
      <c r="C347" s="55" t="s">
        <v>691</v>
      </c>
      <c r="D347" s="55">
        <v>708</v>
      </c>
      <c r="E347" s="55" t="s">
        <v>427</v>
      </c>
      <c r="F347" s="55">
        <v>2124</v>
      </c>
    </row>
    <row r="348" spans="1:6">
      <c r="A348" s="55">
        <v>4</v>
      </c>
      <c r="B348" s="55" t="s">
        <v>427</v>
      </c>
      <c r="C348" s="55" t="s">
        <v>692</v>
      </c>
      <c r="D348" s="55">
        <v>556</v>
      </c>
      <c r="E348" s="55" t="s">
        <v>427</v>
      </c>
      <c r="F348" s="55"/>
    </row>
    <row r="349" spans="1:6">
      <c r="A349" s="55"/>
      <c r="B349" s="55"/>
      <c r="C349" s="55"/>
      <c r="D349" s="55"/>
      <c r="E349" s="55"/>
      <c r="F349" s="55">
        <f>SUM(F346:F348)</f>
        <v>3548</v>
      </c>
    </row>
    <row r="350" spans="1:6">
      <c r="A350" s="55"/>
      <c r="B350" s="55"/>
      <c r="C350" s="55"/>
      <c r="D350" s="55"/>
      <c r="E350" s="55"/>
      <c r="F350" s="55"/>
    </row>
    <row r="351" spans="1:6">
      <c r="A351" s="55"/>
      <c r="B351" s="55"/>
      <c r="C351" s="55" t="s">
        <v>503</v>
      </c>
      <c r="D351" s="55"/>
      <c r="E351" s="55"/>
      <c r="F351" s="55"/>
    </row>
    <row r="352" spans="1:6">
      <c r="A352" s="55"/>
      <c r="B352" s="55"/>
      <c r="C352" s="55" t="s">
        <v>504</v>
      </c>
      <c r="D352" s="55"/>
      <c r="E352" s="55"/>
      <c r="F352" s="55"/>
    </row>
    <row r="353" spans="1:6">
      <c r="A353" s="55"/>
      <c r="B353" s="55"/>
      <c r="C353" s="55" t="s">
        <v>505</v>
      </c>
      <c r="D353" s="55"/>
      <c r="E353" s="55"/>
      <c r="F353" s="55"/>
    </row>
    <row r="354" spans="1:6">
      <c r="A354" s="55"/>
      <c r="B354" s="55"/>
      <c r="C354" s="55" t="s">
        <v>506</v>
      </c>
      <c r="D354" s="55"/>
      <c r="E354" s="55"/>
      <c r="F354" s="55"/>
    </row>
    <row r="355" spans="1:6">
      <c r="A355" s="55"/>
      <c r="B355" s="55"/>
      <c r="C355" s="55" t="s">
        <v>507</v>
      </c>
      <c r="D355" s="55"/>
      <c r="E355" s="55"/>
      <c r="F355" s="55"/>
    </row>
    <row r="356" spans="1:6">
      <c r="A356" s="55"/>
      <c r="B356" s="55"/>
      <c r="C356" s="55" t="s">
        <v>508</v>
      </c>
      <c r="D356" s="55"/>
      <c r="E356" s="55"/>
      <c r="F356" s="55"/>
    </row>
    <row r="357" spans="1:6">
      <c r="A357" s="55"/>
      <c r="B357" s="55"/>
      <c r="C357" s="55" t="s">
        <v>179</v>
      </c>
      <c r="D357" s="55"/>
      <c r="E357" s="55"/>
      <c r="F357" s="55"/>
    </row>
    <row r="358" spans="1:6">
      <c r="A358" s="55">
        <v>3</v>
      </c>
      <c r="B358" s="55" t="s">
        <v>509</v>
      </c>
      <c r="C358" s="55" t="s">
        <v>510</v>
      </c>
      <c r="D358" s="55">
        <v>193.05</v>
      </c>
      <c r="E358" s="55" t="s">
        <v>509</v>
      </c>
      <c r="F358" s="55">
        <v>579.15</v>
      </c>
    </row>
    <row r="359" spans="1:6">
      <c r="A359" s="55">
        <v>1</v>
      </c>
      <c r="B359" s="55" t="s">
        <v>394</v>
      </c>
      <c r="C359" s="55" t="s">
        <v>511</v>
      </c>
      <c r="D359" s="55">
        <v>76</v>
      </c>
      <c r="E359" s="55" t="s">
        <v>512</v>
      </c>
      <c r="F359" s="55">
        <v>76</v>
      </c>
    </row>
    <row r="360" spans="1:6">
      <c r="A360" s="55">
        <v>1</v>
      </c>
      <c r="B360" s="55" t="s">
        <v>394</v>
      </c>
      <c r="C360" s="55" t="s">
        <v>513</v>
      </c>
      <c r="D360" s="55">
        <v>78.400000000000006</v>
      </c>
      <c r="E360" s="55" t="s">
        <v>512</v>
      </c>
      <c r="F360" s="55">
        <v>78.400000000000006</v>
      </c>
    </row>
    <row r="361" spans="1:6">
      <c r="A361" s="55">
        <v>1</v>
      </c>
      <c r="B361" s="55" t="s">
        <v>394</v>
      </c>
      <c r="C361" s="55" t="s">
        <v>514</v>
      </c>
      <c r="D361" s="55">
        <v>178.9</v>
      </c>
      <c r="E361" s="55" t="s">
        <v>512</v>
      </c>
      <c r="F361" s="55">
        <v>178.9</v>
      </c>
    </row>
    <row r="362" spans="1:6">
      <c r="A362" s="55">
        <v>0.5</v>
      </c>
      <c r="B362" s="55" t="s">
        <v>343</v>
      </c>
      <c r="C362" s="55" t="s">
        <v>385</v>
      </c>
      <c r="D362" s="55">
        <v>747</v>
      </c>
      <c r="E362" s="55" t="s">
        <v>512</v>
      </c>
      <c r="F362" s="55">
        <v>373.5</v>
      </c>
    </row>
    <row r="363" spans="1:6">
      <c r="A363" s="55">
        <v>0.5</v>
      </c>
      <c r="B363" s="55" t="s">
        <v>343</v>
      </c>
      <c r="C363" s="55" t="s">
        <v>355</v>
      </c>
      <c r="D363" s="55">
        <v>804</v>
      </c>
      <c r="E363" s="55" t="s">
        <v>512</v>
      </c>
      <c r="F363" s="55">
        <v>402</v>
      </c>
    </row>
    <row r="364" spans="1:6">
      <c r="A364" s="55">
        <v>0.5</v>
      </c>
      <c r="B364" s="55" t="s">
        <v>343</v>
      </c>
      <c r="C364" s="55" t="s">
        <v>345</v>
      </c>
      <c r="D364" s="55">
        <v>562</v>
      </c>
      <c r="E364" s="55" t="s">
        <v>512</v>
      </c>
      <c r="F364" s="55">
        <v>281</v>
      </c>
    </row>
    <row r="365" spans="1:6">
      <c r="A365" s="55"/>
      <c r="B365" s="55" t="s">
        <v>323</v>
      </c>
      <c r="C365" s="55" t="s">
        <v>515</v>
      </c>
      <c r="D365" s="55">
        <v>2.79</v>
      </c>
      <c r="E365" s="55" t="s">
        <v>323</v>
      </c>
      <c r="F365" s="55">
        <v>2.79</v>
      </c>
    </row>
    <row r="366" spans="1:6">
      <c r="A366" s="55"/>
      <c r="B366" s="55"/>
      <c r="C366" s="55" t="s">
        <v>516</v>
      </c>
      <c r="D366" s="55"/>
      <c r="E366" s="55"/>
      <c r="F366" s="55"/>
    </row>
    <row r="367" spans="1:6">
      <c r="A367" s="55"/>
      <c r="B367" s="55"/>
      <c r="C367" s="55" t="s">
        <v>517</v>
      </c>
      <c r="D367" s="55"/>
      <c r="E367" s="55"/>
      <c r="F367" s="55"/>
    </row>
    <row r="368" spans="1:6">
      <c r="A368" s="55"/>
      <c r="B368" s="55"/>
      <c r="C368" s="55" t="s">
        <v>518</v>
      </c>
      <c r="D368" s="55"/>
      <c r="E368" s="55" t="s">
        <v>323</v>
      </c>
      <c r="F368" s="55">
        <v>0.12</v>
      </c>
    </row>
    <row r="369" spans="1:6">
      <c r="A369" s="55"/>
      <c r="B369" s="55"/>
      <c r="C369" s="55"/>
      <c r="D369" s="55"/>
      <c r="E369" s="55"/>
      <c r="F369" s="55" t="s">
        <v>179</v>
      </c>
    </row>
    <row r="370" spans="1:6">
      <c r="A370" s="55"/>
      <c r="B370" s="55"/>
      <c r="C370" s="55" t="s">
        <v>519</v>
      </c>
      <c r="D370" s="55"/>
      <c r="E370" s="55"/>
      <c r="F370" s="55">
        <v>1971.86</v>
      </c>
    </row>
    <row r="371" spans="1:6">
      <c r="A371" s="55"/>
      <c r="B371" s="55"/>
      <c r="C371" s="55"/>
      <c r="D371" s="55"/>
      <c r="E371" s="55"/>
      <c r="F371" s="55" t="s">
        <v>179</v>
      </c>
    </row>
    <row r="372" spans="1:6">
      <c r="A372" s="55"/>
      <c r="B372" s="55"/>
      <c r="C372" s="55" t="s">
        <v>520</v>
      </c>
      <c r="D372" s="55"/>
      <c r="E372" s="55"/>
      <c r="F372" s="55">
        <v>657.29</v>
      </c>
    </row>
    <row r="373" spans="1:6">
      <c r="A373" s="55"/>
      <c r="B373" s="55"/>
      <c r="C373" s="55"/>
      <c r="D373" s="55"/>
      <c r="E373" s="55"/>
      <c r="F373" s="55" t="s">
        <v>179</v>
      </c>
    </row>
    <row r="374" spans="1:6">
      <c r="A374" s="55" t="s">
        <v>521</v>
      </c>
      <c r="B374" s="55" t="s">
        <v>522</v>
      </c>
      <c r="C374" s="55" t="s">
        <v>523</v>
      </c>
      <c r="D374" s="55"/>
      <c r="E374" s="55"/>
      <c r="F374" s="55"/>
    </row>
    <row r="375" spans="1:6">
      <c r="A375" s="55"/>
      <c r="B375" s="55"/>
      <c r="C375" s="55" t="s">
        <v>524</v>
      </c>
      <c r="D375" s="55"/>
      <c r="E375" s="55"/>
      <c r="F375" s="55"/>
    </row>
    <row r="376" spans="1:6">
      <c r="A376" s="55"/>
      <c r="B376" s="55"/>
      <c r="C376" s="55" t="s">
        <v>504</v>
      </c>
      <c r="D376" s="55"/>
      <c r="E376" s="55"/>
      <c r="F376" s="55"/>
    </row>
    <row r="377" spans="1:6">
      <c r="A377" s="55"/>
      <c r="B377" s="55"/>
      <c r="C377" s="55" t="s">
        <v>525</v>
      </c>
      <c r="D377" s="55"/>
      <c r="E377" s="55"/>
      <c r="F377" s="55"/>
    </row>
    <row r="378" spans="1:6">
      <c r="A378" s="55"/>
      <c r="B378" s="55"/>
      <c r="C378" s="55" t="s">
        <v>526</v>
      </c>
      <c r="D378" s="55"/>
      <c r="E378" s="55"/>
      <c r="F378" s="55"/>
    </row>
    <row r="379" spans="1:6">
      <c r="A379" s="55"/>
      <c r="B379" s="55"/>
      <c r="C379" s="55" t="s">
        <v>507</v>
      </c>
      <c r="D379" s="55"/>
      <c r="E379" s="55"/>
      <c r="F379" s="55"/>
    </row>
    <row r="380" spans="1:6">
      <c r="A380" s="55"/>
      <c r="B380" s="55"/>
      <c r="C380" s="55" t="s">
        <v>508</v>
      </c>
      <c r="D380" s="55"/>
      <c r="E380" s="55"/>
      <c r="F380" s="55"/>
    </row>
    <row r="381" spans="1:6">
      <c r="A381" s="55"/>
      <c r="B381" s="55"/>
      <c r="C381" s="55" t="s">
        <v>179</v>
      </c>
      <c r="D381" s="55"/>
      <c r="E381" s="55"/>
      <c r="F381" s="55"/>
    </row>
    <row r="382" spans="1:6">
      <c r="A382" s="55">
        <v>3</v>
      </c>
      <c r="B382" s="55" t="s">
        <v>509</v>
      </c>
      <c r="C382" s="55" t="s">
        <v>527</v>
      </c>
      <c r="D382" s="55">
        <v>115.85</v>
      </c>
      <c r="E382" s="55" t="s">
        <v>509</v>
      </c>
      <c r="F382" s="55">
        <v>347.55</v>
      </c>
    </row>
    <row r="383" spans="1:6">
      <c r="A383" s="55">
        <v>1</v>
      </c>
      <c r="B383" s="55" t="s">
        <v>394</v>
      </c>
      <c r="C383" s="55" t="s">
        <v>528</v>
      </c>
      <c r="D383" s="55">
        <v>45</v>
      </c>
      <c r="E383" s="55" t="s">
        <v>512</v>
      </c>
      <c r="F383" s="55">
        <v>45</v>
      </c>
    </row>
    <row r="384" spans="1:6">
      <c r="A384" s="55">
        <v>1</v>
      </c>
      <c r="B384" s="55" t="s">
        <v>394</v>
      </c>
      <c r="C384" s="55" t="s">
        <v>529</v>
      </c>
      <c r="D384" s="55">
        <v>52.9</v>
      </c>
      <c r="E384" s="55" t="s">
        <v>512</v>
      </c>
      <c r="F384" s="55">
        <v>52.9</v>
      </c>
    </row>
    <row r="385" spans="1:6">
      <c r="A385" s="55">
        <v>1</v>
      </c>
      <c r="B385" s="55" t="s">
        <v>394</v>
      </c>
      <c r="C385" s="55" t="s">
        <v>530</v>
      </c>
      <c r="D385" s="55">
        <v>119.3</v>
      </c>
      <c r="E385" s="55" t="s">
        <v>512</v>
      </c>
      <c r="F385" s="55">
        <v>119.3</v>
      </c>
    </row>
    <row r="386" spans="1:6">
      <c r="A386" s="55">
        <v>0.5</v>
      </c>
      <c r="B386" s="55" t="s">
        <v>343</v>
      </c>
      <c r="C386" s="55" t="s">
        <v>385</v>
      </c>
      <c r="D386" s="55">
        <v>747</v>
      </c>
      <c r="E386" s="55" t="s">
        <v>512</v>
      </c>
      <c r="F386" s="55">
        <v>373.5</v>
      </c>
    </row>
    <row r="387" spans="1:6">
      <c r="A387" s="55">
        <v>0.5</v>
      </c>
      <c r="B387" s="55" t="s">
        <v>343</v>
      </c>
      <c r="C387" s="55" t="s">
        <v>355</v>
      </c>
      <c r="D387" s="55">
        <v>804</v>
      </c>
      <c r="E387" s="55" t="s">
        <v>512</v>
      </c>
      <c r="F387" s="55">
        <v>402</v>
      </c>
    </row>
    <row r="388" spans="1:6">
      <c r="A388" s="55">
        <v>0.5</v>
      </c>
      <c r="B388" s="55" t="s">
        <v>343</v>
      </c>
      <c r="C388" s="55" t="s">
        <v>345</v>
      </c>
      <c r="D388" s="55">
        <v>562</v>
      </c>
      <c r="E388" s="55" t="s">
        <v>512</v>
      </c>
      <c r="F388" s="55">
        <v>281</v>
      </c>
    </row>
    <row r="389" spans="1:6">
      <c r="A389" s="55"/>
      <c r="B389" s="55" t="s">
        <v>323</v>
      </c>
      <c r="C389" s="55" t="s">
        <v>515</v>
      </c>
      <c r="D389" s="55" t="s">
        <v>174</v>
      </c>
      <c r="E389" s="55" t="s">
        <v>323</v>
      </c>
      <c r="F389" s="55">
        <v>2.73</v>
      </c>
    </row>
    <row r="390" spans="1:6">
      <c r="A390" s="55"/>
      <c r="B390" s="55"/>
      <c r="C390" s="55" t="s">
        <v>516</v>
      </c>
      <c r="D390" s="55"/>
      <c r="E390" s="55"/>
      <c r="F390" s="55"/>
    </row>
    <row r="391" spans="1:6">
      <c r="A391" s="55"/>
      <c r="B391" s="55"/>
      <c r="C391" s="55" t="s">
        <v>517</v>
      </c>
      <c r="D391" s="55"/>
      <c r="E391" s="55"/>
      <c r="F391" s="55"/>
    </row>
    <row r="392" spans="1:6">
      <c r="A392" s="55"/>
      <c r="B392" s="55"/>
      <c r="C392" s="55" t="s">
        <v>518</v>
      </c>
      <c r="D392" s="55"/>
      <c r="E392" s="55" t="s">
        <v>323</v>
      </c>
      <c r="F392" s="55">
        <v>0.27</v>
      </c>
    </row>
    <row r="393" spans="1:6">
      <c r="A393" s="55"/>
      <c r="B393" s="55"/>
      <c r="C393" s="55"/>
      <c r="D393" s="55"/>
      <c r="E393" s="55"/>
      <c r="F393" s="55" t="s">
        <v>179</v>
      </c>
    </row>
    <row r="394" spans="1:6">
      <c r="A394" s="55"/>
      <c r="B394" s="55"/>
      <c r="C394" s="55" t="s">
        <v>519</v>
      </c>
      <c r="D394" s="55"/>
      <c r="E394" s="55"/>
      <c r="F394" s="55">
        <v>1624.25</v>
      </c>
    </row>
    <row r="395" spans="1:6">
      <c r="A395" s="55"/>
      <c r="B395" s="55"/>
      <c r="C395" s="55"/>
      <c r="D395" s="55"/>
      <c r="E395" s="55"/>
      <c r="F395" s="55" t="s">
        <v>179</v>
      </c>
    </row>
    <row r="396" spans="1:6">
      <c r="A396" s="55"/>
      <c r="B396" s="55"/>
      <c r="C396" s="55" t="s">
        <v>520</v>
      </c>
      <c r="D396" s="55"/>
      <c r="E396" s="55"/>
      <c r="F396" s="55">
        <v>541.41999999999996</v>
      </c>
    </row>
    <row r="397" spans="1:6">
      <c r="A397" s="55"/>
      <c r="B397" s="55"/>
      <c r="C397" s="55"/>
      <c r="D397" s="55"/>
      <c r="E397" s="55"/>
      <c r="F397" s="55"/>
    </row>
    <row r="398" spans="1:6">
      <c r="A398" s="55">
        <v>52</v>
      </c>
      <c r="B398" s="55" t="s">
        <v>318</v>
      </c>
      <c r="C398" s="55" t="s">
        <v>704</v>
      </c>
      <c r="D398" s="55"/>
      <c r="E398" s="55"/>
      <c r="F398" s="55"/>
    </row>
    <row r="399" spans="1:6">
      <c r="A399" s="55"/>
      <c r="B399" s="55"/>
      <c r="C399" s="55" t="s">
        <v>705</v>
      </c>
      <c r="D399" s="55"/>
      <c r="E399" s="55"/>
      <c r="F399" s="55"/>
    </row>
    <row r="400" spans="1:6">
      <c r="A400" s="55"/>
      <c r="B400" s="55"/>
      <c r="C400" s="55" t="s">
        <v>706</v>
      </c>
      <c r="D400" s="55"/>
      <c r="E400" s="55"/>
      <c r="F400" s="55"/>
    </row>
    <row r="401" spans="1:6">
      <c r="A401" s="55"/>
      <c r="B401" s="55"/>
      <c r="C401" s="55" t="s">
        <v>707</v>
      </c>
      <c r="D401" s="55"/>
      <c r="E401" s="55"/>
      <c r="F401" s="55"/>
    </row>
    <row r="402" spans="1:6">
      <c r="A402" s="55"/>
      <c r="B402" s="55"/>
      <c r="C402" s="55" t="s">
        <v>708</v>
      </c>
      <c r="D402" s="55"/>
      <c r="E402" s="55"/>
      <c r="F402" s="55"/>
    </row>
    <row r="403" spans="1:6">
      <c r="A403" s="55"/>
      <c r="B403" s="55"/>
      <c r="C403" s="55" t="s">
        <v>709</v>
      </c>
      <c r="D403" s="55"/>
      <c r="E403" s="55"/>
      <c r="F403" s="55"/>
    </row>
    <row r="404" spans="1:6">
      <c r="A404" s="55"/>
      <c r="B404" s="55"/>
      <c r="C404" s="55" t="s">
        <v>710</v>
      </c>
      <c r="D404" s="55"/>
      <c r="E404" s="55"/>
      <c r="F404" s="55"/>
    </row>
    <row r="405" spans="1:6">
      <c r="A405" s="55"/>
      <c r="B405" s="55"/>
      <c r="C405" s="55" t="s">
        <v>711</v>
      </c>
      <c r="D405" s="55"/>
      <c r="E405" s="55"/>
      <c r="F405" s="55"/>
    </row>
    <row r="406" spans="1:6">
      <c r="A406" s="55"/>
      <c r="B406" s="55"/>
      <c r="C406" s="55" t="s">
        <v>349</v>
      </c>
      <c r="D406" s="55" t="s">
        <v>349</v>
      </c>
      <c r="E406" s="55"/>
      <c r="F406" s="55"/>
    </row>
    <row r="407" spans="1:6">
      <c r="A407" s="55"/>
      <c r="B407" s="55" t="s">
        <v>318</v>
      </c>
      <c r="C407" s="55" t="s">
        <v>712</v>
      </c>
      <c r="D407" s="55"/>
      <c r="E407" s="55"/>
      <c r="F407" s="55"/>
    </row>
    <row r="408" spans="1:6">
      <c r="A408" s="55"/>
      <c r="B408" s="55"/>
      <c r="C408" s="55" t="s">
        <v>713</v>
      </c>
      <c r="D408" s="55"/>
      <c r="E408" s="55"/>
      <c r="F408" s="55"/>
    </row>
    <row r="409" spans="1:6">
      <c r="A409" s="55"/>
      <c r="B409" s="55" t="s">
        <v>337</v>
      </c>
      <c r="C409" s="55" t="s">
        <v>714</v>
      </c>
      <c r="D409" s="55"/>
      <c r="E409" s="55"/>
      <c r="F409" s="55"/>
    </row>
    <row r="410" spans="1:6">
      <c r="A410" s="55"/>
      <c r="B410" s="55"/>
      <c r="C410" s="55" t="s">
        <v>179</v>
      </c>
      <c r="D410" s="55"/>
      <c r="E410" s="55"/>
      <c r="F410" s="55"/>
    </row>
    <row r="411" spans="1:6">
      <c r="A411" s="55">
        <v>1</v>
      </c>
      <c r="B411" s="55" t="s">
        <v>399</v>
      </c>
      <c r="C411" s="55" t="s">
        <v>715</v>
      </c>
      <c r="D411" s="55">
        <v>26</v>
      </c>
      <c r="E411" s="55" t="s">
        <v>399</v>
      </c>
      <c r="F411" s="55">
        <v>26</v>
      </c>
    </row>
    <row r="412" spans="1:6">
      <c r="A412" s="55">
        <v>1</v>
      </c>
      <c r="B412" s="55" t="s">
        <v>323</v>
      </c>
      <c r="C412" s="55" t="s">
        <v>716</v>
      </c>
      <c r="D412" s="55">
        <v>18.2</v>
      </c>
      <c r="E412" s="55" t="s">
        <v>323</v>
      </c>
      <c r="F412" s="55">
        <v>18.2</v>
      </c>
    </row>
    <row r="413" spans="1:6">
      <c r="A413" s="55">
        <v>1</v>
      </c>
      <c r="B413" s="55" t="s">
        <v>399</v>
      </c>
      <c r="C413" s="55" t="s">
        <v>492</v>
      </c>
      <c r="D413" s="55">
        <v>159.75</v>
      </c>
      <c r="E413" s="55" t="s">
        <v>399</v>
      </c>
      <c r="F413" s="55">
        <v>159.75</v>
      </c>
    </row>
    <row r="414" spans="1:6">
      <c r="A414" s="55"/>
      <c r="B414" s="55"/>
      <c r="C414" s="55"/>
      <c r="D414" s="55" t="s">
        <v>174</v>
      </c>
      <c r="E414" s="55"/>
      <c r="F414" s="55" t="s">
        <v>179</v>
      </c>
    </row>
    <row r="415" spans="1:6">
      <c r="A415" s="55"/>
      <c r="B415" s="55"/>
      <c r="C415" s="55" t="s">
        <v>493</v>
      </c>
      <c r="D415" s="55"/>
      <c r="E415" s="55"/>
      <c r="F415" s="55">
        <v>203.95</v>
      </c>
    </row>
    <row r="416" spans="1:6">
      <c r="A416" s="55"/>
      <c r="B416" s="55"/>
      <c r="C416" s="55" t="s">
        <v>174</v>
      </c>
      <c r="D416" s="55" t="s">
        <v>174</v>
      </c>
      <c r="E416" s="55"/>
      <c r="F416" s="55" t="s">
        <v>349</v>
      </c>
    </row>
    <row r="417" spans="1:6">
      <c r="A417" s="55"/>
      <c r="B417" s="55" t="s">
        <v>335</v>
      </c>
      <c r="C417" s="55" t="s">
        <v>489</v>
      </c>
      <c r="D417" s="55"/>
      <c r="E417" s="55"/>
      <c r="F417" s="55"/>
    </row>
    <row r="418" spans="1:6">
      <c r="A418" s="55"/>
      <c r="B418" s="55"/>
      <c r="C418" s="55" t="s">
        <v>179</v>
      </c>
      <c r="D418" s="55"/>
      <c r="E418" s="55"/>
      <c r="F418" s="55"/>
    </row>
    <row r="419" spans="1:6">
      <c r="A419" s="55">
        <v>1</v>
      </c>
      <c r="B419" s="55" t="s">
        <v>399</v>
      </c>
      <c r="C419" s="55" t="s">
        <v>490</v>
      </c>
      <c r="D419" s="55">
        <v>35</v>
      </c>
      <c r="E419" s="55" t="s">
        <v>399</v>
      </c>
      <c r="F419" s="55">
        <v>35</v>
      </c>
    </row>
    <row r="420" spans="1:6">
      <c r="A420" s="55">
        <v>1</v>
      </c>
      <c r="B420" s="55" t="s">
        <v>323</v>
      </c>
      <c r="C420" s="55" t="s">
        <v>491</v>
      </c>
      <c r="D420" s="55">
        <v>14</v>
      </c>
      <c r="E420" s="55" t="s">
        <v>323</v>
      </c>
      <c r="F420" s="55">
        <v>14</v>
      </c>
    </row>
    <row r="421" spans="1:6">
      <c r="A421" s="55">
        <v>1</v>
      </c>
      <c r="B421" s="55" t="s">
        <v>399</v>
      </c>
      <c r="C421" s="55" t="s">
        <v>492</v>
      </c>
      <c r="D421" s="55">
        <v>159.72999999999999</v>
      </c>
      <c r="E421" s="55" t="s">
        <v>399</v>
      </c>
      <c r="F421" s="55">
        <v>159.72999999999999</v>
      </c>
    </row>
    <row r="422" spans="1:6">
      <c r="A422" s="55"/>
      <c r="B422" s="55"/>
      <c r="C422" s="55"/>
      <c r="D422" s="55" t="s">
        <v>174</v>
      </c>
      <c r="E422" s="55"/>
      <c r="F422" s="55" t="s">
        <v>179</v>
      </c>
    </row>
    <row r="423" spans="1:6">
      <c r="A423" s="55"/>
      <c r="B423" s="55"/>
      <c r="C423" s="55" t="s">
        <v>493</v>
      </c>
      <c r="D423" s="55"/>
      <c r="E423" s="55"/>
      <c r="F423" s="55">
        <v>208.73</v>
      </c>
    </row>
    <row r="424" spans="1:6">
      <c r="A424" s="55"/>
      <c r="B424" s="55"/>
      <c r="C424" s="55"/>
      <c r="D424" s="55" t="s">
        <v>174</v>
      </c>
      <c r="E424" s="55"/>
      <c r="F424" s="55" t="s">
        <v>349</v>
      </c>
    </row>
    <row r="425" spans="1:6">
      <c r="A425" s="55"/>
      <c r="B425" s="55" t="s">
        <v>494</v>
      </c>
      <c r="C425" s="55" t="s">
        <v>495</v>
      </c>
      <c r="D425" s="55"/>
      <c r="E425" s="55"/>
      <c r="F425" s="55"/>
    </row>
    <row r="426" spans="1:6">
      <c r="A426" s="55"/>
      <c r="B426" s="55"/>
      <c r="C426" s="55" t="s">
        <v>179</v>
      </c>
      <c r="D426" s="55"/>
      <c r="E426" s="55"/>
      <c r="F426" s="55"/>
    </row>
    <row r="427" spans="1:6">
      <c r="A427" s="55">
        <v>1</v>
      </c>
      <c r="B427" s="55" t="s">
        <v>399</v>
      </c>
      <c r="C427" s="55" t="s">
        <v>496</v>
      </c>
      <c r="D427" s="55">
        <v>52</v>
      </c>
      <c r="E427" s="55" t="s">
        <v>399</v>
      </c>
      <c r="F427" s="55">
        <v>52</v>
      </c>
    </row>
    <row r="428" spans="1:6">
      <c r="A428" s="55">
        <v>1</v>
      </c>
      <c r="B428" s="55" t="s">
        <v>323</v>
      </c>
      <c r="C428" s="55" t="s">
        <v>497</v>
      </c>
      <c r="D428" s="55">
        <v>10.4</v>
      </c>
      <c r="E428" s="55" t="s">
        <v>323</v>
      </c>
      <c r="F428" s="55">
        <v>10.4</v>
      </c>
    </row>
    <row r="429" spans="1:6">
      <c r="A429" s="55">
        <v>1</v>
      </c>
      <c r="B429" s="55" t="s">
        <v>399</v>
      </c>
      <c r="C429" s="55" t="s">
        <v>492</v>
      </c>
      <c r="D429" s="55">
        <v>163.57</v>
      </c>
      <c r="E429" s="55" t="s">
        <v>399</v>
      </c>
      <c r="F429" s="55">
        <v>163.57</v>
      </c>
    </row>
    <row r="430" spans="1:6">
      <c r="A430" s="55"/>
      <c r="B430" s="55"/>
      <c r="C430" s="55"/>
      <c r="D430" s="55" t="s">
        <v>174</v>
      </c>
      <c r="E430" s="55"/>
      <c r="F430" s="55" t="s">
        <v>179</v>
      </c>
    </row>
    <row r="431" spans="1:6">
      <c r="A431" s="55"/>
      <c r="B431" s="55"/>
      <c r="C431" s="55" t="s">
        <v>493</v>
      </c>
      <c r="D431" s="55"/>
      <c r="E431" s="55"/>
      <c r="F431" s="55">
        <v>225.97</v>
      </c>
    </row>
    <row r="432" spans="1:6">
      <c r="A432" s="55"/>
      <c r="B432" s="55"/>
      <c r="C432" s="55"/>
      <c r="D432" s="55" t="s">
        <v>174</v>
      </c>
      <c r="E432" s="55"/>
      <c r="F432" s="55" t="s">
        <v>349</v>
      </c>
    </row>
    <row r="433" spans="1:6">
      <c r="A433" s="55">
        <v>44.1</v>
      </c>
      <c r="B433" s="55" t="s">
        <v>318</v>
      </c>
      <c r="C433" s="55" t="s">
        <v>531</v>
      </c>
      <c r="D433" s="55"/>
      <c r="E433" s="55"/>
      <c r="F433" s="55"/>
    </row>
    <row r="434" spans="1:6">
      <c r="A434" s="55"/>
      <c r="B434" s="55"/>
      <c r="C434" s="55" t="s">
        <v>532</v>
      </c>
      <c r="D434" s="55"/>
      <c r="E434" s="55"/>
      <c r="F434" s="55"/>
    </row>
    <row r="435" spans="1:6">
      <c r="A435" s="55"/>
      <c r="B435" s="55"/>
      <c r="C435" s="55" t="s">
        <v>533</v>
      </c>
      <c r="D435" s="55"/>
      <c r="E435" s="55"/>
      <c r="F435" s="55"/>
    </row>
    <row r="436" spans="1:6">
      <c r="A436" s="55"/>
      <c r="B436" s="55"/>
      <c r="C436" s="55" t="s">
        <v>179</v>
      </c>
      <c r="D436" s="55"/>
      <c r="E436" s="55"/>
      <c r="F436" s="55"/>
    </row>
    <row r="437" spans="1:6">
      <c r="A437" s="55">
        <v>3</v>
      </c>
      <c r="B437" s="55" t="s">
        <v>509</v>
      </c>
      <c r="C437" s="55" t="s">
        <v>534</v>
      </c>
      <c r="D437" s="55">
        <v>120.54</v>
      </c>
      <c r="E437" s="55" t="s">
        <v>509</v>
      </c>
      <c r="F437" s="55">
        <v>361.62</v>
      </c>
    </row>
    <row r="438" spans="1:6">
      <c r="A438" s="55">
        <v>1</v>
      </c>
      <c r="B438" s="55" t="s">
        <v>343</v>
      </c>
      <c r="C438" s="55" t="s">
        <v>535</v>
      </c>
      <c r="D438" s="55">
        <v>76</v>
      </c>
      <c r="E438" s="55" t="s">
        <v>343</v>
      </c>
      <c r="F438" s="55">
        <v>76</v>
      </c>
    </row>
    <row r="439" spans="1:6">
      <c r="A439" s="55">
        <v>1</v>
      </c>
      <c r="B439" s="55" t="s">
        <v>343</v>
      </c>
      <c r="C439" s="55" t="s">
        <v>536</v>
      </c>
      <c r="D439" s="55">
        <v>79.5</v>
      </c>
      <c r="E439" s="55" t="s">
        <v>343</v>
      </c>
      <c r="F439" s="55">
        <v>79.5</v>
      </c>
    </row>
    <row r="440" spans="1:6">
      <c r="A440" s="55">
        <v>2</v>
      </c>
      <c r="B440" s="55" t="s">
        <v>343</v>
      </c>
      <c r="C440" s="55" t="s">
        <v>537</v>
      </c>
      <c r="D440" s="55">
        <v>21.4</v>
      </c>
      <c r="E440" s="55" t="s">
        <v>343</v>
      </c>
      <c r="F440" s="55">
        <v>42.8</v>
      </c>
    </row>
    <row r="441" spans="1:6">
      <c r="A441" s="55">
        <v>1</v>
      </c>
      <c r="B441" s="55" t="s">
        <v>343</v>
      </c>
      <c r="C441" s="55" t="s">
        <v>538</v>
      </c>
      <c r="D441" s="55">
        <v>31.8</v>
      </c>
      <c r="E441" s="55" t="s">
        <v>343</v>
      </c>
      <c r="F441" s="55">
        <v>31.8</v>
      </c>
    </row>
    <row r="442" spans="1:6">
      <c r="A442" s="55">
        <v>0.5</v>
      </c>
      <c r="B442" s="55" t="s">
        <v>343</v>
      </c>
      <c r="C442" s="55" t="s">
        <v>385</v>
      </c>
      <c r="D442" s="55">
        <v>747</v>
      </c>
      <c r="E442" s="55" t="s">
        <v>343</v>
      </c>
      <c r="F442" s="55">
        <v>373.5</v>
      </c>
    </row>
    <row r="443" spans="1:6">
      <c r="A443" s="55"/>
      <c r="B443" s="55" t="s">
        <v>323</v>
      </c>
      <c r="C443" s="55" t="s">
        <v>539</v>
      </c>
      <c r="D443" s="55"/>
      <c r="E443" s="55" t="s">
        <v>323</v>
      </c>
      <c r="F443" s="55"/>
    </row>
    <row r="444" spans="1:6">
      <c r="A444" s="55"/>
      <c r="B444" s="55"/>
      <c r="C444" s="55" t="s">
        <v>540</v>
      </c>
      <c r="D444" s="55"/>
      <c r="E444" s="55"/>
      <c r="F444" s="55"/>
    </row>
    <row r="445" spans="1:6">
      <c r="A445" s="55"/>
      <c r="B445" s="55"/>
      <c r="C445" s="55"/>
      <c r="D445" s="55"/>
      <c r="E445" s="55"/>
      <c r="F445" s="55" t="s">
        <v>179</v>
      </c>
    </row>
    <row r="446" spans="1:6">
      <c r="A446" s="55"/>
      <c r="B446" s="55"/>
      <c r="C446" s="55" t="s">
        <v>519</v>
      </c>
      <c r="D446" s="55"/>
      <c r="E446" s="55"/>
      <c r="F446" s="55">
        <v>965.22</v>
      </c>
    </row>
    <row r="447" spans="1:6">
      <c r="A447" s="55" t="s">
        <v>174</v>
      </c>
      <c r="B447" s="55"/>
      <c r="C447" s="55"/>
      <c r="D447" s="55"/>
      <c r="E447" s="55"/>
      <c r="F447" s="55"/>
    </row>
    <row r="448" spans="1:6">
      <c r="A448" s="55"/>
      <c r="B448" s="55"/>
      <c r="C448" s="55"/>
      <c r="D448" s="55"/>
      <c r="E448" s="55"/>
      <c r="F448" s="55" t="s">
        <v>179</v>
      </c>
    </row>
    <row r="449" spans="1:6">
      <c r="A449" s="55"/>
      <c r="B449" s="55"/>
      <c r="C449" s="55" t="s">
        <v>520</v>
      </c>
      <c r="D449" s="55"/>
      <c r="E449" s="55"/>
      <c r="F449" s="55">
        <v>321.74</v>
      </c>
    </row>
    <row r="450" spans="1:6">
      <c r="A450" s="55"/>
      <c r="B450" s="55"/>
      <c r="C450" s="55"/>
      <c r="D450" s="55"/>
      <c r="E450" s="55"/>
      <c r="F450" s="55" t="s">
        <v>349</v>
      </c>
    </row>
    <row r="451" spans="1:6">
      <c r="A451" s="55" t="s">
        <v>717</v>
      </c>
      <c r="B451" s="55"/>
      <c r="C451" s="55" t="s">
        <v>718</v>
      </c>
      <c r="D451" s="55"/>
      <c r="E451" s="55"/>
      <c r="F451" s="55">
        <v>486.5</v>
      </c>
    </row>
    <row r="452" spans="1:6">
      <c r="A452" s="55"/>
      <c r="B452" s="55"/>
      <c r="C452" s="55"/>
      <c r="D452" s="55"/>
      <c r="E452" s="55"/>
      <c r="F452" s="55"/>
    </row>
    <row r="453" spans="1:6">
      <c r="A453" s="55"/>
      <c r="B453" s="55"/>
      <c r="C453" s="55"/>
      <c r="D453" s="55"/>
      <c r="E453" s="55"/>
      <c r="F453" s="55"/>
    </row>
    <row r="454" spans="1:6">
      <c r="A454" s="55"/>
      <c r="B454" s="55" t="s">
        <v>318</v>
      </c>
      <c r="C454" s="55" t="s">
        <v>466</v>
      </c>
      <c r="D454" s="55"/>
      <c r="E454" s="55"/>
      <c r="F454" s="55"/>
    </row>
    <row r="455" spans="1:6">
      <c r="A455" s="55"/>
      <c r="B455" s="55"/>
      <c r="C455" s="55" t="s">
        <v>467</v>
      </c>
      <c r="D455" s="55"/>
      <c r="E455" s="55"/>
      <c r="F455" s="55"/>
    </row>
    <row r="456" spans="1:6">
      <c r="A456" s="55"/>
      <c r="B456" s="55"/>
      <c r="C456" s="55" t="s">
        <v>468</v>
      </c>
      <c r="D456" s="55"/>
      <c r="E456" s="55"/>
      <c r="F456" s="55"/>
    </row>
    <row r="457" spans="1:6">
      <c r="A457" s="55"/>
      <c r="B457" s="55"/>
      <c r="C457" s="55" t="s">
        <v>179</v>
      </c>
      <c r="D457" s="55"/>
      <c r="E457" s="55"/>
      <c r="F457" s="55"/>
    </row>
    <row r="458" spans="1:6">
      <c r="A458" s="55">
        <v>1.34</v>
      </c>
      <c r="B458" s="55" t="s">
        <v>391</v>
      </c>
      <c r="C458" s="55" t="s">
        <v>469</v>
      </c>
      <c r="D458" s="55">
        <v>73.099999999999994</v>
      </c>
      <c r="E458" s="55" t="s">
        <v>391</v>
      </c>
      <c r="F458" s="55">
        <v>97.95</v>
      </c>
    </row>
    <row r="459" spans="1:6">
      <c r="A459" s="55">
        <v>0.5</v>
      </c>
      <c r="B459" s="55" t="s">
        <v>394</v>
      </c>
      <c r="C459" s="55" t="s">
        <v>370</v>
      </c>
      <c r="D459" s="55">
        <v>688</v>
      </c>
      <c r="E459" s="55" t="s">
        <v>394</v>
      </c>
      <c r="F459" s="55">
        <v>344</v>
      </c>
    </row>
    <row r="460" spans="1:6">
      <c r="A460" s="55">
        <v>0.5</v>
      </c>
      <c r="B460" s="55" t="s">
        <v>394</v>
      </c>
      <c r="C460" s="55" t="s">
        <v>345</v>
      </c>
      <c r="D460" s="55">
        <v>562</v>
      </c>
      <c r="E460" s="55" t="s">
        <v>394</v>
      </c>
      <c r="F460" s="55">
        <v>281</v>
      </c>
    </row>
    <row r="461" spans="1:6">
      <c r="A461" s="55">
        <v>0.8</v>
      </c>
      <c r="B461" s="55" t="s">
        <v>394</v>
      </c>
      <c r="C461" s="55" t="s">
        <v>346</v>
      </c>
      <c r="D461" s="55">
        <v>461</v>
      </c>
      <c r="E461" s="55" t="s">
        <v>394</v>
      </c>
      <c r="F461" s="55">
        <v>368.8</v>
      </c>
    </row>
    <row r="462" spans="1:6">
      <c r="A462" s="55"/>
      <c r="B462" s="55" t="s">
        <v>323</v>
      </c>
      <c r="C462" s="55" t="s">
        <v>470</v>
      </c>
      <c r="D462" s="55" t="s">
        <v>174</v>
      </c>
      <c r="E462" s="55" t="s">
        <v>323</v>
      </c>
      <c r="F462" s="55">
        <v>2.6</v>
      </c>
    </row>
    <row r="463" spans="1:6">
      <c r="A463" s="55"/>
      <c r="B463" s="55"/>
      <c r="C463" s="55"/>
      <c r="D463" s="55"/>
      <c r="E463" s="55"/>
      <c r="F463" s="55" t="s">
        <v>179</v>
      </c>
    </row>
    <row r="464" spans="1:6">
      <c r="A464" s="55"/>
      <c r="B464" s="55"/>
      <c r="C464" s="55" t="s">
        <v>347</v>
      </c>
      <c r="D464" s="55"/>
      <c r="E464" s="55"/>
      <c r="F464" s="55">
        <v>1094.3499999999999</v>
      </c>
    </row>
    <row r="465" spans="1:6">
      <c r="A465" s="55"/>
      <c r="B465" s="55"/>
      <c r="C465" s="55"/>
      <c r="D465" s="55"/>
      <c r="E465" s="55"/>
      <c r="F465" s="55" t="s">
        <v>179</v>
      </c>
    </row>
    <row r="466" spans="1:6">
      <c r="A466" s="55"/>
      <c r="B466" s="55"/>
      <c r="C466" s="55" t="s">
        <v>348</v>
      </c>
      <c r="D466" s="55"/>
      <c r="E466" s="55"/>
      <c r="F466" s="55">
        <v>109.44</v>
      </c>
    </row>
    <row r="467" spans="1:6">
      <c r="A467" s="55" t="s">
        <v>174</v>
      </c>
      <c r="B467" s="55"/>
      <c r="C467" s="55"/>
      <c r="D467" s="55"/>
      <c r="E467" s="55"/>
      <c r="F467" s="55"/>
    </row>
    <row r="468" spans="1:6">
      <c r="A468" s="55"/>
      <c r="B468" s="55"/>
      <c r="C468" s="55" t="s">
        <v>634</v>
      </c>
      <c r="D468" s="55"/>
      <c r="E468" s="55"/>
      <c r="F468" s="55"/>
    </row>
    <row r="469" spans="1:6">
      <c r="A469" s="55"/>
      <c r="B469" s="55"/>
      <c r="C469" s="55"/>
      <c r="D469" s="55"/>
      <c r="E469" s="55"/>
      <c r="F469" s="55"/>
    </row>
    <row r="470" spans="1:6">
      <c r="A470" s="55">
        <v>1.4</v>
      </c>
      <c r="B470" s="55" t="s">
        <v>636</v>
      </c>
      <c r="C470" s="55" t="s">
        <v>637</v>
      </c>
      <c r="D470" s="55">
        <v>292.7</v>
      </c>
      <c r="E470" s="55" t="s">
        <v>636</v>
      </c>
      <c r="F470" s="55">
        <v>409.78</v>
      </c>
    </row>
    <row r="471" spans="1:6">
      <c r="A471" s="55">
        <v>1.5</v>
      </c>
      <c r="B471" s="55" t="s">
        <v>394</v>
      </c>
      <c r="C471" s="55" t="s">
        <v>638</v>
      </c>
      <c r="D471" s="55">
        <v>688</v>
      </c>
      <c r="E471" s="55" t="s">
        <v>394</v>
      </c>
      <c r="F471" s="55">
        <v>1032</v>
      </c>
    </row>
    <row r="472" spans="1:6" s="32" customFormat="1">
      <c r="A472" s="58"/>
      <c r="B472" s="58"/>
      <c r="C472" s="58"/>
      <c r="D472" s="58"/>
      <c r="E472" s="58"/>
      <c r="F472" s="58"/>
    </row>
    <row r="473" spans="1:6">
      <c r="A473" s="55">
        <v>10</v>
      </c>
      <c r="B473" s="55" t="s">
        <v>371</v>
      </c>
      <c r="C473" s="55" t="s">
        <v>639</v>
      </c>
      <c r="D473" s="55">
        <v>3.65</v>
      </c>
      <c r="E473" s="55" t="s">
        <v>371</v>
      </c>
      <c r="F473" s="55">
        <v>36.5</v>
      </c>
    </row>
    <row r="474" spans="1:6">
      <c r="A474" s="55"/>
      <c r="B474" s="55"/>
      <c r="C474" s="55" t="s">
        <v>373</v>
      </c>
      <c r="D474" s="55" t="s">
        <v>640</v>
      </c>
      <c r="E474" s="55"/>
      <c r="F474" s="55">
        <v>4.33</v>
      </c>
    </row>
    <row r="475" spans="1:6">
      <c r="A475" s="55"/>
      <c r="B475" s="55"/>
      <c r="C475" s="55" t="s">
        <v>347</v>
      </c>
      <c r="D475" s="55"/>
      <c r="E475" s="55"/>
      <c r="F475" s="55">
        <v>1482.61</v>
      </c>
    </row>
    <row r="476" spans="1:6">
      <c r="A476" s="55"/>
      <c r="B476" s="55"/>
      <c r="C476" s="55" t="s">
        <v>348</v>
      </c>
      <c r="D476" s="55"/>
      <c r="E476" s="55"/>
      <c r="F476" s="55">
        <v>148.26</v>
      </c>
    </row>
    <row r="477" spans="1:6">
      <c r="A477" s="55"/>
      <c r="B477" s="55"/>
      <c r="C477" s="55"/>
      <c r="D477" s="55">
        <v>1460</v>
      </c>
      <c r="E477" s="55"/>
      <c r="F477" s="55"/>
    </row>
    <row r="478" spans="1:6">
      <c r="A478" s="55"/>
      <c r="B478" s="55" t="s">
        <v>591</v>
      </c>
      <c r="C478" s="55"/>
      <c r="D478" s="55"/>
      <c r="E478" s="55"/>
      <c r="F478" s="55"/>
    </row>
    <row r="479" spans="1:6">
      <c r="A479" s="55">
        <v>10</v>
      </c>
      <c r="B479" s="55" t="s">
        <v>389</v>
      </c>
      <c r="C479" s="55" t="s">
        <v>719</v>
      </c>
      <c r="D479" s="55">
        <v>487</v>
      </c>
      <c r="E479" s="55" t="s">
        <v>389</v>
      </c>
      <c r="F479" s="55">
        <v>4870</v>
      </c>
    </row>
    <row r="480" spans="1:6">
      <c r="A480" s="55">
        <v>0.21</v>
      </c>
      <c r="B480" s="55" t="s">
        <v>229</v>
      </c>
      <c r="C480" s="55" t="s">
        <v>593</v>
      </c>
      <c r="D480" s="55">
        <v>4471.8999999999996</v>
      </c>
      <c r="E480" s="55" t="s">
        <v>229</v>
      </c>
      <c r="F480" s="55">
        <v>939.1</v>
      </c>
    </row>
    <row r="481" spans="1:6">
      <c r="A481" s="55">
        <v>10</v>
      </c>
      <c r="B481" s="55"/>
      <c r="C481" s="55" t="s">
        <v>594</v>
      </c>
      <c r="D481" s="55">
        <v>273.58</v>
      </c>
      <c r="E481" s="55"/>
      <c r="F481" s="55">
        <v>2735.8</v>
      </c>
    </row>
    <row r="482" spans="1:6">
      <c r="A482" s="55">
        <v>1.1000000000000001</v>
      </c>
      <c r="B482" s="55" t="s">
        <v>394</v>
      </c>
      <c r="C482" s="55" t="s">
        <v>344</v>
      </c>
      <c r="D482" s="55">
        <v>861</v>
      </c>
      <c r="E482" s="55" t="s">
        <v>394</v>
      </c>
      <c r="F482" s="55">
        <v>947.1</v>
      </c>
    </row>
    <row r="483" spans="1:6">
      <c r="A483" s="55">
        <v>2.1</v>
      </c>
      <c r="B483" s="55" t="s">
        <v>394</v>
      </c>
      <c r="C483" s="55" t="s">
        <v>355</v>
      </c>
      <c r="D483" s="55">
        <v>804</v>
      </c>
      <c r="E483" s="55" t="s">
        <v>394</v>
      </c>
      <c r="F483" s="55">
        <v>1688.4</v>
      </c>
    </row>
    <row r="484" spans="1:6">
      <c r="A484" s="55">
        <v>2.2000000000000002</v>
      </c>
      <c r="B484" s="55" t="s">
        <v>394</v>
      </c>
      <c r="C484" s="55" t="s">
        <v>345</v>
      </c>
      <c r="D484" s="55">
        <v>562</v>
      </c>
      <c r="E484" s="55" t="s">
        <v>394</v>
      </c>
      <c r="F484" s="55">
        <v>1236.4000000000001</v>
      </c>
    </row>
    <row r="485" spans="1:6">
      <c r="A485" s="55">
        <v>1.1000000000000001</v>
      </c>
      <c r="B485" s="55" t="s">
        <v>394</v>
      </c>
      <c r="C485" s="55" t="s">
        <v>346</v>
      </c>
      <c r="D485" s="55">
        <v>461</v>
      </c>
      <c r="E485" s="55" t="s">
        <v>394</v>
      </c>
      <c r="F485" s="55">
        <v>507.1</v>
      </c>
    </row>
    <row r="486" spans="1:6">
      <c r="A486" s="55">
        <v>6.5</v>
      </c>
      <c r="B486" s="55" t="s">
        <v>391</v>
      </c>
      <c r="C486" s="55" t="s">
        <v>595</v>
      </c>
      <c r="D486" s="55">
        <v>17.18</v>
      </c>
      <c r="E486" s="55" t="s">
        <v>268</v>
      </c>
      <c r="F486" s="55">
        <v>111.67</v>
      </c>
    </row>
    <row r="487" spans="1:6">
      <c r="A487" s="55">
        <v>3</v>
      </c>
      <c r="B487" s="55" t="s">
        <v>391</v>
      </c>
      <c r="C487" s="55" t="s">
        <v>596</v>
      </c>
      <c r="D487" s="55">
        <v>27</v>
      </c>
      <c r="E487" s="55" t="s">
        <v>391</v>
      </c>
      <c r="F487" s="55">
        <v>81</v>
      </c>
    </row>
    <row r="488" spans="1:6">
      <c r="A488" s="55">
        <v>2.15</v>
      </c>
      <c r="B488" s="55" t="s">
        <v>394</v>
      </c>
      <c r="C488" s="55" t="s">
        <v>597</v>
      </c>
      <c r="D488" s="55">
        <v>45.8</v>
      </c>
      <c r="E488" s="55" t="s">
        <v>394</v>
      </c>
      <c r="F488" s="55">
        <v>98.47</v>
      </c>
    </row>
    <row r="489" spans="1:6">
      <c r="A489" s="55">
        <v>0.4</v>
      </c>
      <c r="B489" s="55" t="s">
        <v>394</v>
      </c>
      <c r="C489" s="55" t="s">
        <v>598</v>
      </c>
      <c r="D489" s="55"/>
      <c r="E489" s="55" t="s">
        <v>394</v>
      </c>
      <c r="F489" s="55">
        <v>0</v>
      </c>
    </row>
    <row r="490" spans="1:6">
      <c r="A490" s="55"/>
      <c r="B490" s="55"/>
      <c r="C490" s="55"/>
      <c r="D490" s="55"/>
      <c r="E490" s="55" t="s">
        <v>394</v>
      </c>
      <c r="F490" s="55">
        <v>0</v>
      </c>
    </row>
    <row r="491" spans="1:6">
      <c r="A491" s="55"/>
      <c r="B491" s="55" t="s">
        <v>323</v>
      </c>
      <c r="C491" s="55" t="s">
        <v>324</v>
      </c>
      <c r="D491" s="55"/>
      <c r="E491" s="55" t="s">
        <v>323</v>
      </c>
      <c r="F491" s="55">
        <v>0.8</v>
      </c>
    </row>
    <row r="492" spans="1:6">
      <c r="A492" s="55"/>
      <c r="B492" s="55"/>
      <c r="C492" s="55"/>
      <c r="D492" s="55"/>
      <c r="E492" s="55"/>
      <c r="F492" s="55" t="s">
        <v>179</v>
      </c>
    </row>
    <row r="493" spans="1:6">
      <c r="A493" s="55"/>
      <c r="B493" s="55"/>
      <c r="C493" s="55" t="s">
        <v>347</v>
      </c>
      <c r="D493" s="55"/>
      <c r="E493" s="55"/>
      <c r="F493" s="55">
        <v>13215.84</v>
      </c>
    </row>
    <row r="494" spans="1:6">
      <c r="A494" s="55"/>
      <c r="B494" s="55"/>
      <c r="C494" s="55"/>
      <c r="D494" s="55"/>
      <c r="E494" s="55"/>
      <c r="F494" s="55" t="s">
        <v>179</v>
      </c>
    </row>
    <row r="495" spans="1:6">
      <c r="A495" s="55"/>
      <c r="B495" s="55"/>
      <c r="C495" s="55" t="s">
        <v>348</v>
      </c>
      <c r="D495" s="55"/>
      <c r="E495" s="55"/>
      <c r="F495" s="55">
        <v>1321.58</v>
      </c>
    </row>
    <row r="496" spans="1:6">
      <c r="A496" s="55"/>
      <c r="B496" s="55"/>
      <c r="C496" s="55"/>
      <c r="D496" s="55"/>
      <c r="E496" s="55"/>
      <c r="F496" s="55" t="s">
        <v>349</v>
      </c>
    </row>
    <row r="497" spans="1:6">
      <c r="A497" s="55">
        <v>72</v>
      </c>
      <c r="B497" s="55"/>
      <c r="C497" s="55" t="s">
        <v>606</v>
      </c>
      <c r="D497" s="55"/>
      <c r="E497" s="55"/>
      <c r="F497" s="55">
        <v>33.9</v>
      </c>
    </row>
    <row r="498" spans="1:6">
      <c r="A498" s="55"/>
      <c r="B498" s="55"/>
      <c r="C498" s="55"/>
      <c r="D498" s="55"/>
      <c r="E498" s="55"/>
      <c r="F498" s="55"/>
    </row>
    <row r="499" spans="1:6">
      <c r="A499" s="55"/>
      <c r="B499" s="55"/>
      <c r="C499" s="55"/>
      <c r="D499" s="55"/>
      <c r="E499" s="55"/>
      <c r="F499" s="55"/>
    </row>
    <row r="500" spans="1:6">
      <c r="A500" s="55"/>
      <c r="B500" s="55" t="s">
        <v>720</v>
      </c>
      <c r="C500" s="55"/>
      <c r="D500" s="55" t="s">
        <v>549</v>
      </c>
      <c r="E500" s="55">
        <v>1437.4</v>
      </c>
      <c r="F500" s="55"/>
    </row>
    <row r="501" spans="1:6">
      <c r="A501" s="55"/>
      <c r="B501" s="55"/>
      <c r="C501" s="55"/>
      <c r="D501" s="55"/>
      <c r="E501" s="55"/>
      <c r="F501" s="55"/>
    </row>
    <row r="502" spans="1:6">
      <c r="A502" s="55"/>
      <c r="B502" s="55"/>
      <c r="C502" s="55"/>
      <c r="D502" s="55"/>
      <c r="E502" s="55"/>
      <c r="F502" s="55"/>
    </row>
    <row r="503" spans="1:6">
      <c r="A503" s="55">
        <v>74</v>
      </c>
      <c r="B503" s="55"/>
      <c r="C503" s="55" t="s">
        <v>721</v>
      </c>
      <c r="D503" s="55"/>
      <c r="E503" s="55"/>
      <c r="F503" s="55">
        <v>520.79999999999995</v>
      </c>
    </row>
    <row r="504" spans="1:6">
      <c r="A504" s="55"/>
      <c r="B504" s="55"/>
      <c r="C504" s="55"/>
      <c r="D504" s="55"/>
      <c r="E504" s="55"/>
      <c r="F504" s="55"/>
    </row>
    <row r="505" spans="1:6">
      <c r="A505" s="55" t="s">
        <v>722</v>
      </c>
      <c r="B505" s="55"/>
      <c r="C505" s="55" t="s">
        <v>723</v>
      </c>
      <c r="D505" s="55"/>
      <c r="E505" s="55"/>
      <c r="F505" s="55">
        <v>9.6</v>
      </c>
    </row>
    <row r="506" spans="1:6">
      <c r="A506" s="55"/>
      <c r="B506" s="55"/>
      <c r="C506" s="55" t="s">
        <v>724</v>
      </c>
      <c r="D506" s="55"/>
      <c r="E506" s="55"/>
      <c r="F506" s="55">
        <v>6720</v>
      </c>
    </row>
    <row r="507" spans="1:6">
      <c r="A507" s="55"/>
      <c r="B507" s="55"/>
      <c r="C507" s="55"/>
      <c r="D507" s="55"/>
      <c r="E507" s="55"/>
      <c r="F507" s="55"/>
    </row>
    <row r="508" spans="1:6">
      <c r="A508" s="55" t="s">
        <v>577</v>
      </c>
      <c r="B508" s="55" t="s">
        <v>494</v>
      </c>
      <c r="C508" s="55" t="s">
        <v>578</v>
      </c>
      <c r="D508" s="55"/>
      <c r="E508" s="55"/>
      <c r="F508" s="55"/>
    </row>
    <row r="509" spans="1:6">
      <c r="A509" s="55"/>
      <c r="B509" s="55"/>
      <c r="C509" s="55" t="s">
        <v>579</v>
      </c>
      <c r="D509" s="55"/>
      <c r="E509" s="55"/>
      <c r="F509" s="55"/>
    </row>
    <row r="510" spans="1:6">
      <c r="A510" s="55"/>
      <c r="B510" s="55"/>
      <c r="C510" s="55" t="s">
        <v>179</v>
      </c>
      <c r="D510" s="55"/>
      <c r="E510" s="55"/>
      <c r="F510" s="55"/>
    </row>
    <row r="511" spans="1:6">
      <c r="A511" s="55">
        <v>1</v>
      </c>
      <c r="B511" s="55" t="s">
        <v>580</v>
      </c>
      <c r="C511" s="55" t="s">
        <v>581</v>
      </c>
      <c r="D511" s="55">
        <v>51750</v>
      </c>
      <c r="E511" s="55" t="s">
        <v>476</v>
      </c>
      <c r="F511" s="55">
        <v>5175</v>
      </c>
    </row>
    <row r="512" spans="1:6">
      <c r="A512" s="55">
        <v>0.01</v>
      </c>
      <c r="B512" s="55" t="s">
        <v>580</v>
      </c>
      <c r="C512" s="55" t="s">
        <v>582</v>
      </c>
      <c r="D512" s="55">
        <v>50300</v>
      </c>
      <c r="E512" s="55" t="s">
        <v>476</v>
      </c>
      <c r="F512" s="55">
        <v>50.3</v>
      </c>
    </row>
    <row r="513" spans="1:6">
      <c r="A513" s="55">
        <v>3.5</v>
      </c>
      <c r="B513" s="55" t="s">
        <v>394</v>
      </c>
      <c r="C513" s="55" t="s">
        <v>583</v>
      </c>
      <c r="D513" s="55">
        <v>747</v>
      </c>
      <c r="E513" s="55" t="s">
        <v>394</v>
      </c>
      <c r="F513" s="55">
        <v>2614.5</v>
      </c>
    </row>
    <row r="514" spans="1:6">
      <c r="A514" s="55"/>
      <c r="B514" s="55" t="s">
        <v>323</v>
      </c>
      <c r="C514" s="55" t="s">
        <v>324</v>
      </c>
      <c r="D514" s="55"/>
      <c r="E514" s="55" t="s">
        <v>323</v>
      </c>
      <c r="F514" s="55">
        <v>0</v>
      </c>
    </row>
    <row r="515" spans="1:6">
      <c r="A515" s="55"/>
      <c r="B515" s="55"/>
      <c r="C515" s="55"/>
      <c r="D515" s="55"/>
      <c r="E515" s="55"/>
      <c r="F515" s="55" t="s">
        <v>179</v>
      </c>
    </row>
    <row r="516" spans="1:6">
      <c r="A516" s="55"/>
      <c r="B516" s="55"/>
      <c r="C516" s="55" t="s">
        <v>584</v>
      </c>
      <c r="D516" s="55"/>
      <c r="E516" s="55"/>
      <c r="F516" s="55">
        <v>7839.8</v>
      </c>
    </row>
    <row r="517" spans="1:6">
      <c r="A517" s="55"/>
      <c r="B517" s="55"/>
      <c r="C517" s="55"/>
      <c r="D517" s="55"/>
      <c r="E517" s="55"/>
      <c r="F517" s="55" t="s">
        <v>179</v>
      </c>
    </row>
    <row r="518" spans="1:6">
      <c r="A518" s="55"/>
      <c r="B518" s="55"/>
      <c r="C518" s="55" t="s">
        <v>585</v>
      </c>
      <c r="D518" s="55"/>
      <c r="E518" s="55"/>
      <c r="F518" s="55">
        <v>78398</v>
      </c>
    </row>
    <row r="519" spans="1:6">
      <c r="A519" s="55"/>
      <c r="B519" s="55"/>
      <c r="C519" s="55" t="s">
        <v>174</v>
      </c>
      <c r="D519" s="55"/>
      <c r="E519" s="55"/>
      <c r="F519" s="55" t="s">
        <v>174</v>
      </c>
    </row>
    <row r="520" spans="1:6">
      <c r="A520" s="55">
        <v>32.1</v>
      </c>
      <c r="B520" s="55" t="s">
        <v>318</v>
      </c>
      <c r="C520" s="55" t="s">
        <v>911</v>
      </c>
      <c r="D520" s="55"/>
      <c r="E520" s="55"/>
      <c r="F520" s="55"/>
    </row>
    <row r="521" spans="1:6">
      <c r="A521" s="55"/>
      <c r="B521" s="55"/>
      <c r="C521" s="55" t="s">
        <v>912</v>
      </c>
      <c r="D521" s="55"/>
      <c r="E521" s="55"/>
      <c r="F521" s="55"/>
    </row>
    <row r="522" spans="1:6">
      <c r="A522" s="55"/>
      <c r="B522" s="55"/>
      <c r="C522" s="55" t="s">
        <v>913</v>
      </c>
      <c r="D522" s="55"/>
      <c r="E522" s="55"/>
      <c r="F522" s="55"/>
    </row>
    <row r="523" spans="1:6">
      <c r="A523" s="55"/>
      <c r="B523" s="55"/>
      <c r="C523" s="55" t="s">
        <v>914</v>
      </c>
      <c r="D523" s="55"/>
      <c r="E523" s="55"/>
      <c r="F523" s="55"/>
    </row>
    <row r="524" spans="1:6">
      <c r="A524" s="55"/>
      <c r="B524" s="55"/>
      <c r="C524" s="55" t="s">
        <v>915</v>
      </c>
      <c r="D524" s="55"/>
      <c r="E524" s="55"/>
      <c r="F524" s="55"/>
    </row>
    <row r="525" spans="1:6">
      <c r="A525" s="55"/>
      <c r="B525" s="55"/>
      <c r="C525" s="55" t="s">
        <v>179</v>
      </c>
      <c r="D525" s="55"/>
      <c r="E525" s="55"/>
      <c r="F525" s="55"/>
    </row>
    <row r="526" spans="1:6">
      <c r="A526" s="55">
        <v>190</v>
      </c>
      <c r="B526" s="55" t="s">
        <v>916</v>
      </c>
      <c r="C526" s="55" t="s">
        <v>917</v>
      </c>
      <c r="D526" s="55">
        <v>16106</v>
      </c>
      <c r="E526" s="55" t="s">
        <v>918</v>
      </c>
      <c r="F526" s="55">
        <v>3060.14</v>
      </c>
    </row>
    <row r="527" spans="1:6">
      <c r="A527" s="55">
        <v>0.12</v>
      </c>
      <c r="B527" s="55" t="s">
        <v>229</v>
      </c>
      <c r="C527" s="55" t="s">
        <v>593</v>
      </c>
      <c r="D527" s="55">
        <v>4471.8999999999996</v>
      </c>
      <c r="E527" s="55" t="s">
        <v>229</v>
      </c>
      <c r="F527" s="55">
        <v>536.63</v>
      </c>
    </row>
    <row r="528" spans="1:6">
      <c r="A528" s="55">
        <v>10</v>
      </c>
      <c r="B528" s="55" t="s">
        <v>389</v>
      </c>
      <c r="C528" s="55" t="s">
        <v>919</v>
      </c>
      <c r="D528" s="55">
        <v>273.58</v>
      </c>
      <c r="E528" s="55" t="s">
        <v>389</v>
      </c>
      <c r="F528" s="55">
        <v>2735.8</v>
      </c>
    </row>
    <row r="529" spans="1:6">
      <c r="A529" s="55">
        <v>1.54</v>
      </c>
      <c r="B529" s="55" t="s">
        <v>391</v>
      </c>
      <c r="C529" s="55" t="s">
        <v>920</v>
      </c>
      <c r="D529" s="55">
        <v>42.3</v>
      </c>
      <c r="E529" s="55" t="s">
        <v>391</v>
      </c>
      <c r="F529" s="55">
        <v>65.14</v>
      </c>
    </row>
    <row r="530" spans="1:6">
      <c r="A530" s="55">
        <v>1.1000000000000001</v>
      </c>
      <c r="B530" s="55" t="s">
        <v>394</v>
      </c>
      <c r="C530" s="55" t="s">
        <v>344</v>
      </c>
      <c r="D530" s="55">
        <v>861</v>
      </c>
      <c r="E530" s="55" t="s">
        <v>394</v>
      </c>
      <c r="F530" s="55">
        <v>947.1</v>
      </c>
    </row>
    <row r="531" spans="1:6">
      <c r="A531" s="55">
        <v>2.1</v>
      </c>
      <c r="B531" s="55" t="s">
        <v>394</v>
      </c>
      <c r="C531" s="55" t="s">
        <v>355</v>
      </c>
      <c r="D531" s="55">
        <v>804</v>
      </c>
      <c r="E531" s="55" t="s">
        <v>394</v>
      </c>
      <c r="F531" s="55">
        <v>1688.4</v>
      </c>
    </row>
    <row r="532" spans="1:6">
      <c r="A532" s="55">
        <v>2.2000000000000002</v>
      </c>
      <c r="B532" s="55" t="s">
        <v>394</v>
      </c>
      <c r="C532" s="55" t="s">
        <v>345</v>
      </c>
      <c r="D532" s="55">
        <v>562</v>
      </c>
      <c r="E532" s="55" t="s">
        <v>394</v>
      </c>
      <c r="F532" s="55">
        <v>1236.4000000000001</v>
      </c>
    </row>
    <row r="533" spans="1:6">
      <c r="A533" s="55">
        <v>1.1000000000000001</v>
      </c>
      <c r="B533" s="55" t="s">
        <v>394</v>
      </c>
      <c r="C533" s="55" t="s">
        <v>346</v>
      </c>
      <c r="D533" s="55">
        <v>461</v>
      </c>
      <c r="E533" s="55" t="s">
        <v>394</v>
      </c>
      <c r="F533" s="55">
        <v>507.1</v>
      </c>
    </row>
    <row r="534" spans="1:6">
      <c r="A534" s="55"/>
      <c r="B534" s="55" t="s">
        <v>323</v>
      </c>
      <c r="C534" s="55" t="s">
        <v>324</v>
      </c>
      <c r="D534" s="55"/>
      <c r="E534" s="55" t="s">
        <v>323</v>
      </c>
      <c r="F534" s="55">
        <v>0</v>
      </c>
    </row>
    <row r="535" spans="1:6">
      <c r="A535" s="55"/>
      <c r="B535" s="55"/>
      <c r="C535" s="55"/>
      <c r="D535" s="55"/>
      <c r="E535" s="55"/>
      <c r="F535" s="55" t="s">
        <v>179</v>
      </c>
    </row>
    <row r="536" spans="1:6">
      <c r="A536" s="55"/>
      <c r="B536" s="55"/>
      <c r="C536" s="55" t="s">
        <v>347</v>
      </c>
      <c r="D536" s="55"/>
      <c r="E536" s="55"/>
      <c r="F536" s="55">
        <v>10776.71</v>
      </c>
    </row>
    <row r="537" spans="1:6">
      <c r="A537" s="55"/>
      <c r="B537" s="55"/>
      <c r="C537" s="55"/>
      <c r="D537" s="55"/>
      <c r="E537" s="55"/>
      <c r="F537" s="55" t="s">
        <v>179</v>
      </c>
    </row>
    <row r="538" spans="1:6">
      <c r="A538" s="55"/>
      <c r="B538" s="55"/>
      <c r="C538" s="55" t="s">
        <v>348</v>
      </c>
      <c r="D538" s="55"/>
      <c r="E538" s="55"/>
      <c r="F538" s="55">
        <v>1077.67</v>
      </c>
    </row>
    <row r="539" spans="1:6">
      <c r="A539" s="55"/>
      <c r="B539" s="55"/>
      <c r="C539" s="55"/>
      <c r="D539" s="55"/>
      <c r="E539" s="55"/>
      <c r="F539" s="55" t="s">
        <v>349</v>
      </c>
    </row>
    <row r="540" spans="1:6">
      <c r="A540" s="55" t="s">
        <v>376</v>
      </c>
      <c r="B540" s="55" t="s">
        <v>318</v>
      </c>
      <c r="C540" s="55" t="s">
        <v>377</v>
      </c>
      <c r="D540" s="55"/>
      <c r="E540" s="55"/>
      <c r="F540" s="55"/>
    </row>
    <row r="541" spans="1:6">
      <c r="A541" s="55"/>
      <c r="B541" s="55"/>
      <c r="C541" s="55" t="s">
        <v>378</v>
      </c>
      <c r="D541" s="55"/>
      <c r="E541" s="55"/>
      <c r="F541" s="55"/>
    </row>
    <row r="542" spans="1:6">
      <c r="A542" s="55"/>
      <c r="B542" s="55"/>
      <c r="C542" s="55" t="s">
        <v>379</v>
      </c>
      <c r="D542" s="55"/>
      <c r="E542" s="55"/>
      <c r="F542" s="55"/>
    </row>
    <row r="543" spans="1:6">
      <c r="A543" s="55"/>
      <c r="B543" s="55"/>
      <c r="C543" s="55" t="s">
        <v>380</v>
      </c>
      <c r="D543" s="55"/>
      <c r="E543" s="55"/>
      <c r="F543" s="55"/>
    </row>
    <row r="544" spans="1:6">
      <c r="A544" s="55"/>
      <c r="B544" s="55"/>
      <c r="C544" s="55" t="s">
        <v>179</v>
      </c>
      <c r="D544" s="55"/>
      <c r="E544" s="55"/>
      <c r="F544" s="55"/>
    </row>
    <row r="545" spans="1:6">
      <c r="A545" s="55">
        <v>1</v>
      </c>
      <c r="B545" s="55" t="s">
        <v>343</v>
      </c>
      <c r="C545" s="55" t="s">
        <v>381</v>
      </c>
      <c r="D545" s="55">
        <v>1190</v>
      </c>
      <c r="E545" s="55" t="s">
        <v>343</v>
      </c>
      <c r="F545" s="55">
        <v>1190</v>
      </c>
    </row>
    <row r="546" spans="1:6">
      <c r="A546" s="55">
        <v>0.65</v>
      </c>
      <c r="B546" s="55" t="s">
        <v>229</v>
      </c>
      <c r="C546" s="55" t="s">
        <v>382</v>
      </c>
      <c r="D546" s="55">
        <v>193.2</v>
      </c>
      <c r="E546" s="55" t="s">
        <v>229</v>
      </c>
      <c r="F546" s="55">
        <v>125.58</v>
      </c>
    </row>
    <row r="547" spans="1:6">
      <c r="A547" s="55">
        <v>0.56999999999999995</v>
      </c>
      <c r="B547" s="55" t="s">
        <v>229</v>
      </c>
      <c r="C547" s="55" t="s">
        <v>383</v>
      </c>
      <c r="D547" s="55">
        <v>33.6</v>
      </c>
      <c r="E547" s="55" t="s">
        <v>229</v>
      </c>
      <c r="F547" s="55">
        <v>19.149999999999999</v>
      </c>
    </row>
    <row r="548" spans="1:6">
      <c r="A548" s="55">
        <v>8.1000000000000003E-2</v>
      </c>
      <c r="B548" s="55" t="s">
        <v>229</v>
      </c>
      <c r="C548" s="55" t="s">
        <v>384</v>
      </c>
      <c r="D548" s="55">
        <v>3671.43</v>
      </c>
      <c r="E548" s="55" t="s">
        <v>229</v>
      </c>
      <c r="F548" s="55">
        <v>297.39</v>
      </c>
    </row>
    <row r="549" spans="1:6">
      <c r="A549" s="55">
        <v>1</v>
      </c>
      <c r="B549" s="55" t="s">
        <v>343</v>
      </c>
      <c r="C549" s="55" t="s">
        <v>385</v>
      </c>
      <c r="D549" s="55">
        <v>747</v>
      </c>
      <c r="E549" s="55" t="s">
        <v>343</v>
      </c>
      <c r="F549" s="55">
        <v>747</v>
      </c>
    </row>
    <row r="550" spans="1:6">
      <c r="A550" s="55">
        <v>0.5</v>
      </c>
      <c r="B550" s="55" t="s">
        <v>343</v>
      </c>
      <c r="C550" s="55" t="s">
        <v>355</v>
      </c>
      <c r="D550" s="55">
        <v>804</v>
      </c>
      <c r="E550" s="55" t="s">
        <v>343</v>
      </c>
      <c r="F550" s="55">
        <v>402</v>
      </c>
    </row>
    <row r="551" spans="1:6">
      <c r="A551" s="55">
        <v>0.5</v>
      </c>
      <c r="B551" s="55" t="s">
        <v>343</v>
      </c>
      <c r="C551" s="55" t="s">
        <v>345</v>
      </c>
      <c r="D551" s="55">
        <v>562</v>
      </c>
      <c r="E551" s="55" t="s">
        <v>343</v>
      </c>
      <c r="F551" s="55">
        <v>281</v>
      </c>
    </row>
    <row r="552" spans="1:6">
      <c r="A552" s="55"/>
      <c r="B552" s="55" t="s">
        <v>323</v>
      </c>
      <c r="C552" s="55" t="s">
        <v>324</v>
      </c>
      <c r="D552" s="55" t="s">
        <v>174</v>
      </c>
      <c r="E552" s="55" t="s">
        <v>323</v>
      </c>
      <c r="F552" s="55">
        <v>1.25</v>
      </c>
    </row>
    <row r="553" spans="1:6">
      <c r="A553" s="55"/>
      <c r="B553" s="55"/>
      <c r="C553" s="55"/>
      <c r="D553" s="55"/>
      <c r="E553" s="55"/>
      <c r="F553" s="55" t="s">
        <v>179</v>
      </c>
    </row>
    <row r="554" spans="1:6">
      <c r="A554" s="55"/>
      <c r="B554" s="55"/>
      <c r="C554" s="55" t="s">
        <v>386</v>
      </c>
      <c r="D554" s="55"/>
      <c r="E554" s="55"/>
      <c r="F554" s="55">
        <v>3063.37</v>
      </c>
    </row>
    <row r="555" spans="1:6">
      <c r="A555" s="55"/>
      <c r="B555" s="55"/>
      <c r="C555" s="55"/>
      <c r="D555" s="55"/>
      <c r="E555" s="55"/>
      <c r="F555" s="55" t="s">
        <v>349</v>
      </c>
    </row>
    <row r="556" spans="1:6">
      <c r="A556" s="55">
        <v>39</v>
      </c>
      <c r="B556" s="55"/>
      <c r="C556" s="55" t="s">
        <v>921</v>
      </c>
      <c r="D556" s="55">
        <v>62.6</v>
      </c>
      <c r="E556" s="55" t="s">
        <v>391</v>
      </c>
      <c r="F556" s="55">
        <v>62.6</v>
      </c>
    </row>
    <row r="557" spans="1:6">
      <c r="A557" s="55"/>
      <c r="B557" s="55"/>
      <c r="C557" s="55"/>
      <c r="D557" s="55"/>
      <c r="E557" s="55"/>
      <c r="F557" s="55"/>
    </row>
    <row r="558" spans="1:6">
      <c r="A558" s="55"/>
      <c r="B558" s="55" t="s">
        <v>922</v>
      </c>
      <c r="C558" s="55" t="s">
        <v>923</v>
      </c>
      <c r="D558" s="55"/>
      <c r="E558" s="55"/>
      <c r="F558" s="55"/>
    </row>
    <row r="559" spans="1:6">
      <c r="A559" s="55"/>
      <c r="B559" s="55"/>
      <c r="C559" s="55" t="s">
        <v>924</v>
      </c>
      <c r="D559" s="55"/>
      <c r="E559" s="55"/>
      <c r="F559" s="55"/>
    </row>
    <row r="560" spans="1:6">
      <c r="A560" s="55"/>
      <c r="B560" s="55"/>
      <c r="C560" s="55" t="s">
        <v>179</v>
      </c>
      <c r="D560" s="55"/>
      <c r="E560" s="55"/>
      <c r="F560" s="55"/>
    </row>
    <row r="561" spans="1:6">
      <c r="A561" s="55">
        <v>1.4E-2</v>
      </c>
      <c r="B561" s="55" t="s">
        <v>229</v>
      </c>
      <c r="C561" s="55" t="s">
        <v>925</v>
      </c>
      <c r="D561" s="55">
        <v>7223</v>
      </c>
      <c r="E561" s="55" t="s">
        <v>229</v>
      </c>
      <c r="F561" s="55">
        <v>101.12</v>
      </c>
    </row>
    <row r="562" spans="1:6">
      <c r="A562" s="55"/>
      <c r="B562" s="55"/>
      <c r="C562" s="55" t="s">
        <v>926</v>
      </c>
      <c r="D562" s="55"/>
      <c r="E562" s="55"/>
      <c r="F562" s="55" t="s">
        <v>174</v>
      </c>
    </row>
    <row r="563" spans="1:6">
      <c r="A563" s="55">
        <v>0.5</v>
      </c>
      <c r="B563" s="55" t="s">
        <v>394</v>
      </c>
      <c r="C563" s="55" t="s">
        <v>344</v>
      </c>
      <c r="D563" s="55">
        <v>861</v>
      </c>
      <c r="E563" s="55" t="s">
        <v>394</v>
      </c>
      <c r="F563" s="55">
        <v>430.5</v>
      </c>
    </row>
    <row r="564" spans="1:6">
      <c r="A564" s="55">
        <v>0.75</v>
      </c>
      <c r="B564" s="55" t="s">
        <v>394</v>
      </c>
      <c r="C564" s="55" t="s">
        <v>345</v>
      </c>
      <c r="D564" s="55">
        <v>562</v>
      </c>
      <c r="E564" s="55" t="s">
        <v>394</v>
      </c>
      <c r="F564" s="55">
        <v>421.5</v>
      </c>
    </row>
    <row r="565" spans="1:6">
      <c r="A565" s="55"/>
      <c r="B565" s="55" t="s">
        <v>323</v>
      </c>
      <c r="C565" s="55" t="s">
        <v>324</v>
      </c>
      <c r="D565" s="55"/>
      <c r="E565" s="55" t="s">
        <v>323</v>
      </c>
      <c r="F565" s="55">
        <v>0</v>
      </c>
    </row>
    <row r="566" spans="1:6">
      <c r="A566" s="55"/>
      <c r="B566" s="55"/>
      <c r="C566" s="55"/>
      <c r="D566" s="55"/>
      <c r="E566" s="55"/>
      <c r="F566" s="55" t="s">
        <v>179</v>
      </c>
    </row>
    <row r="567" spans="1:6">
      <c r="A567" s="55"/>
      <c r="B567" s="55"/>
      <c r="C567" s="55" t="s">
        <v>927</v>
      </c>
      <c r="D567" s="55"/>
      <c r="E567" s="55"/>
      <c r="F567" s="55">
        <v>953.12</v>
      </c>
    </row>
    <row r="568" spans="1:6">
      <c r="A568" s="55"/>
      <c r="B568" s="55"/>
      <c r="C568" s="55"/>
      <c r="D568" s="55"/>
      <c r="E568" s="55"/>
      <c r="F568" s="55" t="s">
        <v>179</v>
      </c>
    </row>
    <row r="569" spans="1:6">
      <c r="A569" s="55"/>
      <c r="B569" s="55"/>
      <c r="C569" s="55" t="s">
        <v>348</v>
      </c>
      <c r="D569" s="55"/>
      <c r="E569" s="55"/>
      <c r="F569" s="55">
        <v>2562.15</v>
      </c>
    </row>
    <row r="570" spans="1:6">
      <c r="A570" s="55"/>
      <c r="B570" s="55"/>
      <c r="C570" s="55"/>
      <c r="D570" s="55"/>
      <c r="E570" s="55"/>
      <c r="F570" s="55" t="s">
        <v>349</v>
      </c>
    </row>
    <row r="571" spans="1:6">
      <c r="A571" s="55"/>
      <c r="B571" s="55"/>
      <c r="C571" s="55" t="s">
        <v>358</v>
      </c>
      <c r="D571" s="55">
        <v>2562.15</v>
      </c>
      <c r="E571" s="55">
        <v>3.89</v>
      </c>
      <c r="F571" s="55">
        <v>2566.04</v>
      </c>
    </row>
    <row r="572" spans="1:6">
      <c r="A572" s="55"/>
      <c r="B572" s="55"/>
      <c r="C572" s="55" t="s">
        <v>359</v>
      </c>
      <c r="D572" s="55">
        <v>2566.04</v>
      </c>
      <c r="E572" s="55">
        <v>7.66</v>
      </c>
      <c r="F572" s="55">
        <v>2573.6999999999998</v>
      </c>
    </row>
    <row r="573" spans="1:6">
      <c r="A573" s="55"/>
      <c r="B573" s="55"/>
      <c r="C573" s="55" t="s">
        <v>360</v>
      </c>
      <c r="D573" s="55">
        <v>2573.6999999999998</v>
      </c>
      <c r="E573" s="55">
        <v>7.66</v>
      </c>
      <c r="F573" s="55">
        <v>2581.36</v>
      </c>
    </row>
    <row r="574" spans="1:6">
      <c r="A574" s="55"/>
      <c r="B574" s="55"/>
      <c r="C574" s="55" t="s">
        <v>361</v>
      </c>
      <c r="D574" s="55">
        <v>2581.36</v>
      </c>
      <c r="E574" s="55">
        <v>7.66</v>
      </c>
      <c r="F574" s="55">
        <v>2589.02</v>
      </c>
    </row>
    <row r="575" spans="1:6">
      <c r="A575" s="55"/>
      <c r="B575" s="55"/>
      <c r="C575" s="55" t="s">
        <v>928</v>
      </c>
      <c r="D575" s="55">
        <v>2589.02</v>
      </c>
      <c r="E575" s="55">
        <v>7.66</v>
      </c>
      <c r="F575" s="55">
        <v>2596.6799999999998</v>
      </c>
    </row>
    <row r="576" spans="1:6">
      <c r="A576" s="55"/>
      <c r="B576" s="55"/>
      <c r="C576" s="55"/>
      <c r="D576" s="55"/>
      <c r="E576" s="55"/>
      <c r="F576" s="55"/>
    </row>
    <row r="577" spans="1:6">
      <c r="A577" s="55"/>
      <c r="B577" s="55"/>
      <c r="C577" s="55" t="s">
        <v>929</v>
      </c>
      <c r="D577" s="55"/>
      <c r="E577" s="55"/>
      <c r="F577" s="55"/>
    </row>
    <row r="578" spans="1:6">
      <c r="A578" s="55"/>
      <c r="B578" s="55"/>
      <c r="C578" s="55" t="s">
        <v>930</v>
      </c>
      <c r="D578" s="55"/>
      <c r="E578" s="55"/>
      <c r="F578" s="55"/>
    </row>
    <row r="579" spans="1:6" ht="165">
      <c r="A579" s="55"/>
      <c r="B579" s="55"/>
      <c r="C579" s="4" t="s">
        <v>931</v>
      </c>
      <c r="D579" s="55"/>
      <c r="E579" s="55"/>
      <c r="F579" s="55"/>
    </row>
    <row r="580" spans="1:6">
      <c r="A580" s="55"/>
      <c r="B580" s="55"/>
      <c r="C580" s="55"/>
      <c r="D580" s="55"/>
      <c r="E580" s="55"/>
      <c r="F580" s="55"/>
    </row>
    <row r="581" spans="1:6">
      <c r="A581" s="55">
        <v>90</v>
      </c>
      <c r="B581" s="55" t="s">
        <v>399</v>
      </c>
      <c r="C581" s="55" t="s">
        <v>932</v>
      </c>
      <c r="D581" s="55">
        <v>15.5</v>
      </c>
      <c r="E581" s="55" t="s">
        <v>399</v>
      </c>
      <c r="F581" s="55">
        <v>1395</v>
      </c>
    </row>
    <row r="582" spans="1:6">
      <c r="A582" s="55">
        <v>45</v>
      </c>
      <c r="B582" s="55" t="s">
        <v>399</v>
      </c>
      <c r="C582" s="55" t="s">
        <v>445</v>
      </c>
      <c r="D582" s="55">
        <v>19.100000000000001</v>
      </c>
      <c r="E582" s="55" t="s">
        <v>399</v>
      </c>
      <c r="F582" s="55">
        <v>859.5</v>
      </c>
    </row>
    <row r="583" spans="1:6">
      <c r="A583" s="55">
        <v>20</v>
      </c>
      <c r="B583" s="55" t="s">
        <v>427</v>
      </c>
      <c r="C583" s="55" t="s">
        <v>933</v>
      </c>
      <c r="D583" s="55">
        <v>3</v>
      </c>
      <c r="E583" s="55" t="s">
        <v>427</v>
      </c>
      <c r="F583" s="55">
        <v>60</v>
      </c>
    </row>
    <row r="584" spans="1:6">
      <c r="A584" s="55">
        <v>10</v>
      </c>
      <c r="B584" s="55" t="s">
        <v>427</v>
      </c>
      <c r="C584" s="55" t="s">
        <v>934</v>
      </c>
      <c r="D584" s="55">
        <v>1.28</v>
      </c>
      <c r="E584" s="55" t="s">
        <v>427</v>
      </c>
      <c r="F584" s="55">
        <v>12.8</v>
      </c>
    </row>
    <row r="585" spans="1:6">
      <c r="A585" s="55">
        <v>10</v>
      </c>
      <c r="B585" s="55" t="s">
        <v>427</v>
      </c>
      <c r="C585" s="55" t="s">
        <v>935</v>
      </c>
      <c r="D585" s="55">
        <v>3.43</v>
      </c>
      <c r="E585" s="55" t="s">
        <v>427</v>
      </c>
      <c r="F585" s="55">
        <v>34.299999999999997</v>
      </c>
    </row>
    <row r="586" spans="1:6">
      <c r="A586" s="55">
        <v>10</v>
      </c>
      <c r="B586" s="55" t="s">
        <v>427</v>
      </c>
      <c r="C586" s="55" t="s">
        <v>936</v>
      </c>
      <c r="D586" s="55">
        <v>13.7</v>
      </c>
      <c r="E586" s="55" t="s">
        <v>427</v>
      </c>
      <c r="F586" s="55">
        <v>137</v>
      </c>
    </row>
    <row r="587" spans="1:6">
      <c r="A587" s="55">
        <v>10</v>
      </c>
      <c r="B587" s="55" t="s">
        <v>427</v>
      </c>
      <c r="C587" s="55" t="s">
        <v>937</v>
      </c>
      <c r="D587" s="55">
        <v>16.05</v>
      </c>
      <c r="E587" s="55" t="s">
        <v>427</v>
      </c>
      <c r="F587" s="55">
        <v>160.5</v>
      </c>
    </row>
    <row r="588" spans="1:6">
      <c r="A588" s="55">
        <v>10</v>
      </c>
      <c r="B588" s="55" t="s">
        <v>427</v>
      </c>
      <c r="C588" s="55" t="s">
        <v>938</v>
      </c>
      <c r="D588" s="55">
        <v>102.7</v>
      </c>
      <c r="E588" s="55" t="s">
        <v>427</v>
      </c>
      <c r="F588" s="55">
        <v>1027</v>
      </c>
    </row>
    <row r="589" spans="1:6">
      <c r="A589" s="55">
        <v>0.6</v>
      </c>
      <c r="B589" s="55" t="s">
        <v>371</v>
      </c>
      <c r="C589" s="55" t="s">
        <v>939</v>
      </c>
      <c r="D589" s="55">
        <v>630</v>
      </c>
      <c r="E589" s="55" t="s">
        <v>371</v>
      </c>
      <c r="F589" s="55">
        <v>378</v>
      </c>
    </row>
    <row r="590" spans="1:6">
      <c r="A590" s="55">
        <v>1</v>
      </c>
      <c r="B590" s="55" t="s">
        <v>427</v>
      </c>
      <c r="C590" s="55" t="s">
        <v>940</v>
      </c>
      <c r="D590" s="55">
        <v>63.1</v>
      </c>
      <c r="E590" s="55" t="s">
        <v>427</v>
      </c>
      <c r="F590" s="55">
        <v>63.1</v>
      </c>
    </row>
    <row r="591" spans="1:6">
      <c r="A591" s="55">
        <v>1.4999999999999999E-2</v>
      </c>
      <c r="B591" s="55" t="s">
        <v>371</v>
      </c>
      <c r="C591" s="55" t="s">
        <v>939</v>
      </c>
      <c r="D591" s="55">
        <v>630</v>
      </c>
      <c r="E591" s="55" t="s">
        <v>371</v>
      </c>
      <c r="F591" s="55">
        <v>9.4499999999999993</v>
      </c>
    </row>
    <row r="592" spans="1:6">
      <c r="A592" s="55">
        <v>1.25</v>
      </c>
      <c r="B592" s="55" t="s">
        <v>402</v>
      </c>
      <c r="C592" s="55" t="s">
        <v>403</v>
      </c>
      <c r="D592" s="55">
        <v>298</v>
      </c>
      <c r="E592" s="55" t="s">
        <v>402</v>
      </c>
      <c r="F592" s="55">
        <v>372.5</v>
      </c>
    </row>
    <row r="593" spans="1:6">
      <c r="A593" s="55">
        <v>45</v>
      </c>
      <c r="B593" s="55" t="s">
        <v>399</v>
      </c>
      <c r="C593" s="55" t="s">
        <v>932</v>
      </c>
      <c r="D593" s="55">
        <v>15.5</v>
      </c>
      <c r="E593" s="55" t="s">
        <v>399</v>
      </c>
      <c r="F593" s="55">
        <v>697.5</v>
      </c>
    </row>
    <row r="594" spans="1:6">
      <c r="A594" s="55" t="s">
        <v>374</v>
      </c>
      <c r="B594" s="55"/>
      <c r="C594" s="55" t="s">
        <v>406</v>
      </c>
      <c r="D594" s="55"/>
      <c r="E594" s="55"/>
      <c r="F594" s="55">
        <v>10421</v>
      </c>
    </row>
    <row r="595" spans="1:6">
      <c r="A595" s="55" t="s">
        <v>374</v>
      </c>
      <c r="B595" s="55"/>
      <c r="C595" s="55" t="s">
        <v>407</v>
      </c>
      <c r="D595" s="55"/>
      <c r="E595" s="55"/>
      <c r="F595" s="55">
        <v>27.35</v>
      </c>
    </row>
    <row r="596" spans="1:6">
      <c r="A596" s="55"/>
      <c r="B596" s="55"/>
      <c r="C596" s="55" t="s">
        <v>463</v>
      </c>
      <c r="D596" s="55"/>
      <c r="E596" s="55"/>
      <c r="F596" s="55">
        <v>15655</v>
      </c>
    </row>
    <row r="597" spans="1:6">
      <c r="A597" s="55"/>
      <c r="B597" s="55"/>
      <c r="C597" s="55" t="s">
        <v>436</v>
      </c>
      <c r="D597" s="55"/>
      <c r="E597" s="55"/>
      <c r="F597" s="55">
        <v>1565.5</v>
      </c>
    </row>
    <row r="598" spans="1:6">
      <c r="A598" s="55"/>
      <c r="B598" s="55"/>
      <c r="C598" s="55" t="s">
        <v>941</v>
      </c>
      <c r="D598" s="55"/>
      <c r="E598" s="55"/>
      <c r="F598" s="55"/>
    </row>
    <row r="599" spans="1:6">
      <c r="A599" s="55"/>
      <c r="B599" s="55"/>
      <c r="C599" s="55" t="s">
        <v>942</v>
      </c>
      <c r="D599" s="55">
        <v>90</v>
      </c>
      <c r="E599" s="55"/>
      <c r="F599" s="55"/>
    </row>
    <row r="600" spans="1:6">
      <c r="A600" s="55"/>
      <c r="B600" s="55"/>
      <c r="C600" s="55" t="s">
        <v>943</v>
      </c>
      <c r="D600" s="55">
        <v>8.2500000000000004E-2</v>
      </c>
      <c r="E600" s="55"/>
      <c r="F600" s="55"/>
    </row>
    <row r="601" spans="1:6">
      <c r="A601" s="55"/>
      <c r="B601" s="55"/>
      <c r="C601" s="55" t="s">
        <v>944</v>
      </c>
      <c r="D601" s="55">
        <v>0.13500000000000001</v>
      </c>
      <c r="E601" s="55"/>
      <c r="F601" s="55">
        <v>147.27000000000001</v>
      </c>
    </row>
    <row r="602" spans="1:6">
      <c r="A602" s="55"/>
      <c r="B602" s="55"/>
      <c r="C602" s="55"/>
      <c r="D602" s="55"/>
      <c r="E602" s="55"/>
      <c r="F602" s="55"/>
    </row>
    <row r="603" spans="1:6">
      <c r="A603" s="55" t="s">
        <v>945</v>
      </c>
      <c r="B603" s="55">
        <v>3167</v>
      </c>
      <c r="C603" s="55">
        <v>3167</v>
      </c>
      <c r="D603" s="55" t="s">
        <v>389</v>
      </c>
      <c r="E603" s="55"/>
      <c r="F603" s="55"/>
    </row>
    <row r="604" spans="1:6">
      <c r="A604" s="55"/>
      <c r="B604" s="55"/>
      <c r="C604" s="55"/>
      <c r="D604" s="55"/>
      <c r="E604" s="55"/>
      <c r="F604" s="55"/>
    </row>
    <row r="605" spans="1:6">
      <c r="A605" s="55">
        <v>37.1</v>
      </c>
      <c r="B605" s="55" t="s">
        <v>318</v>
      </c>
      <c r="C605" s="55" t="s">
        <v>946</v>
      </c>
      <c r="D605" s="55"/>
      <c r="E605" s="55"/>
      <c r="F605" s="55"/>
    </row>
    <row r="606" spans="1:6">
      <c r="A606" s="55"/>
      <c r="B606" s="55"/>
      <c r="C606" s="55" t="s">
        <v>179</v>
      </c>
      <c r="D606" s="55"/>
      <c r="E606" s="55"/>
      <c r="F606" s="55"/>
    </row>
    <row r="607" spans="1:6">
      <c r="A607" s="55">
        <v>0.09</v>
      </c>
      <c r="B607" s="55" t="s">
        <v>229</v>
      </c>
      <c r="C607" s="55" t="s">
        <v>947</v>
      </c>
      <c r="D607" s="55">
        <v>1322</v>
      </c>
      <c r="E607" s="55" t="s">
        <v>229</v>
      </c>
      <c r="F607" s="55">
        <v>118.98</v>
      </c>
    </row>
    <row r="608" spans="1:6">
      <c r="A608" s="55">
        <v>2.2000000000000002</v>
      </c>
      <c r="B608" s="55" t="s">
        <v>343</v>
      </c>
      <c r="C608" s="55" t="s">
        <v>355</v>
      </c>
      <c r="D608" s="55">
        <v>804</v>
      </c>
      <c r="E608" s="55" t="s">
        <v>343</v>
      </c>
      <c r="F608" s="55">
        <v>1768.8</v>
      </c>
    </row>
    <row r="609" spans="1:6">
      <c r="A609" s="55">
        <v>0.5</v>
      </c>
      <c r="B609" s="55" t="s">
        <v>343</v>
      </c>
      <c r="C609" s="55" t="s">
        <v>345</v>
      </c>
      <c r="D609" s="55">
        <v>562</v>
      </c>
      <c r="E609" s="55" t="s">
        <v>343</v>
      </c>
      <c r="F609" s="55">
        <v>281</v>
      </c>
    </row>
    <row r="610" spans="1:6">
      <c r="A610" s="55">
        <v>3.8</v>
      </c>
      <c r="B610" s="55" t="s">
        <v>343</v>
      </c>
      <c r="C610" s="55" t="s">
        <v>346</v>
      </c>
      <c r="D610" s="55">
        <v>461</v>
      </c>
      <c r="E610" s="55" t="s">
        <v>343</v>
      </c>
      <c r="F610" s="55">
        <v>1751.8</v>
      </c>
    </row>
    <row r="611" spans="1:6">
      <c r="A611" s="55"/>
      <c r="B611" s="55" t="s">
        <v>323</v>
      </c>
      <c r="C611" s="55" t="s">
        <v>948</v>
      </c>
      <c r="D611" s="55" t="s">
        <v>174</v>
      </c>
      <c r="E611" s="55" t="s">
        <v>323</v>
      </c>
      <c r="F611" s="55">
        <v>1.5</v>
      </c>
    </row>
    <row r="612" spans="1:6">
      <c r="A612" s="55"/>
      <c r="B612" s="55"/>
      <c r="C612" s="55"/>
      <c r="D612" s="55"/>
      <c r="E612" s="55"/>
      <c r="F612" s="55" t="s">
        <v>179</v>
      </c>
    </row>
    <row r="613" spans="1:6">
      <c r="A613" s="55"/>
      <c r="B613" s="55"/>
      <c r="C613" s="55" t="s">
        <v>949</v>
      </c>
      <c r="D613" s="55"/>
      <c r="E613" s="55"/>
      <c r="F613" s="55">
        <v>3922.08</v>
      </c>
    </row>
    <row r="614" spans="1:6">
      <c r="A614" s="55"/>
      <c r="B614" s="55"/>
      <c r="C614" s="55"/>
      <c r="D614" s="55"/>
      <c r="E614" s="55"/>
      <c r="F614" s="55" t="s">
        <v>179</v>
      </c>
    </row>
    <row r="615" spans="1:6">
      <c r="A615" s="55"/>
      <c r="B615" s="55"/>
      <c r="C615" s="55" t="s">
        <v>348</v>
      </c>
      <c r="D615" s="55"/>
      <c r="E615" s="55"/>
      <c r="F615" s="55">
        <v>39.22</v>
      </c>
    </row>
    <row r="616" spans="1:6">
      <c r="A616" s="55"/>
      <c r="B616" s="55"/>
      <c r="C616" s="55"/>
      <c r="D616" s="55"/>
      <c r="E616" s="55"/>
      <c r="F616" s="55" t="s">
        <v>349</v>
      </c>
    </row>
    <row r="617" spans="1:6">
      <c r="A617" s="55"/>
      <c r="B617" s="55" t="s">
        <v>922</v>
      </c>
      <c r="C617" s="55" t="s">
        <v>950</v>
      </c>
      <c r="D617" s="55"/>
      <c r="E617" s="55"/>
      <c r="F617" s="55"/>
    </row>
    <row r="618" spans="1:6">
      <c r="A618" s="55"/>
      <c r="B618" s="55"/>
      <c r="C618" s="55" t="s">
        <v>179</v>
      </c>
      <c r="D618" s="55"/>
      <c r="E618" s="55"/>
      <c r="F618" s="55"/>
    </row>
    <row r="619" spans="1:6">
      <c r="A619" s="55">
        <v>7.0000000000000007E-2</v>
      </c>
      <c r="B619" s="55" t="s">
        <v>229</v>
      </c>
      <c r="C619" s="55" t="s">
        <v>947</v>
      </c>
      <c r="D619" s="55">
        <v>1322</v>
      </c>
      <c r="E619" s="55" t="s">
        <v>229</v>
      </c>
      <c r="F619" s="55">
        <v>92.54</v>
      </c>
    </row>
    <row r="620" spans="1:6">
      <c r="A620" s="55">
        <v>1.6</v>
      </c>
      <c r="B620" s="55" t="s">
        <v>343</v>
      </c>
      <c r="C620" s="55" t="s">
        <v>355</v>
      </c>
      <c r="D620" s="55">
        <v>804</v>
      </c>
      <c r="E620" s="55" t="s">
        <v>343</v>
      </c>
      <c r="F620" s="55">
        <v>1286.4000000000001</v>
      </c>
    </row>
    <row r="621" spans="1:6">
      <c r="A621" s="55">
        <v>0.5</v>
      </c>
      <c r="B621" s="55" t="s">
        <v>343</v>
      </c>
      <c r="C621" s="55" t="s">
        <v>345</v>
      </c>
      <c r="D621" s="55">
        <v>562</v>
      </c>
      <c r="E621" s="55" t="s">
        <v>343</v>
      </c>
      <c r="F621" s="55">
        <v>281</v>
      </c>
    </row>
    <row r="622" spans="1:6">
      <c r="A622" s="55">
        <v>2.7</v>
      </c>
      <c r="B622" s="55" t="s">
        <v>343</v>
      </c>
      <c r="C622" s="55" t="s">
        <v>346</v>
      </c>
      <c r="D622" s="55">
        <v>461</v>
      </c>
      <c r="E622" s="55" t="s">
        <v>343</v>
      </c>
      <c r="F622" s="55">
        <v>1244.7</v>
      </c>
    </row>
    <row r="623" spans="1:6">
      <c r="A623" s="55"/>
      <c r="B623" s="55" t="s">
        <v>323</v>
      </c>
      <c r="C623" s="55" t="s">
        <v>951</v>
      </c>
      <c r="D623" s="55" t="s">
        <v>174</v>
      </c>
      <c r="E623" s="55" t="s">
        <v>323</v>
      </c>
      <c r="F623" s="55">
        <v>2.09</v>
      </c>
    </row>
    <row r="624" spans="1:6">
      <c r="A624" s="55"/>
      <c r="B624" s="55"/>
      <c r="C624" s="55"/>
      <c r="D624" s="55"/>
      <c r="E624" s="55"/>
      <c r="F624" s="55" t="s">
        <v>179</v>
      </c>
    </row>
    <row r="625" spans="1:6">
      <c r="A625" s="55"/>
      <c r="B625" s="55"/>
      <c r="C625" s="55" t="s">
        <v>949</v>
      </c>
      <c r="D625" s="55"/>
      <c r="E625" s="55"/>
      <c r="F625" s="55">
        <v>2906.73</v>
      </c>
    </row>
    <row r="626" spans="1:6">
      <c r="A626" s="55"/>
      <c r="B626" s="55"/>
      <c r="C626" s="55"/>
      <c r="D626" s="55"/>
      <c r="E626" s="55"/>
      <c r="F626" s="55" t="s">
        <v>179</v>
      </c>
    </row>
    <row r="627" spans="1:6">
      <c r="A627" s="55"/>
      <c r="B627" s="55"/>
      <c r="C627" s="55" t="s">
        <v>348</v>
      </c>
      <c r="D627" s="55"/>
      <c r="E627" s="55"/>
      <c r="F627" s="55">
        <v>29.07</v>
      </c>
    </row>
    <row r="628" spans="1:6">
      <c r="A628" s="55"/>
      <c r="B628" s="55"/>
      <c r="C628" s="55"/>
      <c r="D628" s="55"/>
      <c r="E628" s="55"/>
      <c r="F628" s="55" t="s">
        <v>349</v>
      </c>
    </row>
    <row r="629" spans="1:6">
      <c r="A629" s="55"/>
      <c r="B629" s="55"/>
      <c r="C629" s="55" t="s">
        <v>438</v>
      </c>
      <c r="D629" s="55"/>
      <c r="E629" s="55"/>
      <c r="F629" s="55"/>
    </row>
    <row r="630" spans="1:6">
      <c r="A630" s="55"/>
      <c r="B630" s="55"/>
      <c r="C630" s="55"/>
      <c r="D630" s="55"/>
      <c r="E630" s="55"/>
      <c r="F630" s="55"/>
    </row>
    <row r="631" spans="1:6" ht="165">
      <c r="A631" s="55"/>
      <c r="B631" s="55"/>
      <c r="C631" s="4" t="s">
        <v>439</v>
      </c>
      <c r="D631" s="55"/>
      <c r="E631" s="55"/>
      <c r="F631" s="55"/>
    </row>
    <row r="632" spans="1:6">
      <c r="A632" s="55"/>
      <c r="B632" s="55"/>
      <c r="C632" s="55"/>
      <c r="D632" s="55"/>
      <c r="E632" s="55"/>
      <c r="F632" s="55"/>
    </row>
    <row r="633" spans="1:6">
      <c r="A633" s="55">
        <v>5</v>
      </c>
      <c r="B633" s="55" t="s">
        <v>399</v>
      </c>
      <c r="C633" s="55" t="s">
        <v>400</v>
      </c>
      <c r="D633" s="55">
        <v>15.5</v>
      </c>
      <c r="E633" s="55" t="s">
        <v>440</v>
      </c>
      <c r="F633" s="55">
        <v>77.5</v>
      </c>
    </row>
    <row r="634" spans="1:6">
      <c r="A634" s="55">
        <v>2.5</v>
      </c>
      <c r="B634" s="55" t="s">
        <v>399</v>
      </c>
      <c r="C634" s="55" t="s">
        <v>401</v>
      </c>
      <c r="D634" s="55">
        <v>19.100000000000001</v>
      </c>
      <c r="E634" s="55" t="s">
        <v>399</v>
      </c>
      <c r="F634" s="55"/>
    </row>
    <row r="635" spans="1:6">
      <c r="A635" s="55">
        <v>1</v>
      </c>
      <c r="B635" s="55" t="s">
        <v>427</v>
      </c>
      <c r="C635" s="55" t="s">
        <v>966</v>
      </c>
      <c r="D635" s="55">
        <v>39.950000000000003</v>
      </c>
      <c r="E635" s="55" t="s">
        <v>427</v>
      </c>
      <c r="F635" s="55">
        <v>39.950000000000003</v>
      </c>
    </row>
    <row r="636" spans="1:6">
      <c r="A636" s="55"/>
      <c r="B636" s="55"/>
      <c r="C636" s="55" t="s">
        <v>406</v>
      </c>
      <c r="D636" s="55"/>
      <c r="E636" s="55"/>
      <c r="F636" s="55">
        <v>578.94000000000005</v>
      </c>
    </row>
    <row r="637" spans="1:6">
      <c r="A637" s="55"/>
      <c r="B637" s="55"/>
      <c r="C637" s="55" t="s">
        <v>407</v>
      </c>
      <c r="D637" s="55"/>
      <c r="E637" s="55"/>
      <c r="F637" s="55">
        <v>20.77</v>
      </c>
    </row>
    <row r="638" spans="1:6">
      <c r="A638" s="55"/>
      <c r="B638" s="55"/>
      <c r="C638" s="55" t="s">
        <v>436</v>
      </c>
      <c r="D638" s="55"/>
      <c r="E638" s="55"/>
      <c r="F638" s="55">
        <f>SUM(F633:F637)</f>
        <v>717.16000000000008</v>
      </c>
    </row>
    <row r="639" spans="1:6">
      <c r="A639" s="55"/>
      <c r="B639" s="55"/>
      <c r="C639" s="55"/>
      <c r="D639" s="55"/>
      <c r="E639" s="55"/>
      <c r="F639" s="55"/>
    </row>
    <row r="640" spans="1:6">
      <c r="A640" s="55"/>
      <c r="B640" s="55"/>
      <c r="C640" s="23" t="s">
        <v>991</v>
      </c>
      <c r="D640" s="55"/>
      <c r="E640" s="55"/>
      <c r="F640" s="55"/>
    </row>
    <row r="641" spans="1:7" ht="90">
      <c r="A641" s="55"/>
      <c r="B641" s="55"/>
      <c r="C641" s="4" t="s">
        <v>1050</v>
      </c>
      <c r="D641" s="55"/>
      <c r="E641" s="55"/>
      <c r="F641" s="55"/>
    </row>
    <row r="642" spans="1:7">
      <c r="A642" s="55">
        <v>0.20699999999999999</v>
      </c>
      <c r="B642" s="55" t="s">
        <v>472</v>
      </c>
      <c r="C642" s="55" t="s">
        <v>992</v>
      </c>
      <c r="D642" s="55"/>
      <c r="E642" s="5">
        <v>1311.9</v>
      </c>
      <c r="F642" s="5">
        <v>271.56330000000003</v>
      </c>
      <c r="G642" s="16"/>
    </row>
    <row r="643" spans="1:7">
      <c r="A643" s="55">
        <v>2.9249999999999998</v>
      </c>
      <c r="B643" s="55" t="s">
        <v>993</v>
      </c>
      <c r="C643" s="55" t="s">
        <v>994</v>
      </c>
      <c r="D643" s="55"/>
      <c r="E643" s="55">
        <v>1000</v>
      </c>
      <c r="F643" s="55">
        <v>2925</v>
      </c>
      <c r="G643" s="16"/>
    </row>
    <row r="644" spans="1:7">
      <c r="A644" s="55">
        <v>0.5</v>
      </c>
      <c r="B644" s="55" t="s">
        <v>728</v>
      </c>
      <c r="C644" s="55" t="s">
        <v>479</v>
      </c>
      <c r="D644" s="55"/>
      <c r="E644" s="55">
        <v>804</v>
      </c>
      <c r="F644" s="55">
        <v>402</v>
      </c>
      <c r="G644" s="16"/>
    </row>
    <row r="645" spans="1:7">
      <c r="A645" s="55">
        <v>0.5</v>
      </c>
      <c r="B645" s="55" t="s">
        <v>728</v>
      </c>
      <c r="C645" s="55" t="s">
        <v>995</v>
      </c>
      <c r="D645" s="55"/>
      <c r="E645" s="55">
        <v>562</v>
      </c>
      <c r="F645" s="55">
        <v>281</v>
      </c>
      <c r="G645" s="16"/>
    </row>
    <row r="646" spans="1:7" s="32" customFormat="1">
      <c r="A646" s="55"/>
      <c r="B646" s="55"/>
      <c r="C646" s="55"/>
      <c r="D646" s="55"/>
      <c r="E646" s="55"/>
      <c r="F646" s="55"/>
      <c r="G646" s="16"/>
    </row>
    <row r="647" spans="1:7">
      <c r="A647" s="55"/>
      <c r="B647" s="55"/>
      <c r="C647" s="23" t="s">
        <v>999</v>
      </c>
      <c r="D647" s="55"/>
      <c r="E647" s="55"/>
      <c r="F647" s="45">
        <v>3879.5632999999998</v>
      </c>
      <c r="G647" s="16"/>
    </row>
    <row r="648" spans="1:7" s="32" customFormat="1">
      <c r="A648" s="55"/>
      <c r="B648" s="55"/>
      <c r="C648" s="23" t="s">
        <v>1000</v>
      </c>
      <c r="D648" s="55"/>
      <c r="E648" s="55"/>
      <c r="F648" s="23" t="s">
        <v>1020</v>
      </c>
      <c r="G648" s="16"/>
    </row>
    <row r="649" spans="1:7" s="32" customFormat="1">
      <c r="A649" s="55"/>
      <c r="B649" s="55"/>
      <c r="C649" s="55"/>
      <c r="D649" s="55"/>
      <c r="E649" s="23"/>
      <c r="F649" s="23">
        <v>431.06258888888885</v>
      </c>
      <c r="G649" s="43"/>
    </row>
    <row r="650" spans="1:7" s="32" customFormat="1">
      <c r="A650" s="55"/>
      <c r="B650" s="55"/>
      <c r="C650" s="55"/>
      <c r="D650" s="55"/>
      <c r="E650" s="23" t="s">
        <v>904</v>
      </c>
      <c r="F650" s="45">
        <v>431</v>
      </c>
      <c r="G650" s="43"/>
    </row>
    <row r="651" spans="1:7" s="32" customFormat="1">
      <c r="A651" s="55"/>
      <c r="B651" s="55"/>
      <c r="C651" s="55"/>
      <c r="D651" s="55"/>
      <c r="E651" s="55"/>
      <c r="F651" s="55"/>
      <c r="G651" s="16"/>
    </row>
    <row r="652" spans="1:7" s="32" customFormat="1">
      <c r="A652" s="55"/>
      <c r="B652" s="55"/>
      <c r="C652" s="55" t="s">
        <v>1009</v>
      </c>
      <c r="D652" s="55"/>
      <c r="E652" s="55"/>
      <c r="F652" s="55"/>
      <c r="G652" s="16"/>
    </row>
    <row r="653" spans="1:7" s="32" customFormat="1">
      <c r="A653" s="55"/>
      <c r="B653" s="55"/>
      <c r="C653" s="55" t="s">
        <v>1010</v>
      </c>
      <c r="D653" s="55"/>
      <c r="E653" s="55"/>
      <c r="F653" s="55"/>
      <c r="G653" s="16"/>
    </row>
    <row r="654" spans="1:7" s="32" customFormat="1">
      <c r="A654" s="55"/>
      <c r="B654" s="55"/>
      <c r="C654" s="55" t="s">
        <v>1011</v>
      </c>
      <c r="D654" s="55"/>
      <c r="E654" s="55" t="s">
        <v>1012</v>
      </c>
      <c r="F654" s="55"/>
      <c r="G654" s="16"/>
    </row>
    <row r="655" spans="1:7" s="32" customFormat="1">
      <c r="A655" s="55"/>
      <c r="B655" s="55"/>
      <c r="C655" s="55" t="s">
        <v>1014</v>
      </c>
      <c r="D655" s="55"/>
      <c r="E655" s="55" t="s">
        <v>1013</v>
      </c>
      <c r="F655" s="55"/>
      <c r="G655" s="16"/>
    </row>
    <row r="656" spans="1:7" s="32" customFormat="1">
      <c r="A656" s="55"/>
      <c r="B656" s="55"/>
      <c r="C656" s="55"/>
      <c r="D656" s="55"/>
      <c r="E656" s="55"/>
      <c r="F656" s="55"/>
      <c r="G656" s="16"/>
    </row>
    <row r="657" spans="1:7">
      <c r="A657" s="55"/>
      <c r="B657" s="55"/>
      <c r="C657" s="55"/>
      <c r="D657" s="55"/>
      <c r="E657" s="55"/>
      <c r="F657" s="55"/>
    </row>
    <row r="658" spans="1:7">
      <c r="A658" s="55"/>
      <c r="B658" s="55"/>
      <c r="C658" s="23" t="s">
        <v>991</v>
      </c>
      <c r="D658" s="55"/>
      <c r="E658" s="55"/>
      <c r="F658" s="55"/>
    </row>
    <row r="659" spans="1:7" ht="75">
      <c r="A659" s="55"/>
      <c r="B659" s="55"/>
      <c r="C659" s="4" t="s">
        <v>997</v>
      </c>
      <c r="D659" s="55"/>
      <c r="E659" s="55"/>
      <c r="F659" s="55"/>
    </row>
    <row r="660" spans="1:7">
      <c r="A660" s="55"/>
      <c r="B660" s="55"/>
      <c r="C660" s="23" t="s">
        <v>1005</v>
      </c>
      <c r="D660" s="55"/>
      <c r="E660" s="55"/>
      <c r="F660" s="55"/>
    </row>
    <row r="661" spans="1:7">
      <c r="A661" s="55">
        <v>1</v>
      </c>
      <c r="B661" s="55" t="s">
        <v>728</v>
      </c>
      <c r="C661" s="55" t="s">
        <v>998</v>
      </c>
      <c r="D661" s="55"/>
      <c r="E661" s="57">
        <v>661</v>
      </c>
      <c r="F661" s="55">
        <v>661</v>
      </c>
      <c r="G661" s="16"/>
    </row>
    <row r="662" spans="1:7" s="32" customFormat="1">
      <c r="A662" s="55">
        <v>1</v>
      </c>
      <c r="B662" s="55" t="s">
        <v>728</v>
      </c>
      <c r="C662" s="55" t="s">
        <v>1021</v>
      </c>
      <c r="D662" s="55"/>
      <c r="E662" s="57">
        <v>461</v>
      </c>
      <c r="F662" s="55">
        <v>461</v>
      </c>
      <c r="G662" s="16"/>
    </row>
    <row r="663" spans="1:7">
      <c r="A663" s="55"/>
      <c r="B663" s="55"/>
      <c r="C663" s="23" t="s">
        <v>999</v>
      </c>
      <c r="D663" s="55"/>
      <c r="E663" s="55"/>
      <c r="F663" s="23">
        <v>1122</v>
      </c>
      <c r="G663" s="16"/>
    </row>
    <row r="664" spans="1:7">
      <c r="A664" s="55"/>
      <c r="B664" s="55"/>
      <c r="C664" s="23" t="s">
        <v>1000</v>
      </c>
      <c r="D664" s="55"/>
      <c r="E664" s="55"/>
      <c r="F664" s="23" t="s">
        <v>1022</v>
      </c>
      <c r="G664" s="16"/>
    </row>
    <row r="665" spans="1:7">
      <c r="A665" s="55"/>
      <c r="B665" s="55"/>
      <c r="C665" s="55"/>
      <c r="D665" s="55"/>
      <c r="E665" s="55"/>
      <c r="F665" s="23">
        <v>124.66666666666667</v>
      </c>
      <c r="G665" s="43"/>
    </row>
    <row r="666" spans="1:7" s="32" customFormat="1">
      <c r="A666" s="55"/>
      <c r="B666" s="55"/>
      <c r="C666" s="55"/>
      <c r="D666" s="55"/>
      <c r="E666" s="23" t="s">
        <v>904</v>
      </c>
      <c r="F666" s="45">
        <v>125</v>
      </c>
      <c r="G666" s="43"/>
    </row>
    <row r="667" spans="1:7" s="32" customFormat="1">
      <c r="A667" s="55"/>
      <c r="B667" s="55"/>
      <c r="C667" s="55"/>
      <c r="D667" s="55"/>
      <c r="E667" s="55"/>
      <c r="F667" s="55"/>
      <c r="G667" s="43"/>
    </row>
    <row r="668" spans="1:7">
      <c r="A668" s="55"/>
      <c r="B668" s="55"/>
      <c r="C668" s="23" t="s">
        <v>991</v>
      </c>
      <c r="D668" s="55"/>
      <c r="E668" s="55"/>
      <c r="F668" s="55"/>
    </row>
    <row r="669" spans="1:7" ht="90">
      <c r="A669" s="55"/>
      <c r="B669" s="55"/>
      <c r="C669" s="4" t="s">
        <v>1001</v>
      </c>
      <c r="D669" s="55"/>
      <c r="E669" s="55"/>
      <c r="F669" s="55"/>
    </row>
    <row r="670" spans="1:7">
      <c r="A670" s="55"/>
      <c r="B670" s="55"/>
      <c r="C670" s="23" t="s">
        <v>1005</v>
      </c>
      <c r="D670" s="55"/>
      <c r="E670" s="55"/>
      <c r="F670" s="55"/>
    </row>
    <row r="671" spans="1:7">
      <c r="A671" s="55">
        <v>1.25</v>
      </c>
      <c r="B671" s="55"/>
      <c r="C671" s="55" t="s">
        <v>996</v>
      </c>
      <c r="D671" s="55"/>
      <c r="E671" s="55">
        <v>461</v>
      </c>
      <c r="F671" s="55">
        <v>576.25</v>
      </c>
      <c r="G671" s="16"/>
    </row>
    <row r="672" spans="1:7">
      <c r="A672" s="55"/>
      <c r="B672" s="55"/>
      <c r="C672" s="55" t="s">
        <v>1002</v>
      </c>
      <c r="D672" s="55"/>
      <c r="E672" s="55"/>
      <c r="F672" s="55">
        <v>3.75</v>
      </c>
    </row>
    <row r="673" spans="1:7">
      <c r="A673" s="55"/>
      <c r="B673" s="55"/>
      <c r="C673" s="55" t="s">
        <v>1003</v>
      </c>
      <c r="D673" s="55"/>
      <c r="E673" s="55"/>
      <c r="F673" s="55">
        <v>580</v>
      </c>
      <c r="G673" s="16"/>
    </row>
    <row r="674" spans="1:7">
      <c r="A674" s="55"/>
      <c r="B674" s="55"/>
      <c r="C674" s="55" t="s">
        <v>1004</v>
      </c>
      <c r="D674" s="55"/>
      <c r="E674" s="55"/>
      <c r="F674" s="23" t="s">
        <v>1023</v>
      </c>
      <c r="G674" s="42"/>
    </row>
    <row r="675" spans="1:7">
      <c r="A675" s="55"/>
      <c r="B675" s="55"/>
      <c r="C675" s="55"/>
      <c r="D675" s="55"/>
      <c r="E675" s="55"/>
      <c r="F675" s="23">
        <v>64.44</v>
      </c>
      <c r="G675" s="43"/>
    </row>
    <row r="676" spans="1:7" s="32" customFormat="1">
      <c r="A676" s="55"/>
      <c r="B676" s="55"/>
      <c r="C676" s="55"/>
      <c r="D676" s="55"/>
      <c r="E676" s="23" t="s">
        <v>904</v>
      </c>
      <c r="F676" s="45">
        <v>65</v>
      </c>
      <c r="G676" s="43"/>
    </row>
    <row r="677" spans="1:7">
      <c r="A677" s="55"/>
      <c r="B677" s="55"/>
      <c r="C677" s="55"/>
      <c r="D677" s="55"/>
      <c r="E677" s="55"/>
      <c r="F677" s="55"/>
    </row>
    <row r="678" spans="1:7">
      <c r="A678" s="55"/>
      <c r="B678" s="55"/>
      <c r="C678" s="23" t="s">
        <v>991</v>
      </c>
      <c r="D678" s="55"/>
      <c r="E678" s="55"/>
      <c r="F678" s="55"/>
    </row>
    <row r="679" spans="1:7" ht="120">
      <c r="A679" s="55"/>
      <c r="B679" s="55"/>
      <c r="C679" s="4" t="s">
        <v>1051</v>
      </c>
      <c r="D679" s="55"/>
      <c r="E679" s="55"/>
      <c r="F679" s="55"/>
    </row>
    <row r="680" spans="1:7">
      <c r="A680" s="55"/>
      <c r="B680" s="55"/>
      <c r="C680" s="23" t="s">
        <v>1005</v>
      </c>
      <c r="D680" s="55"/>
      <c r="E680" s="55"/>
      <c r="F680" s="55"/>
    </row>
    <row r="681" spans="1:7">
      <c r="A681" s="55"/>
      <c r="B681" s="55"/>
      <c r="C681" s="55"/>
      <c r="D681" s="55"/>
      <c r="E681" s="55"/>
      <c r="F681" s="55"/>
    </row>
    <row r="682" spans="1:7">
      <c r="A682" s="55">
        <v>0.25</v>
      </c>
      <c r="B682" s="55" t="s">
        <v>728</v>
      </c>
      <c r="C682" s="55" t="s">
        <v>1006</v>
      </c>
      <c r="D682" s="55"/>
      <c r="E682" s="55">
        <v>666</v>
      </c>
      <c r="F682" s="55">
        <v>166.5</v>
      </c>
      <c r="G682" s="16"/>
    </row>
    <row r="683" spans="1:7">
      <c r="A683" s="5">
        <v>1</v>
      </c>
      <c r="B683" s="55" t="s">
        <v>1008</v>
      </c>
      <c r="C683" s="55" t="s">
        <v>1007</v>
      </c>
      <c r="D683" s="55"/>
      <c r="E683" s="55">
        <v>2500</v>
      </c>
      <c r="F683" s="55">
        <v>2500</v>
      </c>
      <c r="G683" s="16"/>
    </row>
    <row r="684" spans="1:7">
      <c r="A684" s="55"/>
      <c r="B684" s="55"/>
      <c r="C684" s="55" t="s">
        <v>1003</v>
      </c>
      <c r="D684" s="55"/>
      <c r="E684" s="55"/>
      <c r="F684" s="23">
        <v>2666.5</v>
      </c>
      <c r="G684" s="16"/>
    </row>
    <row r="685" spans="1:7">
      <c r="A685" s="55"/>
      <c r="B685" s="55"/>
      <c r="C685" s="55" t="s">
        <v>1004</v>
      </c>
      <c r="D685" s="55"/>
      <c r="E685" s="55"/>
      <c r="F685" s="23">
        <v>296.27777777777777</v>
      </c>
      <c r="G685" s="16"/>
    </row>
    <row r="686" spans="1:7">
      <c r="A686" s="55"/>
      <c r="B686" s="55"/>
      <c r="C686" s="55"/>
      <c r="D686" s="55"/>
      <c r="E686" s="55"/>
      <c r="F686" s="23">
        <v>296.27777777777777</v>
      </c>
      <c r="G686" s="16"/>
    </row>
    <row r="687" spans="1:7">
      <c r="A687" s="55"/>
      <c r="B687" s="55"/>
      <c r="C687" s="55"/>
      <c r="D687" s="55"/>
      <c r="E687" s="23" t="s">
        <v>904</v>
      </c>
      <c r="F687" s="45">
        <v>297</v>
      </c>
      <c r="G687" s="43"/>
    </row>
    <row r="688" spans="1:7">
      <c r="A688" s="55"/>
      <c r="B688" s="55"/>
      <c r="C688" s="55"/>
      <c r="D688" s="55"/>
      <c r="E688" s="55"/>
      <c r="F688" s="55"/>
    </row>
    <row r="689" spans="1:6">
      <c r="A689" s="55">
        <v>29.5</v>
      </c>
      <c r="B689" s="55" t="s">
        <v>318</v>
      </c>
      <c r="C689" s="55" t="s">
        <v>1029</v>
      </c>
      <c r="D689" s="55"/>
      <c r="E689" s="55"/>
      <c r="F689" s="55"/>
    </row>
    <row r="690" spans="1:6">
      <c r="A690" s="55"/>
      <c r="B690" s="55"/>
      <c r="C690" s="55" t="s">
        <v>1030</v>
      </c>
      <c r="D690" s="55"/>
      <c r="E690" s="55"/>
      <c r="F690" s="55"/>
    </row>
    <row r="691" spans="1:6">
      <c r="A691" s="55"/>
      <c r="B691" s="55"/>
      <c r="C691" s="55" t="s">
        <v>1031</v>
      </c>
      <c r="D691" s="55"/>
      <c r="E691" s="55"/>
      <c r="F691" s="55"/>
    </row>
    <row r="692" spans="1:6">
      <c r="A692" s="55"/>
      <c r="B692" s="55"/>
      <c r="C692" s="55" t="s">
        <v>179</v>
      </c>
      <c r="D692" s="55" t="s">
        <v>179</v>
      </c>
      <c r="E692" s="55"/>
      <c r="F692" s="55"/>
    </row>
    <row r="693" spans="1:6">
      <c r="A693" s="55">
        <v>10</v>
      </c>
      <c r="B693" s="55" t="s">
        <v>389</v>
      </c>
      <c r="C693" s="55" t="s">
        <v>1032</v>
      </c>
      <c r="D693" s="55">
        <v>363.34</v>
      </c>
      <c r="E693" s="55" t="s">
        <v>389</v>
      </c>
      <c r="F693" s="55">
        <v>3633.4</v>
      </c>
    </row>
    <row r="694" spans="1:6">
      <c r="A694" s="55">
        <v>0.21</v>
      </c>
      <c r="B694" s="55" t="s">
        <v>229</v>
      </c>
      <c r="C694" s="55" t="s">
        <v>593</v>
      </c>
      <c r="D694" s="55">
        <v>4471.8999999999996</v>
      </c>
      <c r="E694" s="55" t="s">
        <v>229</v>
      </c>
      <c r="F694" s="55">
        <v>939.1</v>
      </c>
    </row>
    <row r="695" spans="1:6">
      <c r="A695" s="55"/>
      <c r="B695" s="55"/>
      <c r="C695" s="55" t="s">
        <v>1033</v>
      </c>
      <c r="D695" s="55" t="s">
        <v>174</v>
      </c>
      <c r="E695" s="55"/>
      <c r="F695" s="55" t="s">
        <v>174</v>
      </c>
    </row>
    <row r="696" spans="1:6">
      <c r="A696" s="55">
        <v>1.1000000000000001</v>
      </c>
      <c r="B696" s="55" t="s">
        <v>394</v>
      </c>
      <c r="C696" s="55" t="s">
        <v>344</v>
      </c>
      <c r="D696" s="55">
        <v>861</v>
      </c>
      <c r="E696" s="55" t="s">
        <v>394</v>
      </c>
      <c r="F696" s="55">
        <v>947.1</v>
      </c>
    </row>
    <row r="697" spans="1:6">
      <c r="A697" s="55">
        <v>1.1000000000000001</v>
      </c>
      <c r="B697" s="55" t="s">
        <v>394</v>
      </c>
      <c r="C697" s="55" t="s">
        <v>355</v>
      </c>
      <c r="D697" s="55">
        <v>804</v>
      </c>
      <c r="E697" s="55" t="s">
        <v>394</v>
      </c>
      <c r="F697" s="55">
        <v>884.4</v>
      </c>
    </row>
    <row r="698" spans="1:6">
      <c r="A698" s="55">
        <v>2.2000000000000002</v>
      </c>
      <c r="B698" s="55" t="s">
        <v>394</v>
      </c>
      <c r="C698" s="55" t="s">
        <v>345</v>
      </c>
      <c r="D698" s="55">
        <v>562</v>
      </c>
      <c r="E698" s="55" t="s">
        <v>394</v>
      </c>
      <c r="F698" s="55">
        <v>1236.4000000000001</v>
      </c>
    </row>
    <row r="699" spans="1:6">
      <c r="A699" s="55">
        <v>2.2000000000000002</v>
      </c>
      <c r="B699" s="55" t="s">
        <v>394</v>
      </c>
      <c r="C699" s="55" t="s">
        <v>346</v>
      </c>
      <c r="D699" s="55">
        <v>461</v>
      </c>
      <c r="E699" s="55" t="s">
        <v>394</v>
      </c>
      <c r="F699" s="55">
        <v>1014.2</v>
      </c>
    </row>
    <row r="700" spans="1:6">
      <c r="A700" s="55">
        <v>20</v>
      </c>
      <c r="B700" s="55" t="s">
        <v>391</v>
      </c>
      <c r="C700" s="55" t="s">
        <v>320</v>
      </c>
      <c r="D700" s="55">
        <v>5960</v>
      </c>
      <c r="E700" s="55" t="s">
        <v>268</v>
      </c>
      <c r="F700" s="55">
        <v>119.2</v>
      </c>
    </row>
    <row r="701" spans="1:6">
      <c r="A701" s="55">
        <v>2</v>
      </c>
      <c r="B701" s="55" t="s">
        <v>391</v>
      </c>
      <c r="C701" s="55" t="s">
        <v>1034</v>
      </c>
      <c r="D701" s="55">
        <v>36.1</v>
      </c>
      <c r="E701" s="55" t="s">
        <v>391</v>
      </c>
      <c r="F701" s="55">
        <v>72.2</v>
      </c>
    </row>
    <row r="702" spans="1:6">
      <c r="A702" s="55">
        <v>1.6</v>
      </c>
      <c r="B702" s="55" t="s">
        <v>394</v>
      </c>
      <c r="C702" s="55" t="s">
        <v>355</v>
      </c>
      <c r="D702" s="55">
        <v>804</v>
      </c>
      <c r="E702" s="55" t="s">
        <v>394</v>
      </c>
      <c r="F702" s="55">
        <v>1286.4000000000001</v>
      </c>
    </row>
    <row r="703" spans="1:6">
      <c r="A703" s="55">
        <v>0.5</v>
      </c>
      <c r="B703" s="55" t="s">
        <v>394</v>
      </c>
      <c r="C703" s="55" t="s">
        <v>345</v>
      </c>
      <c r="D703" s="55">
        <v>562</v>
      </c>
      <c r="E703" s="55" t="s">
        <v>394</v>
      </c>
      <c r="F703" s="55">
        <v>281</v>
      </c>
    </row>
    <row r="704" spans="1:6">
      <c r="A704" s="55">
        <v>1.1000000000000001</v>
      </c>
      <c r="B704" s="55" t="s">
        <v>394</v>
      </c>
      <c r="C704" s="55" t="s">
        <v>346</v>
      </c>
      <c r="D704" s="55">
        <v>461</v>
      </c>
      <c r="E704" s="55" t="s">
        <v>394</v>
      </c>
      <c r="F704" s="55">
        <v>507.1</v>
      </c>
    </row>
    <row r="705" spans="1:6">
      <c r="A705" s="55"/>
      <c r="B705" s="55" t="s">
        <v>323</v>
      </c>
      <c r="C705" s="55" t="s">
        <v>324</v>
      </c>
      <c r="D705" s="55"/>
      <c r="E705" s="55" t="s">
        <v>323</v>
      </c>
      <c r="F705" s="55">
        <v>0</v>
      </c>
    </row>
    <row r="706" spans="1:6">
      <c r="A706" s="55"/>
      <c r="B706" s="55"/>
      <c r="C706" s="55"/>
      <c r="D706" s="55"/>
      <c r="E706" s="55"/>
      <c r="F706" s="55" t="s">
        <v>179</v>
      </c>
    </row>
    <row r="707" spans="1:6">
      <c r="A707" s="55"/>
      <c r="B707" s="55"/>
      <c r="C707" s="55" t="s">
        <v>347</v>
      </c>
      <c r="D707" s="55"/>
      <c r="E707" s="55"/>
      <c r="F707" s="55">
        <v>10920.5</v>
      </c>
    </row>
    <row r="708" spans="1:6">
      <c r="A708" s="55"/>
      <c r="B708" s="55"/>
      <c r="C708" s="55"/>
      <c r="D708" s="55"/>
      <c r="E708" s="55"/>
      <c r="F708" s="55" t="s">
        <v>179</v>
      </c>
    </row>
    <row r="709" spans="1:6">
      <c r="A709" s="55"/>
      <c r="B709" s="55"/>
      <c r="C709" s="55" t="s">
        <v>348</v>
      </c>
      <c r="D709" s="55"/>
      <c r="E709" s="55"/>
      <c r="F709" s="55">
        <v>1092.05</v>
      </c>
    </row>
    <row r="710" spans="1:6">
      <c r="A710" s="55"/>
      <c r="B710" s="55"/>
      <c r="C710" s="55"/>
      <c r="D710" s="55"/>
      <c r="E710" s="55"/>
      <c r="F710" s="55" t="s">
        <v>349</v>
      </c>
    </row>
    <row r="711" spans="1:6">
      <c r="A711" s="55"/>
      <c r="B711" s="55"/>
      <c r="C711" s="55" t="s">
        <v>1041</v>
      </c>
      <c r="D711" s="55"/>
      <c r="E711" s="55"/>
      <c r="F711" s="55"/>
    </row>
    <row r="712" spans="1:6">
      <c r="A712" s="55" t="s">
        <v>1042</v>
      </c>
      <c r="B712" s="55" t="s">
        <v>318</v>
      </c>
      <c r="C712" s="55" t="s">
        <v>1043</v>
      </c>
      <c r="D712" s="55"/>
      <c r="E712" s="55"/>
      <c r="F712" s="55"/>
    </row>
    <row r="713" spans="1:6">
      <c r="A713" s="55"/>
      <c r="B713" s="55"/>
      <c r="C713" s="55" t="s">
        <v>1044</v>
      </c>
      <c r="D713" s="55"/>
      <c r="E713" s="55"/>
      <c r="F713" s="55"/>
    </row>
    <row r="714" spans="1:6">
      <c r="A714" s="55"/>
      <c r="B714" s="55"/>
      <c r="C714" s="55" t="s">
        <v>1045</v>
      </c>
      <c r="D714" s="55"/>
      <c r="E714" s="55"/>
      <c r="F714" s="55"/>
    </row>
    <row r="715" spans="1:6">
      <c r="A715" s="55"/>
      <c r="B715" s="55"/>
      <c r="C715" s="55" t="s">
        <v>179</v>
      </c>
      <c r="D715" s="55"/>
      <c r="E715" s="55"/>
      <c r="F715" s="55"/>
    </row>
    <row r="716" spans="1:6">
      <c r="A716" s="55">
        <v>0.01</v>
      </c>
      <c r="B716" s="55" t="s">
        <v>229</v>
      </c>
      <c r="C716" s="55" t="s">
        <v>1046</v>
      </c>
      <c r="D716" s="55">
        <v>7108.18</v>
      </c>
      <c r="E716" s="55" t="s">
        <v>229</v>
      </c>
      <c r="F716" s="55">
        <v>71.08</v>
      </c>
    </row>
    <row r="717" spans="1:6">
      <c r="A717" s="55">
        <v>0.01</v>
      </c>
      <c r="B717" s="55" t="s">
        <v>229</v>
      </c>
      <c r="C717" s="55" t="s">
        <v>1047</v>
      </c>
      <c r="D717" s="55"/>
      <c r="E717" s="55" t="s">
        <v>323</v>
      </c>
      <c r="F717" s="55">
        <v>1.1499999999999999</v>
      </c>
    </row>
    <row r="718" spans="1:6">
      <c r="A718" s="55"/>
      <c r="B718" s="55"/>
      <c r="C718" s="55" t="s">
        <v>1048</v>
      </c>
      <c r="D718" s="55"/>
      <c r="E718" s="55"/>
      <c r="F718" s="55"/>
    </row>
    <row r="719" spans="1:6">
      <c r="A719" s="55"/>
      <c r="B719" s="55"/>
      <c r="C719" s="55"/>
      <c r="D719" s="55"/>
      <c r="E719" s="55"/>
      <c r="F719" s="55" t="s">
        <v>179</v>
      </c>
    </row>
    <row r="720" spans="1:6">
      <c r="A720" s="55"/>
      <c r="B720" s="55"/>
      <c r="C720" s="55" t="s">
        <v>1049</v>
      </c>
      <c r="D720" s="55"/>
      <c r="E720" s="55"/>
      <c r="F720" s="55">
        <v>72.23</v>
      </c>
    </row>
    <row r="721" spans="1:6">
      <c r="A721" s="55"/>
      <c r="B721" s="55"/>
      <c r="C721" s="55"/>
      <c r="D721" s="55"/>
      <c r="E721" s="55"/>
      <c r="F721" s="55" t="s">
        <v>179</v>
      </c>
    </row>
    <row r="722" spans="1:6">
      <c r="A722" s="55"/>
      <c r="B722" s="55"/>
      <c r="C722" s="55" t="s">
        <v>357</v>
      </c>
      <c r="D722" s="55"/>
      <c r="E722" s="55"/>
      <c r="F722" s="55">
        <v>7223</v>
      </c>
    </row>
    <row r="723" spans="1:6">
      <c r="A723" s="55" t="s">
        <v>174</v>
      </c>
      <c r="B723" s="55"/>
      <c r="C723" s="55"/>
      <c r="D723" s="55"/>
      <c r="E723" s="55"/>
      <c r="F723" s="55"/>
    </row>
    <row r="724" spans="1:6">
      <c r="A724" s="55"/>
      <c r="B724" s="55"/>
      <c r="C724" s="55"/>
      <c r="D724" s="55"/>
      <c r="E724" s="55"/>
      <c r="F724" s="55" t="s">
        <v>349</v>
      </c>
    </row>
    <row r="725" spans="1:6">
      <c r="A725" s="55"/>
      <c r="B725" s="55" t="s">
        <v>922</v>
      </c>
      <c r="C725" s="55" t="s">
        <v>923</v>
      </c>
      <c r="D725" s="55"/>
      <c r="E725" s="55"/>
      <c r="F725" s="55"/>
    </row>
    <row r="726" spans="1:6">
      <c r="A726" s="55"/>
      <c r="B726" s="55"/>
      <c r="C726" s="55" t="s">
        <v>924</v>
      </c>
      <c r="D726" s="55"/>
      <c r="E726" s="55"/>
      <c r="F726" s="55"/>
    </row>
    <row r="727" spans="1:6">
      <c r="A727" s="55"/>
      <c r="B727" s="55"/>
      <c r="C727" s="55" t="s">
        <v>179</v>
      </c>
      <c r="D727" s="55"/>
      <c r="E727" s="55"/>
      <c r="F727" s="55"/>
    </row>
    <row r="728" spans="1:6">
      <c r="A728" s="55">
        <v>1.4E-2</v>
      </c>
      <c r="B728" s="55" t="s">
        <v>229</v>
      </c>
      <c r="C728" s="55" t="s">
        <v>925</v>
      </c>
      <c r="D728" s="55">
        <v>7223</v>
      </c>
      <c r="E728" s="55" t="s">
        <v>229</v>
      </c>
      <c r="F728" s="55">
        <v>101.12</v>
      </c>
    </row>
    <row r="729" spans="1:6">
      <c r="A729" s="55"/>
      <c r="B729" s="55"/>
      <c r="C729" s="55" t="s">
        <v>926</v>
      </c>
      <c r="D729" s="55"/>
      <c r="E729" s="55"/>
      <c r="F729" s="55" t="s">
        <v>174</v>
      </c>
    </row>
    <row r="730" spans="1:6">
      <c r="A730" s="55">
        <v>0.5</v>
      </c>
      <c r="B730" s="55" t="s">
        <v>394</v>
      </c>
      <c r="C730" s="55" t="s">
        <v>344</v>
      </c>
      <c r="D730" s="55">
        <v>861</v>
      </c>
      <c r="E730" s="55" t="s">
        <v>394</v>
      </c>
      <c r="F730" s="55">
        <v>430.5</v>
      </c>
    </row>
    <row r="731" spans="1:6">
      <c r="A731" s="55">
        <v>0.75</v>
      </c>
      <c r="B731" s="55" t="s">
        <v>394</v>
      </c>
      <c r="C731" s="55" t="s">
        <v>345</v>
      </c>
      <c r="D731" s="55">
        <v>562</v>
      </c>
      <c r="E731" s="55" t="s">
        <v>394</v>
      </c>
      <c r="F731" s="55">
        <v>421.5</v>
      </c>
    </row>
    <row r="732" spans="1:6">
      <c r="A732" s="55"/>
      <c r="B732" s="55" t="s">
        <v>323</v>
      </c>
      <c r="C732" s="55" t="s">
        <v>324</v>
      </c>
      <c r="D732" s="55"/>
      <c r="E732" s="55" t="s">
        <v>323</v>
      </c>
      <c r="F732" s="55">
        <v>0</v>
      </c>
    </row>
    <row r="733" spans="1:6">
      <c r="A733" s="55"/>
      <c r="B733" s="55"/>
      <c r="C733" s="55"/>
      <c r="D733" s="55"/>
      <c r="E733" s="55"/>
      <c r="F733" s="55" t="s">
        <v>179</v>
      </c>
    </row>
    <row r="734" spans="1:6">
      <c r="A734" s="55"/>
      <c r="B734" s="55"/>
      <c r="C734" s="55" t="s">
        <v>927</v>
      </c>
      <c r="D734" s="55"/>
      <c r="E734" s="55"/>
      <c r="F734" s="55">
        <v>953.12</v>
      </c>
    </row>
    <row r="735" spans="1:6">
      <c r="A735" s="55"/>
      <c r="B735" s="55"/>
      <c r="C735" s="55"/>
      <c r="D735" s="55"/>
      <c r="E735" s="55"/>
      <c r="F735" s="55" t="s">
        <v>179</v>
      </c>
    </row>
    <row r="736" spans="1:6">
      <c r="A736" s="55"/>
      <c r="B736" s="55"/>
      <c r="C736" s="55" t="s">
        <v>348</v>
      </c>
      <c r="D736" s="55"/>
      <c r="E736" s="55"/>
      <c r="F736" s="55">
        <v>2562.15</v>
      </c>
    </row>
    <row r="737" spans="1:12">
      <c r="A737" s="55"/>
      <c r="B737" s="55"/>
      <c r="C737" s="55"/>
      <c r="D737" s="55"/>
      <c r="E737" s="55"/>
      <c r="F737" s="55" t="s">
        <v>349</v>
      </c>
    </row>
    <row r="738" spans="1:12">
      <c r="A738" s="55"/>
      <c r="B738" s="55"/>
      <c r="C738" s="55" t="s">
        <v>358</v>
      </c>
      <c r="D738" s="55">
        <v>2562.15</v>
      </c>
      <c r="E738" s="55">
        <v>3.89</v>
      </c>
      <c r="F738" s="55">
        <v>2566.04</v>
      </c>
    </row>
    <row r="739" spans="1:12">
      <c r="A739" s="55"/>
      <c r="B739" s="55"/>
      <c r="C739" s="55" t="s">
        <v>359</v>
      </c>
      <c r="D739" s="55">
        <v>2566.04</v>
      </c>
      <c r="E739" s="55">
        <v>7.66</v>
      </c>
      <c r="F739" s="55">
        <v>2573.6999999999998</v>
      </c>
    </row>
    <row r="740" spans="1:12">
      <c r="A740" s="55"/>
      <c r="B740" s="55"/>
      <c r="C740" s="55" t="s">
        <v>360</v>
      </c>
      <c r="D740" s="55">
        <v>2573.6999999999998</v>
      </c>
      <c r="E740" s="55">
        <v>7.66</v>
      </c>
      <c r="F740" s="55">
        <v>2581.36</v>
      </c>
    </row>
    <row r="741" spans="1:12">
      <c r="A741" s="55"/>
      <c r="B741" s="55"/>
      <c r="C741" s="55" t="s">
        <v>361</v>
      </c>
      <c r="D741" s="55">
        <v>2581.36</v>
      </c>
      <c r="E741" s="55">
        <v>7.66</v>
      </c>
      <c r="F741" s="55">
        <v>2589.02</v>
      </c>
    </row>
    <row r="742" spans="1:12">
      <c r="A742" s="55"/>
      <c r="B742" s="55"/>
      <c r="C742" s="55" t="s">
        <v>928</v>
      </c>
      <c r="D742" s="55">
        <v>2589.02</v>
      </c>
      <c r="E742" s="55">
        <v>7.66</v>
      </c>
      <c r="F742" s="55">
        <v>2596.6799999999998</v>
      </c>
    </row>
    <row r="743" spans="1:12">
      <c r="A743" s="55"/>
      <c r="B743" s="55"/>
      <c r="C743" s="55"/>
      <c r="D743" s="55"/>
      <c r="E743" s="55"/>
      <c r="F743" s="55"/>
    </row>
    <row r="746" spans="1:12">
      <c r="F746" s="59"/>
    </row>
    <row r="751" spans="1:12">
      <c r="L751" s="60"/>
    </row>
  </sheetData>
  <mergeCells count="3">
    <mergeCell ref="C233:D233"/>
    <mergeCell ref="C230:D230"/>
    <mergeCell ref="C328:D32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O907"/>
  <sheetViews>
    <sheetView topLeftCell="A892" workbookViewId="0">
      <selection activeCell="F905" sqref="F905"/>
    </sheetView>
  </sheetViews>
  <sheetFormatPr defaultRowHeight="15"/>
  <cols>
    <col min="1" max="1" width="4.85546875" customWidth="1"/>
    <col min="2" max="2" width="37.140625" customWidth="1"/>
    <col min="3" max="3" width="3.28515625" customWidth="1"/>
    <col min="4" max="4" width="2.85546875" customWidth="1"/>
    <col min="5" max="5" width="4.140625" customWidth="1"/>
    <col min="6" max="6" width="7.28515625" customWidth="1"/>
  </cols>
  <sheetData>
    <row r="1" spans="1:10" ht="32.25" customHeight="1">
      <c r="A1" s="65" t="s">
        <v>730</v>
      </c>
      <c r="B1" s="65"/>
      <c r="C1" s="65"/>
      <c r="D1" s="65"/>
      <c r="E1" s="65"/>
      <c r="F1" s="65"/>
      <c r="G1" s="65"/>
      <c r="H1" s="65"/>
      <c r="I1" s="65"/>
    </row>
    <row r="2" spans="1:10">
      <c r="A2" s="77" t="s">
        <v>731</v>
      </c>
      <c r="B2" s="77"/>
      <c r="C2" s="77"/>
      <c r="D2" s="77"/>
      <c r="E2" s="77"/>
      <c r="F2" s="77"/>
      <c r="G2" s="77"/>
      <c r="H2" s="77"/>
      <c r="I2" s="77"/>
    </row>
    <row r="3" spans="1:10">
      <c r="A3" s="27" t="s">
        <v>642</v>
      </c>
      <c r="B3" s="27" t="s">
        <v>643</v>
      </c>
      <c r="C3" s="82" t="s">
        <v>3</v>
      </c>
      <c r="D3" s="83"/>
      <c r="E3" s="84"/>
      <c r="F3" s="27" t="s">
        <v>4</v>
      </c>
      <c r="G3" s="27" t="s">
        <v>5</v>
      </c>
      <c r="H3" s="27" t="s">
        <v>6</v>
      </c>
      <c r="I3" s="27" t="s">
        <v>644</v>
      </c>
    </row>
    <row r="4" spans="1:10">
      <c r="A4" s="28">
        <v>1</v>
      </c>
      <c r="B4" s="27" t="s">
        <v>732</v>
      </c>
      <c r="C4" s="28"/>
      <c r="D4" s="28"/>
      <c r="E4" s="28"/>
      <c r="F4" s="28"/>
      <c r="G4" s="28"/>
      <c r="H4" s="28"/>
      <c r="I4" s="28"/>
    </row>
    <row r="5" spans="1:10" ht="30">
      <c r="A5" s="28"/>
      <c r="B5" s="4" t="s">
        <v>733</v>
      </c>
      <c r="C5" s="28"/>
      <c r="D5" s="28"/>
      <c r="E5" s="28"/>
      <c r="F5" s="28"/>
      <c r="G5" s="28"/>
      <c r="H5" s="28"/>
      <c r="I5" s="28"/>
    </row>
    <row r="6" spans="1:10">
      <c r="A6" s="28"/>
      <c r="B6" s="28" t="s">
        <v>750</v>
      </c>
      <c r="C6" s="28"/>
      <c r="D6" s="28"/>
      <c r="E6" s="28"/>
      <c r="F6" s="28"/>
      <c r="G6" s="28"/>
      <c r="H6" s="28"/>
      <c r="I6" s="28"/>
    </row>
    <row r="7" spans="1:10">
      <c r="A7" s="28"/>
      <c r="B7" s="28" t="s">
        <v>13</v>
      </c>
      <c r="C7" s="28"/>
      <c r="D7" s="28"/>
      <c r="E7" s="28"/>
      <c r="F7" s="28"/>
      <c r="G7" s="28"/>
      <c r="H7" s="28"/>
      <c r="I7" s="28"/>
      <c r="J7" s="20"/>
    </row>
    <row r="8" spans="1:10" ht="16.5" customHeight="1">
      <c r="A8" s="28"/>
      <c r="B8" s="4" t="s">
        <v>14</v>
      </c>
      <c r="C8" s="28">
        <v>1</v>
      </c>
      <c r="D8" s="28">
        <v>1</v>
      </c>
      <c r="E8" s="28">
        <v>14</v>
      </c>
      <c r="F8" s="28">
        <v>6.06</v>
      </c>
      <c r="G8" s="28">
        <v>4.58</v>
      </c>
      <c r="H8" s="28"/>
      <c r="I8" s="5">
        <f>PRODUCT(C8:H8)</f>
        <v>388.56719999999996</v>
      </c>
      <c r="J8" s="21"/>
    </row>
    <row r="9" spans="1:10">
      <c r="A9" s="28"/>
      <c r="B9" s="28" t="s">
        <v>15</v>
      </c>
      <c r="C9" s="28">
        <v>-1</v>
      </c>
      <c r="D9" s="28">
        <v>1</v>
      </c>
      <c r="E9" s="28">
        <v>14</v>
      </c>
      <c r="F9" s="28">
        <v>0.6</v>
      </c>
      <c r="G9" s="28">
        <v>1.1299999999999999</v>
      </c>
      <c r="H9" s="28"/>
      <c r="I9" s="5">
        <f t="shared" ref="I9:I21" si="0">PRODUCT(C9:H9)</f>
        <v>-9.4919999999999991</v>
      </c>
      <c r="J9" s="21"/>
    </row>
    <row r="10" spans="1:10">
      <c r="A10" s="28"/>
      <c r="B10" s="28" t="s">
        <v>16</v>
      </c>
      <c r="C10" s="28">
        <v>-1</v>
      </c>
      <c r="D10" s="28">
        <v>1</v>
      </c>
      <c r="E10" s="28">
        <v>14</v>
      </c>
      <c r="F10" s="28">
        <v>0.41499999999999998</v>
      </c>
      <c r="G10" s="28">
        <v>1.3149999999999999</v>
      </c>
      <c r="H10" s="28"/>
      <c r="I10" s="5">
        <f t="shared" si="0"/>
        <v>-7.6401499999999993</v>
      </c>
      <c r="J10" s="21"/>
    </row>
    <row r="11" spans="1:10">
      <c r="A11" s="28"/>
      <c r="B11" s="28" t="s">
        <v>17</v>
      </c>
      <c r="C11" s="28">
        <v>-1</v>
      </c>
      <c r="D11" s="28">
        <v>1</v>
      </c>
      <c r="E11" s="28">
        <v>14</v>
      </c>
      <c r="F11" s="28">
        <v>2.7850000000000001</v>
      </c>
      <c r="G11" s="28">
        <v>0.23</v>
      </c>
      <c r="H11" s="28"/>
      <c r="I11" s="5">
        <f t="shared" si="0"/>
        <v>-8.9677000000000007</v>
      </c>
      <c r="J11" s="21"/>
    </row>
    <row r="12" spans="1:10">
      <c r="A12" s="28"/>
      <c r="B12" s="28" t="s">
        <v>735</v>
      </c>
      <c r="C12" s="28">
        <v>1</v>
      </c>
      <c r="D12" s="28">
        <v>1</v>
      </c>
      <c r="E12" s="28">
        <v>14</v>
      </c>
      <c r="F12" s="28">
        <v>27.17</v>
      </c>
      <c r="G12" s="28"/>
      <c r="H12" s="28">
        <v>0.23</v>
      </c>
      <c r="I12" s="5">
        <f t="shared" si="0"/>
        <v>87.487400000000008</v>
      </c>
      <c r="J12" s="21"/>
    </row>
    <row r="13" spans="1:10">
      <c r="A13" s="28"/>
      <c r="B13" s="28" t="s">
        <v>737</v>
      </c>
      <c r="C13" s="28">
        <v>1</v>
      </c>
      <c r="D13" s="28">
        <v>1</v>
      </c>
      <c r="E13" s="28">
        <v>4</v>
      </c>
      <c r="F13" s="5">
        <v>2</v>
      </c>
      <c r="G13" s="5">
        <v>4.5</v>
      </c>
      <c r="H13" s="28"/>
      <c r="I13" s="5">
        <f t="shared" si="0"/>
        <v>36</v>
      </c>
      <c r="J13" s="21"/>
    </row>
    <row r="14" spans="1:10">
      <c r="A14" s="28"/>
      <c r="B14" s="28" t="s">
        <v>738</v>
      </c>
      <c r="C14" s="28">
        <v>1</v>
      </c>
      <c r="D14" s="28">
        <v>1</v>
      </c>
      <c r="E14" s="28">
        <v>4</v>
      </c>
      <c r="F14" s="5">
        <v>13</v>
      </c>
      <c r="G14" s="28"/>
      <c r="H14" s="28">
        <v>0.23</v>
      </c>
      <c r="I14" s="5">
        <f t="shared" si="0"/>
        <v>11.96</v>
      </c>
      <c r="J14" s="21"/>
    </row>
    <row r="15" spans="1:10">
      <c r="A15" s="28"/>
      <c r="B15" s="28" t="s">
        <v>18</v>
      </c>
      <c r="C15" s="28"/>
      <c r="D15" s="28"/>
      <c r="E15" s="28"/>
      <c r="F15" s="28"/>
      <c r="G15" s="28"/>
      <c r="H15" s="28"/>
      <c r="I15" s="5">
        <f t="shared" si="0"/>
        <v>0</v>
      </c>
      <c r="J15" s="20"/>
    </row>
    <row r="16" spans="1:10">
      <c r="A16" s="28"/>
      <c r="B16" s="28" t="s">
        <v>19</v>
      </c>
      <c r="C16" s="28">
        <v>1</v>
      </c>
      <c r="D16" s="28">
        <v>1</v>
      </c>
      <c r="E16" s="28">
        <v>1</v>
      </c>
      <c r="F16" s="28">
        <v>1.2150000000000001</v>
      </c>
      <c r="G16" s="28">
        <v>2.5299999999999998</v>
      </c>
      <c r="H16" s="28"/>
      <c r="I16" s="5">
        <f t="shared" si="0"/>
        <v>3.07395</v>
      </c>
      <c r="J16" s="21"/>
    </row>
    <row r="17" spans="1:10">
      <c r="A17" s="28"/>
      <c r="B17" s="28" t="s">
        <v>20</v>
      </c>
      <c r="C17" s="28">
        <v>1</v>
      </c>
      <c r="D17" s="28">
        <v>1</v>
      </c>
      <c r="E17" s="28">
        <v>1</v>
      </c>
      <c r="F17" s="28">
        <v>2.3849999999999998</v>
      </c>
      <c r="G17" s="28">
        <v>3.65</v>
      </c>
      <c r="H17" s="28"/>
      <c r="I17" s="5">
        <f t="shared" si="0"/>
        <v>8.7052499999999995</v>
      </c>
      <c r="J17" s="21"/>
    </row>
    <row r="18" spans="1:10">
      <c r="A18" s="28"/>
      <c r="B18" s="28" t="s">
        <v>21</v>
      </c>
      <c r="C18" s="28">
        <v>1</v>
      </c>
      <c r="D18" s="28">
        <v>1</v>
      </c>
      <c r="E18" s="28">
        <v>1</v>
      </c>
      <c r="F18" s="28">
        <v>5.52</v>
      </c>
      <c r="G18" s="28">
        <v>6.25</v>
      </c>
      <c r="H18" s="28"/>
      <c r="I18" s="5">
        <f t="shared" si="0"/>
        <v>34.5</v>
      </c>
      <c r="J18" s="21"/>
    </row>
    <row r="19" spans="1:10">
      <c r="A19" s="28"/>
      <c r="B19" s="28" t="s">
        <v>22</v>
      </c>
      <c r="C19" s="28">
        <v>1</v>
      </c>
      <c r="D19" s="28">
        <v>1</v>
      </c>
      <c r="E19" s="28">
        <v>1</v>
      </c>
      <c r="F19" s="28">
        <v>4.3899999999999997</v>
      </c>
      <c r="G19" s="5">
        <v>2</v>
      </c>
      <c r="H19" s="28"/>
      <c r="I19" s="5">
        <f t="shared" si="0"/>
        <v>8.7799999999999994</v>
      </c>
      <c r="J19" s="21"/>
    </row>
    <row r="20" spans="1:10">
      <c r="A20" s="28"/>
      <c r="B20" s="28" t="s">
        <v>23</v>
      </c>
      <c r="C20" s="28">
        <v>-1</v>
      </c>
      <c r="D20" s="28">
        <v>1</v>
      </c>
      <c r="E20" s="28">
        <v>1</v>
      </c>
      <c r="F20" s="28">
        <v>1.04</v>
      </c>
      <c r="G20" s="28">
        <v>1.1299999999999999</v>
      </c>
      <c r="H20" s="28"/>
      <c r="I20" s="5">
        <f t="shared" si="0"/>
        <v>-1.1752</v>
      </c>
      <c r="J20" s="21"/>
    </row>
    <row r="21" spans="1:10">
      <c r="A21" s="28"/>
      <c r="B21" s="28" t="s">
        <v>735</v>
      </c>
      <c r="C21" s="28">
        <v>1</v>
      </c>
      <c r="D21" s="28">
        <v>1</v>
      </c>
      <c r="E21" s="28">
        <v>1</v>
      </c>
      <c r="F21" s="28">
        <v>35.29</v>
      </c>
      <c r="G21" s="28"/>
      <c r="H21" s="28">
        <v>0.23</v>
      </c>
      <c r="I21" s="5">
        <f t="shared" si="0"/>
        <v>8.1166999999999998</v>
      </c>
      <c r="J21" s="21"/>
    </row>
    <row r="22" spans="1:10">
      <c r="A22" s="28"/>
      <c r="B22" s="17"/>
      <c r="C22" s="17"/>
      <c r="D22" s="17"/>
      <c r="E22" s="17"/>
      <c r="F22" s="17"/>
      <c r="G22" s="28"/>
      <c r="H22" s="28" t="s">
        <v>184</v>
      </c>
      <c r="I22" s="5">
        <f>SUM(I8:I21)</f>
        <v>559.91544999999996</v>
      </c>
    </row>
    <row r="23" spans="1:10">
      <c r="A23" s="28"/>
      <c r="B23" s="17"/>
      <c r="C23" s="17"/>
      <c r="D23" s="17"/>
      <c r="E23" s="17"/>
      <c r="F23" s="17"/>
      <c r="G23" s="28"/>
      <c r="H23" s="28" t="s">
        <v>725</v>
      </c>
      <c r="I23" s="6">
        <v>560</v>
      </c>
    </row>
    <row r="24" spans="1:10" s="32" customFormat="1">
      <c r="A24" s="28"/>
      <c r="B24" s="17"/>
      <c r="C24" s="17"/>
      <c r="D24" s="17"/>
      <c r="E24" s="17"/>
      <c r="F24" s="17"/>
      <c r="G24" s="28"/>
      <c r="H24" s="28"/>
      <c r="I24" s="6"/>
    </row>
    <row r="25" spans="1:10">
      <c r="A25" s="28"/>
      <c r="B25" s="30" t="s">
        <v>749</v>
      </c>
      <c r="C25" s="17"/>
      <c r="D25" s="17"/>
      <c r="E25" s="17"/>
      <c r="F25" s="17"/>
      <c r="G25" s="28"/>
      <c r="H25" s="28"/>
      <c r="I25" s="28"/>
    </row>
    <row r="26" spans="1:10">
      <c r="A26" s="28"/>
      <c r="B26" s="17" t="s">
        <v>757</v>
      </c>
      <c r="C26" s="17"/>
      <c r="D26" s="17"/>
      <c r="E26" s="17"/>
      <c r="F26" s="17"/>
      <c r="G26" s="28"/>
      <c r="H26" s="28"/>
      <c r="I26" s="28"/>
    </row>
    <row r="27" spans="1:10">
      <c r="A27" s="28"/>
      <c r="B27" s="17" t="s">
        <v>751</v>
      </c>
      <c r="C27" s="17">
        <v>1</v>
      </c>
      <c r="D27" s="17">
        <v>1</v>
      </c>
      <c r="E27" s="17">
        <v>10</v>
      </c>
      <c r="F27" s="17">
        <v>1.81</v>
      </c>
      <c r="G27" s="17">
        <v>0.45</v>
      </c>
      <c r="H27" s="17">
        <v>6.3E-2</v>
      </c>
      <c r="I27" s="5">
        <f t="shared" ref="I27:I34" si="1">PRODUCT(C27:H27)</f>
        <v>0.51313500000000012</v>
      </c>
    </row>
    <row r="28" spans="1:10">
      <c r="A28" s="28"/>
      <c r="B28" s="17" t="s">
        <v>752</v>
      </c>
      <c r="C28" s="17">
        <v>1</v>
      </c>
      <c r="D28" s="17">
        <v>1</v>
      </c>
      <c r="E28" s="17">
        <v>10</v>
      </c>
      <c r="F28" s="17">
        <v>1.36</v>
      </c>
      <c r="G28" s="17">
        <v>0.45</v>
      </c>
      <c r="H28" s="17">
        <v>6.3E-2</v>
      </c>
      <c r="I28" s="5">
        <f t="shared" si="1"/>
        <v>0.38556000000000007</v>
      </c>
    </row>
    <row r="29" spans="1:10">
      <c r="A29" s="28"/>
      <c r="B29" s="17" t="s">
        <v>753</v>
      </c>
      <c r="C29" s="17">
        <v>1</v>
      </c>
      <c r="D29" s="17">
        <v>1</v>
      </c>
      <c r="E29" s="17">
        <v>10</v>
      </c>
      <c r="F29" s="17">
        <v>1.36</v>
      </c>
      <c r="G29" s="17">
        <v>0.45</v>
      </c>
      <c r="H29" s="17">
        <v>6.3E-2</v>
      </c>
      <c r="I29" s="5">
        <f t="shared" si="1"/>
        <v>0.38556000000000007</v>
      </c>
    </row>
    <row r="30" spans="1:10">
      <c r="A30" s="28"/>
      <c r="B30" s="17" t="s">
        <v>754</v>
      </c>
      <c r="C30" s="17"/>
      <c r="D30" s="17"/>
      <c r="E30" s="17"/>
      <c r="F30" s="17"/>
      <c r="G30" s="28"/>
      <c r="H30" s="28"/>
      <c r="I30" s="5">
        <f t="shared" si="1"/>
        <v>0</v>
      </c>
    </row>
    <row r="31" spans="1:10">
      <c r="A31" s="28"/>
      <c r="B31" s="17" t="s">
        <v>751</v>
      </c>
      <c r="C31" s="17">
        <v>1</v>
      </c>
      <c r="D31" s="17">
        <v>1</v>
      </c>
      <c r="E31" s="17">
        <v>2</v>
      </c>
      <c r="F31" s="17">
        <v>2.2599999999999998</v>
      </c>
      <c r="G31" s="17">
        <v>0.45</v>
      </c>
      <c r="H31" s="17">
        <v>6.3E-2</v>
      </c>
      <c r="I31" s="5">
        <f t="shared" si="1"/>
        <v>0.12814199999999998</v>
      </c>
    </row>
    <row r="32" spans="1:10">
      <c r="A32" s="28"/>
      <c r="B32" s="17" t="s">
        <v>755</v>
      </c>
      <c r="C32" s="17">
        <v>1</v>
      </c>
      <c r="D32" s="17">
        <v>2</v>
      </c>
      <c r="E32" s="17">
        <v>2</v>
      </c>
      <c r="F32" s="17">
        <v>1.36</v>
      </c>
      <c r="G32" s="17">
        <v>0.45</v>
      </c>
      <c r="H32" s="17">
        <v>6.3E-2</v>
      </c>
      <c r="I32" s="5">
        <f t="shared" si="1"/>
        <v>0.15422400000000003</v>
      </c>
    </row>
    <row r="33" spans="1:9">
      <c r="A33" s="28"/>
      <c r="B33" s="17" t="s">
        <v>756</v>
      </c>
      <c r="C33" s="17"/>
      <c r="D33" s="17"/>
      <c r="E33" s="17"/>
      <c r="F33" s="17"/>
      <c r="G33" s="28"/>
      <c r="H33" s="28"/>
      <c r="I33" s="5">
        <f t="shared" si="1"/>
        <v>0</v>
      </c>
    </row>
    <row r="34" spans="1:9">
      <c r="A34" s="28"/>
      <c r="B34" s="17" t="s">
        <v>751</v>
      </c>
      <c r="C34" s="17">
        <v>1</v>
      </c>
      <c r="D34" s="17">
        <v>1</v>
      </c>
      <c r="E34" s="17">
        <v>2</v>
      </c>
      <c r="F34" s="17">
        <v>1.81</v>
      </c>
      <c r="G34" s="17">
        <v>0.45</v>
      </c>
      <c r="H34" s="17">
        <v>6.3E-2</v>
      </c>
      <c r="I34" s="5">
        <f t="shared" si="1"/>
        <v>0.102627</v>
      </c>
    </row>
    <row r="35" spans="1:9">
      <c r="A35" s="28"/>
      <c r="B35" s="17"/>
      <c r="C35" s="17"/>
      <c r="D35" s="17"/>
      <c r="E35" s="17"/>
      <c r="F35" s="17"/>
      <c r="G35" s="28"/>
      <c r="H35" s="28" t="s">
        <v>184</v>
      </c>
      <c r="I35" s="5">
        <f>SUM(I27:I34)</f>
        <v>1.6692480000000005</v>
      </c>
    </row>
    <row r="36" spans="1:9">
      <c r="A36" s="28"/>
      <c r="B36" s="28"/>
      <c r="C36" s="28"/>
      <c r="D36" s="28"/>
      <c r="E36" s="28"/>
      <c r="F36" s="28"/>
      <c r="G36" s="28"/>
      <c r="H36" s="28" t="s">
        <v>725</v>
      </c>
      <c r="I36" s="6">
        <v>1.7</v>
      </c>
    </row>
    <row r="37" spans="1:9" s="32" customFormat="1" ht="30">
      <c r="A37" s="35"/>
      <c r="B37" s="4" t="s">
        <v>1026</v>
      </c>
      <c r="C37" s="35"/>
      <c r="D37" s="35"/>
      <c r="E37" s="35"/>
      <c r="F37" s="35"/>
      <c r="G37" s="35"/>
      <c r="H37" s="35"/>
      <c r="I37" s="6"/>
    </row>
    <row r="38" spans="1:9" s="32" customFormat="1">
      <c r="A38" s="35"/>
      <c r="B38" s="32" t="s">
        <v>1025</v>
      </c>
      <c r="C38" s="32">
        <v>1</v>
      </c>
      <c r="D38" s="32">
        <v>1</v>
      </c>
      <c r="E38" s="32">
        <v>9</v>
      </c>
      <c r="F38" s="16">
        <v>0.9</v>
      </c>
      <c r="G38" s="16">
        <v>1.2</v>
      </c>
      <c r="H38" s="35"/>
      <c r="I38" s="5">
        <f t="shared" ref="I38" si="2">PRODUCT(C38:H38)</f>
        <v>9.7199999999999989</v>
      </c>
    </row>
    <row r="39" spans="1:9" s="32" customFormat="1">
      <c r="A39" s="35"/>
      <c r="B39" s="35"/>
      <c r="C39" s="35"/>
      <c r="D39" s="35"/>
      <c r="E39" s="35"/>
      <c r="F39" s="35"/>
      <c r="G39" s="35"/>
      <c r="H39" s="35" t="s">
        <v>725</v>
      </c>
      <c r="I39" s="6">
        <v>9.75</v>
      </c>
    </row>
    <row r="40" spans="1:9" s="32" customFormat="1">
      <c r="A40" s="35"/>
      <c r="B40" s="35"/>
      <c r="C40" s="35"/>
      <c r="D40" s="35"/>
      <c r="E40" s="35"/>
      <c r="F40" s="35"/>
      <c r="G40" s="35"/>
      <c r="H40" s="35"/>
      <c r="I40" s="6"/>
    </row>
    <row r="41" spans="1:9" s="32" customFormat="1">
      <c r="A41" s="35"/>
      <c r="B41" s="35"/>
      <c r="C41" s="35"/>
      <c r="D41" s="35"/>
      <c r="E41" s="35"/>
      <c r="F41" s="35"/>
      <c r="G41" s="35"/>
      <c r="H41" s="35"/>
      <c r="I41" s="6"/>
    </row>
    <row r="42" spans="1:9">
      <c r="A42" s="28"/>
      <c r="B42" s="28"/>
      <c r="C42" s="28"/>
      <c r="D42" s="28"/>
      <c r="E42" s="28"/>
      <c r="F42" s="28"/>
      <c r="G42" s="28"/>
      <c r="H42" s="28"/>
      <c r="I42" s="28"/>
    </row>
    <row r="43" spans="1:9" ht="30">
      <c r="A43" s="28">
        <v>2</v>
      </c>
      <c r="B43" s="25" t="s">
        <v>736</v>
      </c>
      <c r="C43" s="28"/>
      <c r="D43" s="28"/>
      <c r="E43" s="28"/>
      <c r="F43" s="28"/>
      <c r="G43" s="28"/>
      <c r="H43" s="28"/>
      <c r="I43" s="28"/>
    </row>
    <row r="44" spans="1:9">
      <c r="A44" s="28"/>
      <c r="B44" s="27" t="s">
        <v>844</v>
      </c>
      <c r="C44" s="28"/>
      <c r="D44" s="28"/>
      <c r="E44" s="28"/>
      <c r="F44" s="28"/>
      <c r="G44" s="28"/>
      <c r="H44" s="28"/>
      <c r="I44" s="28"/>
    </row>
    <row r="45" spans="1:9">
      <c r="A45" s="28"/>
      <c r="B45" s="28" t="s">
        <v>13</v>
      </c>
      <c r="C45" s="28"/>
      <c r="D45" s="28"/>
      <c r="E45" s="28"/>
      <c r="F45" s="28"/>
      <c r="G45" s="28"/>
      <c r="H45" s="28"/>
      <c r="I45" s="28"/>
    </row>
    <row r="46" spans="1:9" ht="30">
      <c r="A46" s="28"/>
      <c r="B46" s="4" t="s">
        <v>14</v>
      </c>
      <c r="C46" s="28">
        <v>1</v>
      </c>
      <c r="D46" s="28">
        <v>1</v>
      </c>
      <c r="E46" s="28">
        <v>14</v>
      </c>
      <c r="F46" s="28">
        <v>6.06</v>
      </c>
      <c r="G46" s="28">
        <v>4.58</v>
      </c>
      <c r="H46" s="28"/>
      <c r="I46" s="5">
        <f t="shared" ref="I46:I59" si="3">PRODUCT(C46:H46)</f>
        <v>388.56719999999996</v>
      </c>
    </row>
    <row r="47" spans="1:9">
      <c r="A47" s="28"/>
      <c r="B47" s="28" t="s">
        <v>15</v>
      </c>
      <c r="C47" s="28">
        <v>-1</v>
      </c>
      <c r="D47" s="28">
        <v>1</v>
      </c>
      <c r="E47" s="28">
        <v>14</v>
      </c>
      <c r="F47" s="28">
        <v>0.6</v>
      </c>
      <c r="G47" s="28">
        <v>1.1299999999999999</v>
      </c>
      <c r="H47" s="28"/>
      <c r="I47" s="5">
        <f t="shared" si="3"/>
        <v>-9.4919999999999991</v>
      </c>
    </row>
    <row r="48" spans="1:9">
      <c r="A48" s="28"/>
      <c r="B48" s="28" t="s">
        <v>16</v>
      </c>
      <c r="C48" s="28">
        <v>-1</v>
      </c>
      <c r="D48" s="28">
        <v>1</v>
      </c>
      <c r="E48" s="28">
        <v>14</v>
      </c>
      <c r="F48" s="28">
        <v>0.41499999999999998</v>
      </c>
      <c r="G48" s="28">
        <v>1.3149999999999999</v>
      </c>
      <c r="H48" s="28"/>
      <c r="I48" s="5">
        <f t="shared" si="3"/>
        <v>-7.6401499999999993</v>
      </c>
    </row>
    <row r="49" spans="1:9">
      <c r="A49" s="28"/>
      <c r="B49" s="28" t="s">
        <v>17</v>
      </c>
      <c r="C49" s="28">
        <v>-1</v>
      </c>
      <c r="D49" s="28">
        <v>1</v>
      </c>
      <c r="E49" s="28">
        <v>14</v>
      </c>
      <c r="F49" s="28">
        <v>2.7850000000000001</v>
      </c>
      <c r="G49" s="28">
        <v>0.23</v>
      </c>
      <c r="H49" s="28"/>
      <c r="I49" s="5">
        <f t="shared" si="3"/>
        <v>-8.9677000000000007</v>
      </c>
    </row>
    <row r="50" spans="1:9">
      <c r="A50" s="28"/>
      <c r="B50" s="28" t="s">
        <v>735</v>
      </c>
      <c r="C50" s="28">
        <v>1</v>
      </c>
      <c r="D50" s="28">
        <v>1</v>
      </c>
      <c r="E50" s="28">
        <v>14</v>
      </c>
      <c r="F50" s="28">
        <v>27.17</v>
      </c>
      <c r="G50" s="28"/>
      <c r="H50" s="28">
        <v>0.23</v>
      </c>
      <c r="I50" s="5">
        <f t="shared" si="3"/>
        <v>87.487400000000008</v>
      </c>
    </row>
    <row r="51" spans="1:9">
      <c r="A51" s="28"/>
      <c r="B51" s="28" t="s">
        <v>737</v>
      </c>
      <c r="C51" s="28">
        <v>1</v>
      </c>
      <c r="D51" s="28">
        <v>1</v>
      </c>
      <c r="E51" s="28">
        <v>4</v>
      </c>
      <c r="F51" s="5">
        <v>2</v>
      </c>
      <c r="G51" s="28">
        <v>4.5</v>
      </c>
      <c r="H51" s="28"/>
      <c r="I51" s="5">
        <f t="shared" si="3"/>
        <v>36</v>
      </c>
    </row>
    <row r="52" spans="1:9">
      <c r="A52" s="28"/>
      <c r="B52" s="28" t="s">
        <v>738</v>
      </c>
      <c r="C52" s="28">
        <v>1</v>
      </c>
      <c r="D52" s="28">
        <v>1</v>
      </c>
      <c r="E52" s="28">
        <v>4</v>
      </c>
      <c r="F52" s="28">
        <v>13</v>
      </c>
      <c r="G52" s="28"/>
      <c r="H52" s="28">
        <v>0.23</v>
      </c>
      <c r="I52" s="5">
        <f t="shared" si="3"/>
        <v>11.96</v>
      </c>
    </row>
    <row r="53" spans="1:9">
      <c r="A53" s="28"/>
      <c r="B53" s="28" t="s">
        <v>18</v>
      </c>
      <c r="C53" s="28"/>
      <c r="D53" s="28"/>
      <c r="E53" s="28"/>
      <c r="F53" s="28"/>
      <c r="G53" s="28"/>
      <c r="H53" s="28"/>
      <c r="I53" s="5">
        <f t="shared" si="3"/>
        <v>0</v>
      </c>
    </row>
    <row r="54" spans="1:9">
      <c r="A54" s="28"/>
      <c r="B54" s="28" t="s">
        <v>19</v>
      </c>
      <c r="C54" s="28">
        <v>1</v>
      </c>
      <c r="D54" s="28">
        <v>1</v>
      </c>
      <c r="E54" s="28">
        <v>1</v>
      </c>
      <c r="F54" s="28">
        <v>1.2150000000000001</v>
      </c>
      <c r="G54" s="28">
        <v>2.5299999999999998</v>
      </c>
      <c r="H54" s="28"/>
      <c r="I54" s="5">
        <f t="shared" si="3"/>
        <v>3.07395</v>
      </c>
    </row>
    <row r="55" spans="1:9">
      <c r="A55" s="28"/>
      <c r="B55" s="28" t="s">
        <v>20</v>
      </c>
      <c r="C55" s="28">
        <v>1</v>
      </c>
      <c r="D55" s="28">
        <v>1</v>
      </c>
      <c r="E55" s="28">
        <v>1</v>
      </c>
      <c r="F55" s="28">
        <v>2.3849999999999998</v>
      </c>
      <c r="G55" s="28">
        <v>3.65</v>
      </c>
      <c r="H55" s="28"/>
      <c r="I55" s="5">
        <f t="shared" si="3"/>
        <v>8.7052499999999995</v>
      </c>
    </row>
    <row r="56" spans="1:9">
      <c r="A56" s="28"/>
      <c r="B56" s="28" t="s">
        <v>21</v>
      </c>
      <c r="C56" s="28">
        <v>1</v>
      </c>
      <c r="D56" s="28">
        <v>1</v>
      </c>
      <c r="E56" s="28">
        <v>1</v>
      </c>
      <c r="F56" s="28">
        <v>5.52</v>
      </c>
      <c r="G56" s="5">
        <v>6.25</v>
      </c>
      <c r="H56" s="28"/>
      <c r="I56" s="5">
        <f t="shared" si="3"/>
        <v>34.5</v>
      </c>
    </row>
    <row r="57" spans="1:9">
      <c r="A57" s="28"/>
      <c r="B57" s="28" t="s">
        <v>22</v>
      </c>
      <c r="C57" s="28">
        <v>1</v>
      </c>
      <c r="D57" s="28">
        <v>1</v>
      </c>
      <c r="E57" s="28">
        <v>1</v>
      </c>
      <c r="F57" s="28">
        <v>4.3899999999999997</v>
      </c>
      <c r="G57" s="28">
        <v>2</v>
      </c>
      <c r="H57" s="28"/>
      <c r="I57" s="5">
        <f t="shared" si="3"/>
        <v>8.7799999999999994</v>
      </c>
    </row>
    <row r="58" spans="1:9">
      <c r="A58" s="28"/>
      <c r="B58" s="28" t="s">
        <v>23</v>
      </c>
      <c r="C58" s="28">
        <v>-1</v>
      </c>
      <c r="D58" s="28">
        <v>1</v>
      </c>
      <c r="E58" s="28">
        <v>1</v>
      </c>
      <c r="F58" s="28">
        <v>1.04</v>
      </c>
      <c r="G58" s="28">
        <v>1.1299999999999999</v>
      </c>
      <c r="H58" s="28"/>
      <c r="I58" s="5">
        <f t="shared" si="3"/>
        <v>-1.1752</v>
      </c>
    </row>
    <row r="59" spans="1:9">
      <c r="A59" s="28"/>
      <c r="B59" s="27" t="s">
        <v>735</v>
      </c>
      <c r="C59" s="28">
        <v>1</v>
      </c>
      <c r="D59" s="28">
        <v>1</v>
      </c>
      <c r="E59" s="28">
        <v>1</v>
      </c>
      <c r="F59" s="28">
        <v>35.29</v>
      </c>
      <c r="G59" s="28"/>
      <c r="H59" s="28">
        <v>0.23</v>
      </c>
      <c r="I59" s="5">
        <f t="shared" si="3"/>
        <v>8.1166999999999998</v>
      </c>
    </row>
    <row r="60" spans="1:9">
      <c r="A60" s="28"/>
      <c r="B60" s="28"/>
      <c r="C60" s="28"/>
      <c r="D60" s="28"/>
      <c r="E60" s="28"/>
      <c r="F60" s="28"/>
      <c r="G60" s="28"/>
      <c r="H60" s="28" t="s">
        <v>184</v>
      </c>
      <c r="I60" s="5">
        <f>SUM(I46:I59)</f>
        <v>559.91544999999996</v>
      </c>
    </row>
    <row r="61" spans="1:9">
      <c r="A61" s="28"/>
      <c r="B61" s="28"/>
      <c r="C61" s="28"/>
      <c r="D61" s="28"/>
      <c r="E61" s="28"/>
      <c r="F61" s="28"/>
      <c r="G61" s="28"/>
      <c r="H61" s="28" t="s">
        <v>725</v>
      </c>
      <c r="I61" s="6">
        <v>559.95000000000005</v>
      </c>
    </row>
    <row r="62" spans="1:9" s="32" customFormat="1">
      <c r="A62" s="28"/>
      <c r="B62" s="28"/>
      <c r="C62" s="28"/>
      <c r="D62" s="28"/>
      <c r="E62" s="28"/>
      <c r="F62" s="28"/>
      <c r="G62" s="28"/>
      <c r="H62" s="28"/>
      <c r="I62" s="6"/>
    </row>
    <row r="63" spans="1:9" ht="60">
      <c r="A63" s="28">
        <v>3</v>
      </c>
      <c r="B63" s="33" t="s">
        <v>1019</v>
      </c>
      <c r="C63" s="28"/>
      <c r="D63" s="28"/>
      <c r="E63" s="28"/>
      <c r="F63" s="28"/>
      <c r="G63" s="28"/>
      <c r="H63" s="28"/>
      <c r="I63" s="5"/>
    </row>
    <row r="64" spans="1:9">
      <c r="A64" s="28"/>
      <c r="B64" s="28" t="s">
        <v>734</v>
      </c>
      <c r="C64" s="28"/>
      <c r="D64" s="28"/>
      <c r="E64" s="28"/>
      <c r="F64" s="28"/>
      <c r="G64" s="28"/>
      <c r="H64" s="28"/>
      <c r="I64" s="5"/>
    </row>
    <row r="65" spans="1:9">
      <c r="A65" s="28"/>
      <c r="B65" s="28" t="s">
        <v>739</v>
      </c>
      <c r="C65" s="28">
        <v>1</v>
      </c>
      <c r="D65" s="28">
        <v>1</v>
      </c>
      <c r="E65" s="28">
        <v>14</v>
      </c>
      <c r="F65" s="28">
        <v>3.915</v>
      </c>
      <c r="G65" s="28">
        <v>2.88</v>
      </c>
      <c r="H65" s="28"/>
      <c r="I65" s="5">
        <f t="shared" ref="I65:I73" si="4">PRODUCT(C65:H65)</f>
        <v>157.8528</v>
      </c>
    </row>
    <row r="66" spans="1:9">
      <c r="A66" s="28"/>
      <c r="B66" s="28" t="s">
        <v>740</v>
      </c>
      <c r="C66" s="28">
        <v>1</v>
      </c>
      <c r="D66" s="28">
        <v>1</v>
      </c>
      <c r="E66" s="28">
        <v>14</v>
      </c>
      <c r="F66" s="28">
        <v>2.7850000000000001</v>
      </c>
      <c r="G66" s="5">
        <v>3</v>
      </c>
      <c r="H66" s="28"/>
      <c r="I66" s="5">
        <f t="shared" si="4"/>
        <v>116.97</v>
      </c>
    </row>
    <row r="67" spans="1:9">
      <c r="A67" s="28"/>
      <c r="B67" s="28" t="s">
        <v>741</v>
      </c>
      <c r="C67" s="28">
        <v>1</v>
      </c>
      <c r="D67" s="28">
        <v>1</v>
      </c>
      <c r="E67" s="28">
        <v>14</v>
      </c>
      <c r="F67" s="5">
        <v>1.8</v>
      </c>
      <c r="G67" s="28">
        <v>2.3149999999999999</v>
      </c>
      <c r="H67" s="28"/>
      <c r="I67" s="5">
        <f t="shared" si="4"/>
        <v>58.337999999999994</v>
      </c>
    </row>
    <row r="68" spans="1:9">
      <c r="A68" s="28"/>
      <c r="B68" s="28" t="s">
        <v>742</v>
      </c>
      <c r="C68" s="28">
        <v>1</v>
      </c>
      <c r="D68" s="28">
        <v>1</v>
      </c>
      <c r="E68" s="28">
        <v>14</v>
      </c>
      <c r="F68" s="5">
        <v>1.8</v>
      </c>
      <c r="G68" s="5">
        <v>1.2</v>
      </c>
      <c r="H68" s="28"/>
      <c r="I68" s="5">
        <f t="shared" si="4"/>
        <v>30.24</v>
      </c>
    </row>
    <row r="69" spans="1:9">
      <c r="A69" s="28"/>
      <c r="B69" s="28" t="s">
        <v>743</v>
      </c>
      <c r="C69" s="28">
        <v>1</v>
      </c>
      <c r="D69" s="28">
        <v>1</v>
      </c>
      <c r="E69" s="28">
        <v>14</v>
      </c>
      <c r="F69" s="5">
        <v>0.9</v>
      </c>
      <c r="G69" s="5">
        <v>1.2</v>
      </c>
      <c r="H69" s="28"/>
      <c r="I69" s="5">
        <f t="shared" si="4"/>
        <v>15.12</v>
      </c>
    </row>
    <row r="70" spans="1:9">
      <c r="A70" s="28"/>
      <c r="B70" s="28" t="s">
        <v>744</v>
      </c>
      <c r="C70" s="28">
        <v>1</v>
      </c>
      <c r="D70" s="28">
        <v>1</v>
      </c>
      <c r="E70" s="28">
        <v>14</v>
      </c>
      <c r="F70" s="5">
        <v>1.885</v>
      </c>
      <c r="G70" s="5">
        <v>1</v>
      </c>
      <c r="H70" s="28"/>
      <c r="I70" s="5">
        <f t="shared" si="4"/>
        <v>26.39</v>
      </c>
    </row>
    <row r="71" spans="1:9">
      <c r="A71" s="28"/>
      <c r="B71" s="28" t="s">
        <v>745</v>
      </c>
      <c r="C71" s="28">
        <v>1</v>
      </c>
      <c r="D71" s="28">
        <v>1</v>
      </c>
      <c r="E71" s="28">
        <v>14</v>
      </c>
      <c r="F71" s="5">
        <v>1.88</v>
      </c>
      <c r="G71" s="5">
        <v>0.9</v>
      </c>
      <c r="H71" s="28"/>
      <c r="I71" s="5">
        <f t="shared" si="4"/>
        <v>23.688000000000002</v>
      </c>
    </row>
    <row r="72" spans="1:9" ht="29.25" customHeight="1">
      <c r="A72" s="28"/>
      <c r="B72" s="4" t="s">
        <v>770</v>
      </c>
      <c r="C72" s="28">
        <v>1</v>
      </c>
      <c r="D72" s="28">
        <v>2</v>
      </c>
      <c r="E72" s="28">
        <v>20</v>
      </c>
      <c r="F72" s="5">
        <v>25</v>
      </c>
      <c r="G72" s="28"/>
      <c r="H72" s="28">
        <v>0.23</v>
      </c>
      <c r="I72" s="5">
        <f t="shared" si="4"/>
        <v>230</v>
      </c>
    </row>
    <row r="73" spans="1:9" ht="21" customHeight="1">
      <c r="A73" s="28"/>
      <c r="B73" s="28" t="s">
        <v>771</v>
      </c>
      <c r="C73" s="28">
        <v>1</v>
      </c>
      <c r="D73" s="28">
        <v>1</v>
      </c>
      <c r="E73" s="28">
        <v>40</v>
      </c>
      <c r="F73" s="5">
        <v>4.3449999999999998</v>
      </c>
      <c r="G73" s="28"/>
      <c r="H73" s="5">
        <v>1</v>
      </c>
      <c r="I73" s="5">
        <f t="shared" si="4"/>
        <v>173.79999999999998</v>
      </c>
    </row>
    <row r="74" spans="1:9" ht="21" customHeight="1">
      <c r="A74" s="28"/>
      <c r="B74" s="28"/>
      <c r="C74" s="28"/>
      <c r="D74" s="28"/>
      <c r="E74" s="28"/>
      <c r="F74" s="5"/>
      <c r="G74" s="28"/>
      <c r="H74" s="28" t="s">
        <v>184</v>
      </c>
      <c r="I74" s="5">
        <f>SUM(I65:I73)</f>
        <v>832.39879999999994</v>
      </c>
    </row>
    <row r="75" spans="1:9" ht="21" customHeight="1">
      <c r="A75" s="28"/>
      <c r="B75" s="28"/>
      <c r="C75" s="28"/>
      <c r="D75" s="28"/>
      <c r="E75" s="28"/>
      <c r="F75" s="5"/>
      <c r="G75" s="28"/>
      <c r="H75" s="28" t="s">
        <v>904</v>
      </c>
      <c r="I75" s="6">
        <v>832.4</v>
      </c>
    </row>
    <row r="76" spans="1:9" s="32" customFormat="1" ht="21" customHeight="1">
      <c r="A76" s="28"/>
      <c r="B76" s="28"/>
      <c r="C76" s="28"/>
      <c r="D76" s="28"/>
      <c r="E76" s="28"/>
      <c r="F76" s="5"/>
      <c r="G76" s="28"/>
      <c r="H76" s="28"/>
      <c r="I76" s="28"/>
    </row>
    <row r="77" spans="1:9" ht="47.25" customHeight="1">
      <c r="A77" s="28">
        <v>4</v>
      </c>
      <c r="B77" s="25" t="s">
        <v>990</v>
      </c>
      <c r="C77" s="28"/>
      <c r="D77" s="28"/>
      <c r="E77" s="28"/>
      <c r="F77" s="5"/>
      <c r="G77" s="28"/>
      <c r="H77" s="28"/>
      <c r="I77" s="28"/>
    </row>
    <row r="78" spans="1:9" ht="21" customHeight="1">
      <c r="A78" s="28"/>
      <c r="B78" s="28" t="s">
        <v>734</v>
      </c>
      <c r="C78" s="28"/>
      <c r="D78" s="28"/>
      <c r="E78" s="28"/>
      <c r="F78" s="28"/>
      <c r="G78" s="28"/>
      <c r="H78" s="28"/>
      <c r="I78" s="28"/>
    </row>
    <row r="79" spans="1:9" ht="21" customHeight="1">
      <c r="A79" s="28"/>
      <c r="B79" s="28" t="s">
        <v>739</v>
      </c>
      <c r="C79" s="28">
        <v>1</v>
      </c>
      <c r="D79" s="28">
        <v>1</v>
      </c>
      <c r="E79" s="28">
        <v>14</v>
      </c>
      <c r="F79" s="28">
        <v>3.915</v>
      </c>
      <c r="G79" s="28">
        <v>2.88</v>
      </c>
      <c r="H79" s="28"/>
      <c r="I79" s="5">
        <f t="shared" ref="I79:I87" si="5">PRODUCT(C79:H79)</f>
        <v>157.8528</v>
      </c>
    </row>
    <row r="80" spans="1:9" ht="21" customHeight="1">
      <c r="A80" s="28"/>
      <c r="B80" s="28" t="s">
        <v>740</v>
      </c>
      <c r="C80" s="28">
        <v>1</v>
      </c>
      <c r="D80" s="28">
        <v>1</v>
      </c>
      <c r="E80" s="28">
        <v>14</v>
      </c>
      <c r="F80" s="28">
        <v>2.7850000000000001</v>
      </c>
      <c r="G80" s="5">
        <v>3</v>
      </c>
      <c r="H80" s="28"/>
      <c r="I80" s="5">
        <f t="shared" si="5"/>
        <v>116.97</v>
      </c>
    </row>
    <row r="81" spans="1:9" ht="21" customHeight="1">
      <c r="A81" s="28"/>
      <c r="B81" s="28" t="s">
        <v>741</v>
      </c>
      <c r="C81" s="28">
        <v>1</v>
      </c>
      <c r="D81" s="28">
        <v>1</v>
      </c>
      <c r="E81" s="28">
        <v>14</v>
      </c>
      <c r="F81" s="5">
        <v>1.8</v>
      </c>
      <c r="G81" s="28">
        <v>2.3149999999999999</v>
      </c>
      <c r="H81" s="28"/>
      <c r="I81" s="5">
        <f t="shared" si="5"/>
        <v>58.337999999999994</v>
      </c>
    </row>
    <row r="82" spans="1:9" ht="21" customHeight="1">
      <c r="A82" s="28"/>
      <c r="B82" s="28" t="s">
        <v>742</v>
      </c>
      <c r="C82" s="28">
        <v>1</v>
      </c>
      <c r="D82" s="28">
        <v>1</v>
      </c>
      <c r="E82" s="28">
        <v>14</v>
      </c>
      <c r="F82" s="5">
        <v>1.8</v>
      </c>
      <c r="G82" s="5">
        <v>1.2</v>
      </c>
      <c r="H82" s="28"/>
      <c r="I82" s="5">
        <f t="shared" si="5"/>
        <v>30.24</v>
      </c>
    </row>
    <row r="83" spans="1:9" ht="21" customHeight="1">
      <c r="A83" s="28"/>
      <c r="B83" s="28" t="s">
        <v>743</v>
      </c>
      <c r="C83" s="28">
        <v>1</v>
      </c>
      <c r="D83" s="28">
        <v>1</v>
      </c>
      <c r="E83" s="28">
        <v>14</v>
      </c>
      <c r="F83" s="5">
        <v>0.9</v>
      </c>
      <c r="G83" s="5">
        <v>1.2</v>
      </c>
      <c r="H83" s="28"/>
      <c r="I83" s="5">
        <f t="shared" si="5"/>
        <v>15.12</v>
      </c>
    </row>
    <row r="84" spans="1:9" ht="21" customHeight="1">
      <c r="A84" s="28"/>
      <c r="B84" s="28" t="s">
        <v>744</v>
      </c>
      <c r="C84" s="28">
        <v>1</v>
      </c>
      <c r="D84" s="28">
        <v>1</v>
      </c>
      <c r="E84" s="28">
        <v>14</v>
      </c>
      <c r="F84" s="5">
        <v>1.885</v>
      </c>
      <c r="G84" s="5">
        <v>1</v>
      </c>
      <c r="H84" s="28"/>
      <c r="I84" s="5">
        <f t="shared" si="5"/>
        <v>26.39</v>
      </c>
    </row>
    <row r="85" spans="1:9" ht="21" customHeight="1">
      <c r="A85" s="28"/>
      <c r="B85" s="28" t="s">
        <v>745</v>
      </c>
      <c r="C85" s="28">
        <v>1</v>
      </c>
      <c r="D85" s="28">
        <v>1</v>
      </c>
      <c r="E85" s="28">
        <v>14</v>
      </c>
      <c r="F85" s="5">
        <v>1.88</v>
      </c>
      <c r="G85" s="5">
        <v>0.9</v>
      </c>
      <c r="H85" s="28"/>
      <c r="I85" s="5">
        <f t="shared" si="5"/>
        <v>23.688000000000002</v>
      </c>
    </row>
    <row r="86" spans="1:9" ht="41.25" customHeight="1">
      <c r="A86" s="28"/>
      <c r="B86" s="4" t="s">
        <v>770</v>
      </c>
      <c r="C86" s="28">
        <v>1</v>
      </c>
      <c r="D86" s="28">
        <v>2</v>
      </c>
      <c r="E86" s="28">
        <v>20</v>
      </c>
      <c r="F86" s="5">
        <v>25</v>
      </c>
      <c r="G86" s="28"/>
      <c r="H86" s="28">
        <v>0.23</v>
      </c>
      <c r="I86" s="5">
        <f t="shared" si="5"/>
        <v>230</v>
      </c>
    </row>
    <row r="87" spans="1:9" ht="21" customHeight="1">
      <c r="A87" s="28"/>
      <c r="B87" s="28" t="s">
        <v>771</v>
      </c>
      <c r="C87" s="28">
        <v>1</v>
      </c>
      <c r="D87" s="28">
        <v>1</v>
      </c>
      <c r="E87" s="28">
        <v>40</v>
      </c>
      <c r="F87" s="5">
        <v>4.3449999999999998</v>
      </c>
      <c r="G87" s="28"/>
      <c r="H87" s="28">
        <v>1</v>
      </c>
      <c r="I87" s="5">
        <f t="shared" si="5"/>
        <v>173.79999999999998</v>
      </c>
    </row>
    <row r="88" spans="1:9" ht="21" customHeight="1">
      <c r="A88" s="28"/>
      <c r="B88" s="28"/>
      <c r="C88" s="28"/>
      <c r="D88" s="28"/>
      <c r="E88" s="28"/>
      <c r="F88" s="5"/>
      <c r="G88" s="28"/>
      <c r="H88" s="28" t="s">
        <v>184</v>
      </c>
      <c r="I88" s="5">
        <f>SUM(I79:I87)</f>
        <v>832.39879999999994</v>
      </c>
    </row>
    <row r="89" spans="1:9" ht="21" customHeight="1">
      <c r="A89" s="28"/>
      <c r="B89" s="28"/>
      <c r="C89" s="28"/>
      <c r="D89" s="28"/>
      <c r="E89" s="28"/>
      <c r="F89" s="5"/>
      <c r="G89" s="28"/>
      <c r="H89" s="28" t="s">
        <v>904</v>
      </c>
      <c r="I89" s="6">
        <v>832.4</v>
      </c>
    </row>
    <row r="90" spans="1:9">
      <c r="A90" s="28"/>
      <c r="B90" s="28"/>
      <c r="C90" s="28"/>
      <c r="D90" s="28"/>
      <c r="E90" s="28"/>
      <c r="F90" s="28"/>
      <c r="G90" s="28"/>
      <c r="H90" s="28"/>
      <c r="I90" s="28"/>
    </row>
    <row r="91" spans="1:9" ht="45">
      <c r="A91" s="28">
        <v>5</v>
      </c>
      <c r="B91" s="25" t="s">
        <v>746</v>
      </c>
      <c r="C91" s="28"/>
      <c r="D91" s="28"/>
      <c r="E91" s="28"/>
      <c r="F91" s="28"/>
      <c r="G91" s="28"/>
      <c r="H91" s="28"/>
      <c r="I91" s="28"/>
    </row>
    <row r="92" spans="1:9">
      <c r="A92" s="28"/>
      <c r="B92" s="28" t="s">
        <v>734</v>
      </c>
      <c r="C92" s="28"/>
      <c r="D92" s="28"/>
      <c r="E92" s="28"/>
      <c r="F92" s="28"/>
      <c r="G92" s="28"/>
      <c r="H92" s="28"/>
      <c r="I92" s="28"/>
    </row>
    <row r="93" spans="1:9">
      <c r="A93" s="28"/>
      <c r="B93" s="28" t="s">
        <v>739</v>
      </c>
      <c r="C93" s="28">
        <v>1</v>
      </c>
      <c r="D93" s="28">
        <v>1</v>
      </c>
      <c r="E93" s="28">
        <v>14</v>
      </c>
      <c r="F93" s="28">
        <v>3.915</v>
      </c>
      <c r="G93" s="28">
        <v>2.88</v>
      </c>
      <c r="H93" s="28"/>
      <c r="I93" s="5">
        <f t="shared" ref="I93:I101" si="6">PRODUCT(C93:H93)</f>
        <v>157.8528</v>
      </c>
    </row>
    <row r="94" spans="1:9">
      <c r="A94" s="28"/>
      <c r="B94" s="28" t="s">
        <v>740</v>
      </c>
      <c r="C94" s="28">
        <v>1</v>
      </c>
      <c r="D94" s="28">
        <v>1</v>
      </c>
      <c r="E94" s="28">
        <v>14</v>
      </c>
      <c r="F94" s="28">
        <v>2.7850000000000001</v>
      </c>
      <c r="G94" s="5">
        <v>3</v>
      </c>
      <c r="H94" s="28"/>
      <c r="I94" s="5">
        <f t="shared" si="6"/>
        <v>116.97</v>
      </c>
    </row>
    <row r="95" spans="1:9">
      <c r="A95" s="28"/>
      <c r="B95" s="28" t="s">
        <v>741</v>
      </c>
      <c r="C95" s="28">
        <v>1</v>
      </c>
      <c r="D95" s="28">
        <v>1</v>
      </c>
      <c r="E95" s="28">
        <v>14</v>
      </c>
      <c r="F95" s="5">
        <v>1.8</v>
      </c>
      <c r="G95" s="28">
        <v>2.3149999999999999</v>
      </c>
      <c r="H95" s="28"/>
      <c r="I95" s="5">
        <f t="shared" si="6"/>
        <v>58.337999999999994</v>
      </c>
    </row>
    <row r="96" spans="1:9">
      <c r="A96" s="28"/>
      <c r="B96" s="28" t="s">
        <v>742</v>
      </c>
      <c r="C96" s="28">
        <v>1</v>
      </c>
      <c r="D96" s="28">
        <v>1</v>
      </c>
      <c r="E96" s="28">
        <v>14</v>
      </c>
      <c r="F96" s="5">
        <v>1.8</v>
      </c>
      <c r="G96" s="5">
        <v>1.2</v>
      </c>
      <c r="H96" s="28"/>
      <c r="I96" s="5">
        <f t="shared" si="6"/>
        <v>30.24</v>
      </c>
    </row>
    <row r="97" spans="1:9">
      <c r="A97" s="28"/>
      <c r="B97" s="28" t="s">
        <v>743</v>
      </c>
      <c r="C97" s="28">
        <v>1</v>
      </c>
      <c r="D97" s="28">
        <v>1</v>
      </c>
      <c r="E97" s="28">
        <v>14</v>
      </c>
      <c r="F97" s="5">
        <v>0.9</v>
      </c>
      <c r="G97" s="5">
        <v>1.2</v>
      </c>
      <c r="H97" s="28"/>
      <c r="I97" s="5">
        <f t="shared" si="6"/>
        <v>15.12</v>
      </c>
    </row>
    <row r="98" spans="1:9">
      <c r="A98" s="28"/>
      <c r="B98" s="28" t="s">
        <v>744</v>
      </c>
      <c r="C98" s="28">
        <v>1</v>
      </c>
      <c r="D98" s="28">
        <v>1</v>
      </c>
      <c r="E98" s="28">
        <v>14</v>
      </c>
      <c r="F98" s="5">
        <v>1.885</v>
      </c>
      <c r="G98" s="5">
        <v>1</v>
      </c>
      <c r="H98" s="28"/>
      <c r="I98" s="5">
        <f t="shared" si="6"/>
        <v>26.39</v>
      </c>
    </row>
    <row r="99" spans="1:9">
      <c r="A99" s="28"/>
      <c r="B99" s="28" t="s">
        <v>745</v>
      </c>
      <c r="C99" s="28">
        <v>1</v>
      </c>
      <c r="D99" s="28">
        <v>1</v>
      </c>
      <c r="E99" s="28">
        <v>14</v>
      </c>
      <c r="F99" s="5">
        <v>1.88</v>
      </c>
      <c r="G99" s="5">
        <v>0.9</v>
      </c>
      <c r="H99" s="28"/>
      <c r="I99" s="5">
        <f t="shared" si="6"/>
        <v>23.688000000000002</v>
      </c>
    </row>
    <row r="100" spans="1:9" ht="30">
      <c r="A100" s="28"/>
      <c r="B100" s="4" t="s">
        <v>770</v>
      </c>
      <c r="C100" s="28">
        <v>1</v>
      </c>
      <c r="D100" s="28">
        <v>2</v>
      </c>
      <c r="E100" s="28">
        <v>20</v>
      </c>
      <c r="F100" s="5">
        <v>25</v>
      </c>
      <c r="G100" s="28">
        <v>0.23</v>
      </c>
      <c r="H100" s="28"/>
      <c r="I100" s="5">
        <f t="shared" si="6"/>
        <v>230</v>
      </c>
    </row>
    <row r="101" spans="1:9" s="32" customFormat="1">
      <c r="A101" s="28"/>
      <c r="B101" s="28" t="s">
        <v>771</v>
      </c>
      <c r="C101" s="28">
        <v>1</v>
      </c>
      <c r="D101" s="28">
        <v>1</v>
      </c>
      <c r="E101" s="28">
        <v>40</v>
      </c>
      <c r="F101" s="5">
        <v>4.3449999999999998</v>
      </c>
      <c r="G101" s="5">
        <v>1</v>
      </c>
      <c r="H101" s="28"/>
      <c r="I101" s="5">
        <f t="shared" si="6"/>
        <v>173.79999999999998</v>
      </c>
    </row>
    <row r="102" spans="1:9" s="32" customFormat="1">
      <c r="A102" s="28"/>
      <c r="B102" s="28"/>
      <c r="C102" s="28"/>
      <c r="D102" s="28"/>
      <c r="E102" s="28"/>
      <c r="F102" s="5"/>
      <c r="G102" s="28"/>
      <c r="H102" s="5" t="s">
        <v>184</v>
      </c>
      <c r="I102" s="5">
        <f>SUM(I93:I101)</f>
        <v>832.39879999999994</v>
      </c>
    </row>
    <row r="103" spans="1:9" s="32" customFormat="1">
      <c r="A103" s="28"/>
      <c r="B103" s="28"/>
      <c r="C103" s="28"/>
      <c r="D103" s="28"/>
      <c r="E103" s="28"/>
      <c r="F103" s="5"/>
      <c r="G103" s="28"/>
      <c r="H103" s="5" t="s">
        <v>904</v>
      </c>
      <c r="I103" s="6">
        <v>832.4</v>
      </c>
    </row>
    <row r="104" spans="1:9">
      <c r="A104" s="28"/>
      <c r="B104" s="28"/>
      <c r="C104" s="28"/>
      <c r="D104" s="28"/>
      <c r="E104" s="28"/>
      <c r="F104" s="28"/>
      <c r="G104" s="28"/>
      <c r="H104" s="28"/>
      <c r="I104" s="28"/>
    </row>
    <row r="105" spans="1:9" ht="60">
      <c r="A105" s="28">
        <v>6</v>
      </c>
      <c r="B105" s="25" t="s">
        <v>747</v>
      </c>
      <c r="C105" s="28"/>
      <c r="D105" s="28"/>
      <c r="E105" s="28"/>
      <c r="F105" s="28"/>
      <c r="G105" s="28"/>
      <c r="H105" s="28"/>
      <c r="I105" s="28"/>
    </row>
    <row r="106" spans="1:9">
      <c r="A106" s="28"/>
      <c r="B106" s="28" t="s">
        <v>734</v>
      </c>
      <c r="C106" s="28"/>
      <c r="D106" s="28"/>
      <c r="E106" s="28"/>
      <c r="F106" s="28"/>
      <c r="G106" s="28"/>
      <c r="H106" s="28"/>
      <c r="I106" s="28"/>
    </row>
    <row r="107" spans="1:9">
      <c r="A107" s="28"/>
      <c r="B107" s="28" t="s">
        <v>739</v>
      </c>
      <c r="C107" s="28">
        <v>1</v>
      </c>
      <c r="D107" s="28">
        <v>1</v>
      </c>
      <c r="E107" s="28">
        <v>14</v>
      </c>
      <c r="F107" s="28">
        <v>3.915</v>
      </c>
      <c r="G107" s="28">
        <v>2.88</v>
      </c>
      <c r="H107" s="28"/>
      <c r="I107" s="5">
        <f t="shared" ref="I107:I115" si="7">PRODUCT(C107:H107)</f>
        <v>157.8528</v>
      </c>
    </row>
    <row r="108" spans="1:9">
      <c r="A108" s="28"/>
      <c r="B108" s="28" t="s">
        <v>740</v>
      </c>
      <c r="C108" s="28">
        <v>1</v>
      </c>
      <c r="D108" s="28">
        <v>1</v>
      </c>
      <c r="E108" s="28">
        <v>14</v>
      </c>
      <c r="F108" s="28">
        <v>2.7850000000000001</v>
      </c>
      <c r="G108" s="5">
        <v>3</v>
      </c>
      <c r="H108" s="28"/>
      <c r="I108" s="5">
        <f t="shared" si="7"/>
        <v>116.97</v>
      </c>
    </row>
    <row r="109" spans="1:9">
      <c r="A109" s="28"/>
      <c r="B109" s="28" t="s">
        <v>741</v>
      </c>
      <c r="C109" s="28">
        <v>1</v>
      </c>
      <c r="D109" s="28">
        <v>1</v>
      </c>
      <c r="E109" s="28">
        <v>14</v>
      </c>
      <c r="F109" s="5">
        <v>1.8</v>
      </c>
      <c r="G109" s="28">
        <v>2.3149999999999999</v>
      </c>
      <c r="H109" s="28"/>
      <c r="I109" s="5">
        <f t="shared" si="7"/>
        <v>58.337999999999994</v>
      </c>
    </row>
    <row r="110" spans="1:9">
      <c r="A110" s="28"/>
      <c r="B110" s="28" t="s">
        <v>742</v>
      </c>
      <c r="C110" s="28">
        <v>1</v>
      </c>
      <c r="D110" s="28">
        <v>1</v>
      </c>
      <c r="E110" s="28">
        <v>14</v>
      </c>
      <c r="F110" s="5">
        <v>1.8</v>
      </c>
      <c r="G110" s="5">
        <v>1.2</v>
      </c>
      <c r="H110" s="28"/>
      <c r="I110" s="5">
        <f t="shared" si="7"/>
        <v>30.24</v>
      </c>
    </row>
    <row r="111" spans="1:9">
      <c r="A111" s="28"/>
      <c r="B111" s="28" t="s">
        <v>743</v>
      </c>
      <c r="C111" s="28">
        <v>1</v>
      </c>
      <c r="D111" s="28">
        <v>1</v>
      </c>
      <c r="E111" s="28">
        <v>14</v>
      </c>
      <c r="F111" s="5">
        <v>0.9</v>
      </c>
      <c r="G111" s="5">
        <v>1.2</v>
      </c>
      <c r="H111" s="28"/>
      <c r="I111" s="5">
        <f t="shared" si="7"/>
        <v>15.12</v>
      </c>
    </row>
    <row r="112" spans="1:9">
      <c r="A112" s="28"/>
      <c r="B112" s="28" t="s">
        <v>744</v>
      </c>
      <c r="C112" s="28">
        <v>1</v>
      </c>
      <c r="D112" s="28">
        <v>1</v>
      </c>
      <c r="E112" s="28">
        <v>14</v>
      </c>
      <c r="F112" s="5">
        <v>1.885</v>
      </c>
      <c r="G112" s="5">
        <v>1</v>
      </c>
      <c r="H112" s="28"/>
      <c r="I112" s="5">
        <f t="shared" si="7"/>
        <v>26.39</v>
      </c>
    </row>
    <row r="113" spans="1:9">
      <c r="A113" s="28"/>
      <c r="B113" s="28" t="s">
        <v>745</v>
      </c>
      <c r="C113" s="28">
        <v>1</v>
      </c>
      <c r="D113" s="28">
        <v>1</v>
      </c>
      <c r="E113" s="28">
        <v>14</v>
      </c>
      <c r="F113" s="5">
        <v>1.88</v>
      </c>
      <c r="G113" s="5">
        <v>0.9</v>
      </c>
      <c r="H113" s="28"/>
      <c r="I113" s="5">
        <f t="shared" si="7"/>
        <v>23.688000000000002</v>
      </c>
    </row>
    <row r="114" spans="1:9" ht="30">
      <c r="A114" s="28"/>
      <c r="B114" s="4" t="s">
        <v>770</v>
      </c>
      <c r="C114" s="28">
        <v>1</v>
      </c>
      <c r="D114" s="28">
        <v>2</v>
      </c>
      <c r="E114" s="28">
        <v>20</v>
      </c>
      <c r="F114" s="5">
        <v>25</v>
      </c>
      <c r="G114" s="28">
        <v>0.23</v>
      </c>
      <c r="H114" s="28"/>
      <c r="I114" s="5">
        <f t="shared" si="7"/>
        <v>230</v>
      </c>
    </row>
    <row r="115" spans="1:9">
      <c r="A115" s="28"/>
      <c r="B115" s="28" t="s">
        <v>771</v>
      </c>
      <c r="C115" s="28">
        <v>1</v>
      </c>
      <c r="D115" s="28">
        <v>1</v>
      </c>
      <c r="E115" s="28">
        <v>40</v>
      </c>
      <c r="F115" s="5">
        <v>4.3449999999999998</v>
      </c>
      <c r="G115" s="5">
        <v>1</v>
      </c>
      <c r="H115" s="28"/>
      <c r="I115" s="5">
        <f t="shared" si="7"/>
        <v>173.79999999999998</v>
      </c>
    </row>
    <row r="116" spans="1:9">
      <c r="A116" s="28"/>
      <c r="B116" s="28"/>
      <c r="C116" s="28"/>
      <c r="D116" s="28"/>
      <c r="E116" s="28"/>
      <c r="F116" s="5"/>
      <c r="G116" s="5"/>
      <c r="H116" s="28" t="s">
        <v>184</v>
      </c>
      <c r="I116" s="5">
        <f>SUM(I107:I115)</f>
        <v>832.39879999999994</v>
      </c>
    </row>
    <row r="117" spans="1:9">
      <c r="A117" s="28"/>
      <c r="B117" s="28"/>
      <c r="C117" s="28"/>
      <c r="D117" s="28"/>
      <c r="E117" s="28"/>
      <c r="F117" s="5"/>
      <c r="G117" s="5"/>
      <c r="H117" s="28" t="s">
        <v>904</v>
      </c>
      <c r="I117" s="6">
        <v>832.4</v>
      </c>
    </row>
    <row r="118" spans="1:9">
      <c r="A118" s="28"/>
      <c r="B118" s="28"/>
      <c r="C118" s="28"/>
      <c r="D118" s="28"/>
      <c r="E118" s="28"/>
      <c r="F118" s="28"/>
      <c r="G118" s="28"/>
      <c r="H118" s="28"/>
      <c r="I118" s="28"/>
    </row>
    <row r="119" spans="1:9">
      <c r="A119" s="28">
        <v>7</v>
      </c>
      <c r="B119" s="27" t="s">
        <v>907</v>
      </c>
      <c r="C119" s="28"/>
      <c r="D119" s="28"/>
      <c r="E119" s="28"/>
      <c r="F119" s="28"/>
      <c r="G119" s="28"/>
      <c r="H119" s="28"/>
      <c r="I119" s="28"/>
    </row>
    <row r="120" spans="1:9">
      <c r="A120" s="28"/>
      <c r="B120" s="27" t="s">
        <v>748</v>
      </c>
      <c r="C120" s="28"/>
      <c r="D120" s="28"/>
      <c r="E120" s="28"/>
      <c r="F120" s="28"/>
      <c r="G120" s="28"/>
      <c r="H120" s="28"/>
      <c r="I120" s="28"/>
    </row>
    <row r="121" spans="1:9">
      <c r="A121" s="28"/>
      <c r="B121" s="28" t="s">
        <v>739</v>
      </c>
      <c r="C121" s="28">
        <v>1</v>
      </c>
      <c r="D121" s="28">
        <v>1</v>
      </c>
      <c r="E121" s="28">
        <v>2</v>
      </c>
      <c r="F121" s="28">
        <v>3.915</v>
      </c>
      <c r="G121" s="28">
        <v>2.88</v>
      </c>
      <c r="H121" s="28"/>
      <c r="I121" s="5">
        <f t="shared" ref="I121:I123" si="8">PRODUCT(C121:H121)</f>
        <v>22.5504</v>
      </c>
    </row>
    <row r="122" spans="1:9">
      <c r="A122" s="28"/>
      <c r="B122" s="28" t="s">
        <v>740</v>
      </c>
      <c r="C122" s="28">
        <v>1</v>
      </c>
      <c r="D122" s="28">
        <v>1</v>
      </c>
      <c r="E122" s="28">
        <v>2</v>
      </c>
      <c r="F122" s="28">
        <v>2.7850000000000001</v>
      </c>
      <c r="G122" s="5">
        <v>3</v>
      </c>
      <c r="H122" s="28"/>
      <c r="I122" s="5">
        <f t="shared" si="8"/>
        <v>16.71</v>
      </c>
    </row>
    <row r="123" spans="1:9">
      <c r="A123" s="28"/>
      <c r="B123" s="28" t="s">
        <v>741</v>
      </c>
      <c r="C123" s="28">
        <v>1</v>
      </c>
      <c r="D123" s="28">
        <v>1</v>
      </c>
      <c r="E123" s="28">
        <v>2</v>
      </c>
      <c r="F123" s="5">
        <v>1.8</v>
      </c>
      <c r="G123" s="28">
        <v>2.3149999999999999</v>
      </c>
      <c r="H123" s="28"/>
      <c r="I123" s="5">
        <f t="shared" si="8"/>
        <v>8.3339999999999996</v>
      </c>
    </row>
    <row r="124" spans="1:9">
      <c r="A124" s="28"/>
      <c r="B124" s="28"/>
      <c r="C124" s="28"/>
      <c r="D124" s="28"/>
      <c r="E124" s="28"/>
      <c r="F124" s="28"/>
      <c r="G124" s="28"/>
      <c r="H124" s="28" t="s">
        <v>184</v>
      </c>
      <c r="I124" s="5">
        <f>SUM(I121:I123)</f>
        <v>47.594400000000007</v>
      </c>
    </row>
    <row r="125" spans="1:9">
      <c r="A125" s="28"/>
      <c r="B125" s="28"/>
      <c r="C125" s="28"/>
      <c r="D125" s="28"/>
      <c r="E125" s="28"/>
      <c r="F125" s="28"/>
      <c r="G125" s="28"/>
      <c r="H125" s="28" t="s">
        <v>904</v>
      </c>
      <c r="I125" s="6">
        <v>47.6</v>
      </c>
    </row>
    <row r="126" spans="1:9">
      <c r="A126" s="28"/>
      <c r="B126" s="27" t="s">
        <v>758</v>
      </c>
      <c r="C126" s="28"/>
      <c r="D126" s="28"/>
      <c r="E126" s="28"/>
      <c r="F126" s="28"/>
      <c r="G126" s="28"/>
      <c r="H126" s="28"/>
      <c r="I126" s="28"/>
    </row>
    <row r="127" spans="1:9">
      <c r="A127" s="28"/>
      <c r="B127" s="17" t="s">
        <v>757</v>
      </c>
      <c r="C127" s="17"/>
      <c r="D127" s="17"/>
      <c r="E127" s="17"/>
      <c r="F127" s="17"/>
      <c r="G127" s="28"/>
      <c r="H127" s="28"/>
      <c r="I127" s="28"/>
    </row>
    <row r="128" spans="1:9">
      <c r="A128" s="28"/>
      <c r="B128" s="17" t="s">
        <v>751</v>
      </c>
      <c r="C128" s="17">
        <v>1</v>
      </c>
      <c r="D128" s="17">
        <v>1</v>
      </c>
      <c r="E128" s="17">
        <v>10</v>
      </c>
      <c r="F128" s="17">
        <v>1.81</v>
      </c>
      <c r="G128" s="17">
        <v>0.45</v>
      </c>
      <c r="H128" s="17"/>
      <c r="I128" s="5">
        <f t="shared" ref="I128:I142" si="9">PRODUCT(C128:H128)</f>
        <v>8.1450000000000014</v>
      </c>
    </row>
    <row r="129" spans="1:9">
      <c r="A129" s="28"/>
      <c r="B129" s="17" t="s">
        <v>759</v>
      </c>
      <c r="C129" s="17">
        <v>1</v>
      </c>
      <c r="D129" s="17">
        <v>1</v>
      </c>
      <c r="E129" s="17">
        <v>10</v>
      </c>
      <c r="F129" s="17">
        <v>1.81</v>
      </c>
      <c r="G129" s="17"/>
      <c r="H129" s="17">
        <v>0.05</v>
      </c>
      <c r="I129" s="5">
        <f t="shared" si="9"/>
        <v>0.90500000000000014</v>
      </c>
    </row>
    <row r="130" spans="1:9">
      <c r="A130" s="28"/>
      <c r="B130" s="17" t="s">
        <v>752</v>
      </c>
      <c r="C130" s="17">
        <v>1</v>
      </c>
      <c r="D130" s="17">
        <v>1</v>
      </c>
      <c r="E130" s="17">
        <v>10</v>
      </c>
      <c r="F130" s="17">
        <v>1.36</v>
      </c>
      <c r="G130" s="17">
        <v>0.45</v>
      </c>
      <c r="H130" s="17"/>
      <c r="I130" s="5">
        <f t="shared" si="9"/>
        <v>6.120000000000001</v>
      </c>
    </row>
    <row r="131" spans="1:9">
      <c r="A131" s="28"/>
      <c r="B131" s="17" t="s">
        <v>759</v>
      </c>
      <c r="C131" s="17">
        <v>1</v>
      </c>
      <c r="D131" s="17">
        <v>1</v>
      </c>
      <c r="E131" s="17">
        <v>10</v>
      </c>
      <c r="F131" s="17">
        <v>1.36</v>
      </c>
      <c r="G131" s="17"/>
      <c r="H131" s="17">
        <v>0.05</v>
      </c>
      <c r="I131" s="5">
        <f t="shared" si="9"/>
        <v>0.68000000000000016</v>
      </c>
    </row>
    <row r="132" spans="1:9">
      <c r="A132" s="28"/>
      <c r="B132" s="17" t="s">
        <v>753</v>
      </c>
      <c r="C132" s="17">
        <v>1</v>
      </c>
      <c r="D132" s="17">
        <v>1</v>
      </c>
      <c r="E132" s="17">
        <v>10</v>
      </c>
      <c r="F132" s="17">
        <v>1.36</v>
      </c>
      <c r="G132" s="17">
        <v>0.45</v>
      </c>
      <c r="H132" s="17"/>
      <c r="I132" s="5">
        <f t="shared" si="9"/>
        <v>6.120000000000001</v>
      </c>
    </row>
    <row r="133" spans="1:9">
      <c r="A133" s="28"/>
      <c r="B133" s="17" t="s">
        <v>759</v>
      </c>
      <c r="C133" s="17">
        <v>1</v>
      </c>
      <c r="D133" s="17">
        <v>1</v>
      </c>
      <c r="E133" s="17">
        <v>10</v>
      </c>
      <c r="F133" s="17">
        <v>1.36</v>
      </c>
      <c r="G133" s="17"/>
      <c r="H133" s="17">
        <v>0.05</v>
      </c>
      <c r="I133" s="5">
        <f t="shared" si="9"/>
        <v>0.68000000000000016</v>
      </c>
    </row>
    <row r="134" spans="1:9">
      <c r="A134" s="28"/>
      <c r="B134" s="17" t="s">
        <v>754</v>
      </c>
      <c r="C134" s="17"/>
      <c r="D134" s="17"/>
      <c r="E134" s="17"/>
      <c r="F134" s="17"/>
      <c r="G134" s="28"/>
      <c r="H134" s="28"/>
      <c r="I134" s="5">
        <f t="shared" si="9"/>
        <v>0</v>
      </c>
    </row>
    <row r="135" spans="1:9">
      <c r="A135" s="28"/>
      <c r="B135" s="17" t="s">
        <v>751</v>
      </c>
      <c r="C135" s="17">
        <v>1</v>
      </c>
      <c r="D135" s="17">
        <v>1</v>
      </c>
      <c r="E135" s="17">
        <v>2</v>
      </c>
      <c r="F135" s="17">
        <v>2.2599999999999998</v>
      </c>
      <c r="G135" s="17">
        <v>0.45</v>
      </c>
      <c r="H135" s="17"/>
      <c r="I135" s="5">
        <f t="shared" si="9"/>
        <v>2.0339999999999998</v>
      </c>
    </row>
    <row r="136" spans="1:9">
      <c r="A136" s="28"/>
      <c r="B136" s="17" t="s">
        <v>759</v>
      </c>
      <c r="C136" s="17">
        <v>1</v>
      </c>
      <c r="D136" s="17">
        <v>1</v>
      </c>
      <c r="E136" s="17">
        <v>2</v>
      </c>
      <c r="F136" s="17">
        <v>2.2599999999999998</v>
      </c>
      <c r="G136" s="17"/>
      <c r="H136" s="17">
        <v>0.05</v>
      </c>
      <c r="I136" s="5">
        <f t="shared" si="9"/>
        <v>0.22599999999999998</v>
      </c>
    </row>
    <row r="137" spans="1:9">
      <c r="A137" s="28"/>
      <c r="B137" s="17" t="s">
        <v>755</v>
      </c>
      <c r="C137" s="17">
        <v>1</v>
      </c>
      <c r="D137" s="17">
        <v>2</v>
      </c>
      <c r="E137" s="17">
        <v>2</v>
      </c>
      <c r="F137" s="17">
        <v>1.36</v>
      </c>
      <c r="G137" s="17">
        <v>0.45</v>
      </c>
      <c r="H137" s="17"/>
      <c r="I137" s="5">
        <f t="shared" si="9"/>
        <v>2.4480000000000004</v>
      </c>
    </row>
    <row r="138" spans="1:9">
      <c r="A138" s="28"/>
      <c r="B138" s="17" t="s">
        <v>759</v>
      </c>
      <c r="C138" s="17">
        <v>1</v>
      </c>
      <c r="D138" s="17">
        <v>2</v>
      </c>
      <c r="E138" s="17">
        <v>2</v>
      </c>
      <c r="F138" s="17">
        <v>1.36</v>
      </c>
      <c r="G138" s="17"/>
      <c r="H138" s="17">
        <v>0.05</v>
      </c>
      <c r="I138" s="5">
        <f t="shared" si="9"/>
        <v>0.27200000000000002</v>
      </c>
    </row>
    <row r="139" spans="1:9">
      <c r="A139" s="28"/>
      <c r="B139" s="17" t="s">
        <v>756</v>
      </c>
      <c r="C139" s="17"/>
      <c r="D139" s="17"/>
      <c r="E139" s="17"/>
      <c r="F139" s="17"/>
      <c r="G139" s="28"/>
      <c r="H139" s="28"/>
      <c r="I139" s="5">
        <f t="shared" si="9"/>
        <v>0</v>
      </c>
    </row>
    <row r="140" spans="1:9">
      <c r="A140" s="28"/>
      <c r="B140" s="17" t="s">
        <v>751</v>
      </c>
      <c r="C140" s="17">
        <v>1</v>
      </c>
      <c r="D140" s="17">
        <v>1</v>
      </c>
      <c r="E140" s="17">
        <v>2</v>
      </c>
      <c r="F140" s="17">
        <v>1.81</v>
      </c>
      <c r="G140" s="17">
        <v>0.45</v>
      </c>
      <c r="H140" s="17"/>
      <c r="I140" s="5">
        <f t="shared" si="9"/>
        <v>1.629</v>
      </c>
    </row>
    <row r="141" spans="1:9">
      <c r="A141" s="28"/>
      <c r="B141" s="17" t="s">
        <v>759</v>
      </c>
      <c r="C141" s="17">
        <v>1</v>
      </c>
      <c r="D141" s="17">
        <v>1</v>
      </c>
      <c r="E141" s="17">
        <v>2</v>
      </c>
      <c r="F141" s="17">
        <v>1.81</v>
      </c>
      <c r="G141" s="17"/>
      <c r="H141" s="17">
        <v>0.05</v>
      </c>
      <c r="I141" s="5">
        <f t="shared" si="9"/>
        <v>0.18100000000000002</v>
      </c>
    </row>
    <row r="142" spans="1:9">
      <c r="A142" s="28"/>
      <c r="B142" s="17" t="s">
        <v>760</v>
      </c>
      <c r="C142" s="17">
        <v>1</v>
      </c>
      <c r="D142" s="17">
        <v>1</v>
      </c>
      <c r="E142" s="17">
        <v>38</v>
      </c>
      <c r="F142" s="17">
        <v>0.45</v>
      </c>
      <c r="G142" s="17"/>
      <c r="H142" s="17">
        <v>6.3E-2</v>
      </c>
      <c r="I142" s="5">
        <f t="shared" si="9"/>
        <v>1.0773000000000001</v>
      </c>
    </row>
    <row r="143" spans="1:9">
      <c r="A143" s="28"/>
      <c r="B143" s="28"/>
      <c r="C143" s="28"/>
      <c r="D143" s="28"/>
      <c r="E143" s="28"/>
      <c r="F143" s="28"/>
      <c r="G143" s="28"/>
      <c r="H143" s="28" t="s">
        <v>184</v>
      </c>
      <c r="I143" s="5">
        <f>SUM(I128:I142)</f>
        <v>30.517300000000002</v>
      </c>
    </row>
    <row r="144" spans="1:9">
      <c r="A144" s="28"/>
      <c r="B144" s="28"/>
      <c r="C144" s="28"/>
      <c r="D144" s="28"/>
      <c r="E144" s="28"/>
      <c r="F144" s="28"/>
      <c r="G144" s="28"/>
      <c r="H144" s="28" t="s">
        <v>904</v>
      </c>
      <c r="I144" s="27">
        <v>30.55</v>
      </c>
    </row>
    <row r="145" spans="1:9">
      <c r="A145" s="28">
        <v>8</v>
      </c>
      <c r="B145" s="27" t="s">
        <v>761</v>
      </c>
      <c r="C145" s="28"/>
      <c r="D145" s="28"/>
      <c r="E145" s="28"/>
      <c r="F145" s="28"/>
      <c r="G145" s="28"/>
      <c r="H145" s="28"/>
      <c r="I145" s="28"/>
    </row>
    <row r="146" spans="1:9">
      <c r="A146" s="28"/>
      <c r="B146" s="17" t="s">
        <v>762</v>
      </c>
      <c r="C146" s="28"/>
      <c r="D146" s="28"/>
      <c r="E146" s="28"/>
      <c r="F146" s="28"/>
      <c r="G146" s="28"/>
      <c r="H146" s="28"/>
      <c r="I146" s="28"/>
    </row>
    <row r="147" spans="1:9">
      <c r="A147" s="28"/>
      <c r="B147" s="28" t="s">
        <v>763</v>
      </c>
      <c r="C147" s="28">
        <v>1</v>
      </c>
      <c r="D147" s="28">
        <v>1</v>
      </c>
      <c r="E147" s="28">
        <v>3</v>
      </c>
      <c r="F147" s="28">
        <v>1.81</v>
      </c>
      <c r="G147" s="28">
        <v>0.45</v>
      </c>
      <c r="H147" s="28">
        <v>6.3E-2</v>
      </c>
      <c r="I147" s="5">
        <f t="shared" ref="I147:I152" si="10">PRODUCT(C147:H147)</f>
        <v>0.15394049999999998</v>
      </c>
    </row>
    <row r="148" spans="1:9">
      <c r="A148" s="28"/>
      <c r="B148" s="28" t="s">
        <v>764</v>
      </c>
      <c r="C148" s="28">
        <v>1</v>
      </c>
      <c r="D148" s="28">
        <v>1</v>
      </c>
      <c r="E148" s="28">
        <v>3</v>
      </c>
      <c r="F148" s="28">
        <v>1.36</v>
      </c>
      <c r="G148" s="28">
        <v>0.45</v>
      </c>
      <c r="H148" s="28">
        <v>6.3E-2</v>
      </c>
      <c r="I148" s="5">
        <f t="shared" si="10"/>
        <v>0.11566800000000001</v>
      </c>
    </row>
    <row r="149" spans="1:9">
      <c r="A149" s="28"/>
      <c r="B149" s="28" t="s">
        <v>765</v>
      </c>
      <c r="C149" s="28">
        <v>1</v>
      </c>
      <c r="D149" s="28">
        <v>1</v>
      </c>
      <c r="E149" s="28">
        <v>3</v>
      </c>
      <c r="F149" s="28">
        <v>1.36</v>
      </c>
      <c r="G149" s="28">
        <v>0.45</v>
      </c>
      <c r="H149" s="28">
        <v>6.3E-2</v>
      </c>
      <c r="I149" s="5">
        <f t="shared" si="10"/>
        <v>0.11566800000000001</v>
      </c>
    </row>
    <row r="150" spans="1:9">
      <c r="A150" s="28"/>
      <c r="B150" s="28" t="s">
        <v>766</v>
      </c>
      <c r="C150" s="28">
        <v>1</v>
      </c>
      <c r="D150" s="28">
        <v>1</v>
      </c>
      <c r="E150" s="28">
        <v>1</v>
      </c>
      <c r="F150" s="28">
        <v>2.2599999999999998</v>
      </c>
      <c r="G150" s="28">
        <v>0.45</v>
      </c>
      <c r="H150" s="28">
        <v>6.3E-2</v>
      </c>
      <c r="I150" s="5">
        <f t="shared" si="10"/>
        <v>6.4070999999999989E-2</v>
      </c>
    </row>
    <row r="151" spans="1:9">
      <c r="A151" s="28"/>
      <c r="B151" s="28" t="s">
        <v>767</v>
      </c>
      <c r="C151" s="28">
        <v>1</v>
      </c>
      <c r="D151" s="28">
        <v>1</v>
      </c>
      <c r="E151" s="28">
        <v>2</v>
      </c>
      <c r="F151" s="28">
        <v>1.36</v>
      </c>
      <c r="G151" s="28">
        <v>0.45</v>
      </c>
      <c r="H151" s="28">
        <v>6.3E-2</v>
      </c>
      <c r="I151" s="5">
        <f t="shared" si="10"/>
        <v>7.7112000000000014E-2</v>
      </c>
    </row>
    <row r="152" spans="1:9">
      <c r="A152" s="28"/>
      <c r="B152" s="28" t="s">
        <v>768</v>
      </c>
      <c r="C152" s="28">
        <v>1</v>
      </c>
      <c r="D152" s="28">
        <v>1</v>
      </c>
      <c r="E152" s="28">
        <v>2</v>
      </c>
      <c r="F152" s="28">
        <v>1.81</v>
      </c>
      <c r="G152" s="28">
        <v>0.45</v>
      </c>
      <c r="H152" s="28">
        <v>6.3E-2</v>
      </c>
      <c r="I152" s="5">
        <f t="shared" si="10"/>
        <v>0.102627</v>
      </c>
    </row>
    <row r="153" spans="1:9">
      <c r="A153" s="28"/>
      <c r="B153" s="28"/>
      <c r="C153" s="28"/>
      <c r="D153" s="28"/>
      <c r="E153" s="28"/>
      <c r="F153" s="28"/>
      <c r="G153" s="28"/>
      <c r="H153" s="28" t="s">
        <v>184</v>
      </c>
      <c r="I153" s="5">
        <f>SUM(I147:I152)</f>
        <v>0.62908649999999999</v>
      </c>
    </row>
    <row r="154" spans="1:9">
      <c r="A154" s="28"/>
      <c r="B154" s="28"/>
      <c r="C154" s="28"/>
      <c r="D154" s="28"/>
      <c r="E154" s="28"/>
      <c r="F154" s="28"/>
      <c r="G154" s="28"/>
      <c r="H154" s="28" t="s">
        <v>904</v>
      </c>
      <c r="I154" s="27">
        <v>0.65</v>
      </c>
    </row>
    <row r="155" spans="1:9">
      <c r="A155" s="28"/>
      <c r="B155" s="28"/>
      <c r="C155" s="28"/>
      <c r="D155" s="28"/>
      <c r="E155" s="28"/>
      <c r="F155" s="28"/>
      <c r="G155" s="28"/>
      <c r="H155" s="28"/>
      <c r="I155" s="28"/>
    </row>
    <row r="156" spans="1:9">
      <c r="A156" s="28"/>
      <c r="B156" s="28" t="s">
        <v>71</v>
      </c>
      <c r="C156" s="28"/>
      <c r="D156" s="28"/>
      <c r="E156" s="28"/>
      <c r="F156" s="28"/>
      <c r="G156" s="28"/>
      <c r="H156" s="28"/>
      <c r="I156" s="28"/>
    </row>
    <row r="157" spans="1:9">
      <c r="A157" s="28"/>
      <c r="B157" s="28" t="s">
        <v>763</v>
      </c>
      <c r="C157" s="28">
        <v>1</v>
      </c>
      <c r="D157" s="28">
        <v>1</v>
      </c>
      <c r="E157" s="28">
        <v>3</v>
      </c>
      <c r="F157" s="28">
        <v>1.81</v>
      </c>
      <c r="G157" s="28">
        <v>0.45</v>
      </c>
      <c r="H157" s="28">
        <v>6.3E-2</v>
      </c>
      <c r="I157" s="5">
        <f t="shared" ref="I157:I161" si="11">PRODUCT(C157:H157)</f>
        <v>0.15394049999999998</v>
      </c>
    </row>
    <row r="158" spans="1:9">
      <c r="A158" s="28"/>
      <c r="B158" s="28" t="s">
        <v>764</v>
      </c>
      <c r="C158" s="28">
        <v>1</v>
      </c>
      <c r="D158" s="28">
        <v>1</v>
      </c>
      <c r="E158" s="28">
        <v>3</v>
      </c>
      <c r="F158" s="28">
        <v>1.36</v>
      </c>
      <c r="G158" s="28">
        <v>0.45</v>
      </c>
      <c r="H158" s="28">
        <v>6.3E-2</v>
      </c>
      <c r="I158" s="5">
        <f t="shared" si="11"/>
        <v>0.11566800000000001</v>
      </c>
    </row>
    <row r="159" spans="1:9">
      <c r="A159" s="28"/>
      <c r="B159" s="28" t="s">
        <v>765</v>
      </c>
      <c r="C159" s="28">
        <v>1</v>
      </c>
      <c r="D159" s="28">
        <v>1</v>
      </c>
      <c r="E159" s="28">
        <v>3</v>
      </c>
      <c r="F159" s="28">
        <v>1.36</v>
      </c>
      <c r="G159" s="28">
        <v>0.45</v>
      </c>
      <c r="H159" s="28">
        <v>6.3E-2</v>
      </c>
      <c r="I159" s="5">
        <f t="shared" si="11"/>
        <v>0.11566800000000001</v>
      </c>
    </row>
    <row r="160" spans="1:9">
      <c r="A160" s="28"/>
      <c r="B160" s="28" t="s">
        <v>766</v>
      </c>
      <c r="C160" s="28">
        <v>1</v>
      </c>
      <c r="D160" s="28">
        <v>1</v>
      </c>
      <c r="E160" s="28">
        <v>1</v>
      </c>
      <c r="F160" s="28">
        <v>2.2599999999999998</v>
      </c>
      <c r="G160" s="28">
        <v>0.45</v>
      </c>
      <c r="H160" s="28">
        <v>6.3E-2</v>
      </c>
      <c r="I160" s="5">
        <f t="shared" si="11"/>
        <v>6.4070999999999989E-2</v>
      </c>
    </row>
    <row r="161" spans="1:9">
      <c r="A161" s="28"/>
      <c r="B161" s="28" t="s">
        <v>767</v>
      </c>
      <c r="C161" s="28">
        <v>1</v>
      </c>
      <c r="D161" s="28">
        <v>1</v>
      </c>
      <c r="E161" s="28">
        <v>2</v>
      </c>
      <c r="F161" s="28">
        <v>1.36</v>
      </c>
      <c r="G161" s="28">
        <v>0.45</v>
      </c>
      <c r="H161" s="28">
        <v>6.3E-2</v>
      </c>
      <c r="I161" s="5">
        <f t="shared" si="11"/>
        <v>7.7112000000000014E-2</v>
      </c>
    </row>
    <row r="162" spans="1:9">
      <c r="A162" s="28"/>
      <c r="B162" s="28"/>
      <c r="C162" s="28"/>
      <c r="D162" s="28"/>
      <c r="E162" s="28"/>
      <c r="F162" s="28"/>
      <c r="G162" s="28"/>
      <c r="H162" s="28" t="s">
        <v>184</v>
      </c>
      <c r="I162" s="5">
        <f>SUM(I157:I161)</f>
        <v>0.52645949999999997</v>
      </c>
    </row>
    <row r="163" spans="1:9">
      <c r="A163" s="28"/>
      <c r="B163" s="28"/>
      <c r="C163" s="28"/>
      <c r="D163" s="28"/>
      <c r="E163" s="28"/>
      <c r="F163" s="28"/>
      <c r="G163" s="28"/>
      <c r="H163" s="28" t="s">
        <v>904</v>
      </c>
      <c r="I163" s="27">
        <v>0.55000000000000004</v>
      </c>
    </row>
    <row r="164" spans="1:9">
      <c r="A164" s="28"/>
      <c r="B164" s="28"/>
      <c r="C164" s="28"/>
      <c r="D164" s="28"/>
      <c r="E164" s="28"/>
      <c r="F164" s="28"/>
      <c r="G164" s="28"/>
      <c r="H164" s="28"/>
      <c r="I164" s="28"/>
    </row>
    <row r="165" spans="1:9">
      <c r="A165" s="28"/>
      <c r="B165" s="28" t="s">
        <v>77</v>
      </c>
      <c r="C165" s="28"/>
      <c r="D165" s="28"/>
      <c r="E165" s="28"/>
      <c r="F165" s="28"/>
      <c r="G165" s="28"/>
      <c r="H165" s="28"/>
      <c r="I165" s="28"/>
    </row>
    <row r="166" spans="1:9">
      <c r="A166" s="28"/>
      <c r="B166" s="28" t="s">
        <v>763</v>
      </c>
      <c r="C166" s="28">
        <v>1</v>
      </c>
      <c r="D166" s="28">
        <v>1</v>
      </c>
      <c r="E166" s="28">
        <v>4</v>
      </c>
      <c r="F166" s="28">
        <v>1.81</v>
      </c>
      <c r="G166" s="28">
        <v>0.45</v>
      </c>
      <c r="H166" s="28">
        <v>6.3E-2</v>
      </c>
      <c r="I166" s="5">
        <f t="shared" ref="I166:I168" si="12">PRODUCT(C166:H166)</f>
        <v>0.20525399999999999</v>
      </c>
    </row>
    <row r="167" spans="1:9">
      <c r="A167" s="28"/>
      <c r="B167" s="28" t="s">
        <v>764</v>
      </c>
      <c r="C167" s="28">
        <v>1</v>
      </c>
      <c r="D167" s="28">
        <v>1</v>
      </c>
      <c r="E167" s="28">
        <v>4</v>
      </c>
      <c r="F167" s="28">
        <v>1.36</v>
      </c>
      <c r="G167" s="28">
        <v>0.45</v>
      </c>
      <c r="H167" s="28">
        <v>6.3E-2</v>
      </c>
      <c r="I167" s="5">
        <f t="shared" si="12"/>
        <v>0.15422400000000003</v>
      </c>
    </row>
    <row r="168" spans="1:9">
      <c r="A168" s="28"/>
      <c r="B168" s="28" t="s">
        <v>765</v>
      </c>
      <c r="C168" s="28">
        <v>1</v>
      </c>
      <c r="D168" s="28">
        <v>1</v>
      </c>
      <c r="E168" s="28">
        <v>4</v>
      </c>
      <c r="F168" s="28">
        <v>1.36</v>
      </c>
      <c r="G168" s="28">
        <v>0.45</v>
      </c>
      <c r="H168" s="28">
        <v>6.3E-2</v>
      </c>
      <c r="I168" s="5">
        <f t="shared" si="12"/>
        <v>0.15422400000000003</v>
      </c>
    </row>
    <row r="169" spans="1:9">
      <c r="A169" s="28"/>
      <c r="B169" s="28"/>
      <c r="C169" s="28"/>
      <c r="D169" s="28"/>
      <c r="E169" s="28"/>
      <c r="F169" s="28"/>
      <c r="G169" s="28"/>
      <c r="H169" s="28" t="s">
        <v>184</v>
      </c>
      <c r="I169" s="5">
        <f>SUM(I166:I168)</f>
        <v>0.5137020000000001</v>
      </c>
    </row>
    <row r="170" spans="1:9">
      <c r="A170" s="28"/>
      <c r="B170" s="28"/>
      <c r="C170" s="28"/>
      <c r="D170" s="28"/>
      <c r="E170" s="28"/>
      <c r="F170" s="28"/>
      <c r="G170" s="28"/>
      <c r="H170" s="28" t="s">
        <v>904</v>
      </c>
      <c r="I170" s="27">
        <v>0.55000000000000004</v>
      </c>
    </row>
    <row r="171" spans="1:9" ht="30">
      <c r="A171" s="28">
        <v>9</v>
      </c>
      <c r="B171" s="25" t="s">
        <v>769</v>
      </c>
      <c r="C171" s="28"/>
      <c r="D171" s="28"/>
      <c r="E171" s="28"/>
      <c r="F171" s="28"/>
      <c r="G171" s="5"/>
      <c r="H171" s="28"/>
      <c r="I171" s="28"/>
    </row>
    <row r="172" spans="1:9">
      <c r="A172" s="28"/>
      <c r="B172" s="27" t="s">
        <v>734</v>
      </c>
      <c r="C172" s="28"/>
      <c r="D172" s="28"/>
      <c r="E172" s="28"/>
      <c r="F172" s="28"/>
      <c r="G172" s="28"/>
      <c r="H172" s="28"/>
      <c r="I172" s="28"/>
    </row>
    <row r="173" spans="1:9">
      <c r="A173" s="28"/>
      <c r="B173" s="28" t="s">
        <v>739</v>
      </c>
      <c r="C173" s="28">
        <v>1</v>
      </c>
      <c r="D173" s="28">
        <v>1</v>
      </c>
      <c r="E173" s="28">
        <v>14</v>
      </c>
      <c r="F173" s="28">
        <v>3.915</v>
      </c>
      <c r="G173" s="5">
        <v>2.88</v>
      </c>
      <c r="H173" s="28"/>
      <c r="I173" s="5">
        <f t="shared" ref="I173:I223" si="13">PRODUCT(C173:H173)</f>
        <v>157.8528</v>
      </c>
    </row>
    <row r="174" spans="1:9">
      <c r="A174" s="28"/>
      <c r="B174" s="28" t="s">
        <v>740</v>
      </c>
      <c r="C174" s="28">
        <v>1</v>
      </c>
      <c r="D174" s="28">
        <v>1</v>
      </c>
      <c r="E174" s="28">
        <v>14</v>
      </c>
      <c r="F174" s="28">
        <v>2.7850000000000001</v>
      </c>
      <c r="G174" s="5">
        <v>3</v>
      </c>
      <c r="H174" s="28"/>
      <c r="I174" s="5">
        <f t="shared" si="13"/>
        <v>116.97</v>
      </c>
    </row>
    <row r="175" spans="1:9">
      <c r="A175" s="28"/>
      <c r="B175" s="28" t="s">
        <v>741</v>
      </c>
      <c r="C175" s="28">
        <v>1</v>
      </c>
      <c r="D175" s="28">
        <v>1</v>
      </c>
      <c r="E175" s="28">
        <v>14</v>
      </c>
      <c r="F175" s="5">
        <v>1.8</v>
      </c>
      <c r="G175" s="5">
        <v>2.3149999999999999</v>
      </c>
      <c r="H175" s="28"/>
      <c r="I175" s="5">
        <f t="shared" si="13"/>
        <v>58.337999999999994</v>
      </c>
    </row>
    <row r="176" spans="1:9">
      <c r="A176" s="28"/>
      <c r="B176" s="28" t="s">
        <v>742</v>
      </c>
      <c r="C176" s="28">
        <v>1</v>
      </c>
      <c r="D176" s="28">
        <v>1</v>
      </c>
      <c r="E176" s="28">
        <v>14</v>
      </c>
      <c r="F176" s="5">
        <v>1.8</v>
      </c>
      <c r="G176" s="5">
        <v>1.2</v>
      </c>
      <c r="H176" s="28"/>
      <c r="I176" s="5">
        <f t="shared" si="13"/>
        <v>30.24</v>
      </c>
    </row>
    <row r="177" spans="1:9">
      <c r="A177" s="28"/>
      <c r="B177" s="28" t="s">
        <v>743</v>
      </c>
      <c r="C177" s="28">
        <v>1</v>
      </c>
      <c r="D177" s="28">
        <v>1</v>
      </c>
      <c r="E177" s="28">
        <v>14</v>
      </c>
      <c r="F177" s="5">
        <v>0.9</v>
      </c>
      <c r="G177" s="5">
        <v>1.2</v>
      </c>
      <c r="H177" s="28"/>
      <c r="I177" s="5">
        <f t="shared" si="13"/>
        <v>15.12</v>
      </c>
    </row>
    <row r="178" spans="1:9">
      <c r="A178" s="28"/>
      <c r="B178" s="28" t="s">
        <v>744</v>
      </c>
      <c r="C178" s="28">
        <v>1</v>
      </c>
      <c r="D178" s="28">
        <v>1</v>
      </c>
      <c r="E178" s="28">
        <v>14</v>
      </c>
      <c r="F178" s="28">
        <v>1.885</v>
      </c>
      <c r="G178" s="5">
        <v>1</v>
      </c>
      <c r="H178" s="28"/>
      <c r="I178" s="5">
        <f t="shared" si="13"/>
        <v>26.39</v>
      </c>
    </row>
    <row r="179" spans="1:9">
      <c r="A179" s="28"/>
      <c r="B179" s="28" t="s">
        <v>745</v>
      </c>
      <c r="C179" s="28">
        <v>1</v>
      </c>
      <c r="D179" s="28">
        <v>1</v>
      </c>
      <c r="E179" s="28">
        <v>14</v>
      </c>
      <c r="F179" s="28">
        <v>1.88</v>
      </c>
      <c r="G179" s="5">
        <v>0.9</v>
      </c>
      <c r="H179" s="28"/>
      <c r="I179" s="5">
        <f t="shared" si="13"/>
        <v>23.688000000000002</v>
      </c>
    </row>
    <row r="180" spans="1:9">
      <c r="A180" s="28"/>
      <c r="B180" s="27" t="s">
        <v>800</v>
      </c>
      <c r="C180" s="28"/>
      <c r="D180" s="28"/>
      <c r="E180" s="28"/>
      <c r="F180" s="28"/>
      <c r="G180" s="5"/>
      <c r="H180" s="28"/>
      <c r="I180" s="5">
        <f t="shared" si="13"/>
        <v>0</v>
      </c>
    </row>
    <row r="181" spans="1:9">
      <c r="A181" s="28"/>
      <c r="B181" s="28" t="s">
        <v>888</v>
      </c>
      <c r="C181" s="28">
        <v>1</v>
      </c>
      <c r="D181" s="28">
        <v>1</v>
      </c>
      <c r="E181" s="28">
        <v>2</v>
      </c>
      <c r="F181" s="28">
        <v>3</v>
      </c>
      <c r="G181" s="5">
        <v>3.25</v>
      </c>
      <c r="H181" s="28"/>
      <c r="I181" s="5">
        <f t="shared" si="13"/>
        <v>19.5</v>
      </c>
    </row>
    <row r="182" spans="1:9">
      <c r="A182" s="28"/>
      <c r="B182" s="28" t="s">
        <v>889</v>
      </c>
      <c r="C182" s="28">
        <v>1</v>
      </c>
      <c r="D182" s="28">
        <v>1</v>
      </c>
      <c r="E182" s="28">
        <v>1</v>
      </c>
      <c r="F182" s="28">
        <v>3.55</v>
      </c>
      <c r="G182" s="5">
        <v>2.7</v>
      </c>
      <c r="H182" s="28"/>
      <c r="I182" s="5">
        <f t="shared" si="13"/>
        <v>9.5850000000000009</v>
      </c>
    </row>
    <row r="183" spans="1:9">
      <c r="A183" s="28"/>
      <c r="B183" s="28" t="s">
        <v>890</v>
      </c>
      <c r="C183" s="28">
        <v>1</v>
      </c>
      <c r="D183" s="28">
        <v>1</v>
      </c>
      <c r="E183" s="28">
        <v>1</v>
      </c>
      <c r="F183" s="28">
        <v>3.55</v>
      </c>
      <c r="G183" s="5">
        <v>2.7</v>
      </c>
      <c r="H183" s="28"/>
      <c r="I183" s="5">
        <f t="shared" si="13"/>
        <v>9.5850000000000009</v>
      </c>
    </row>
    <row r="184" spans="1:9">
      <c r="A184" s="28"/>
      <c r="B184" s="28" t="s">
        <v>45</v>
      </c>
      <c r="C184" s="28">
        <v>1</v>
      </c>
      <c r="D184" s="28">
        <v>1</v>
      </c>
      <c r="E184" s="28">
        <v>1</v>
      </c>
      <c r="F184" s="28">
        <v>3.55</v>
      </c>
      <c r="G184" s="5">
        <v>2.2999999999999998</v>
      </c>
      <c r="H184" s="28"/>
      <c r="I184" s="5">
        <f t="shared" si="13"/>
        <v>8.1649999999999991</v>
      </c>
    </row>
    <row r="185" spans="1:9">
      <c r="A185" s="28"/>
      <c r="B185" s="28" t="s">
        <v>788</v>
      </c>
      <c r="C185" s="28">
        <v>1</v>
      </c>
      <c r="D185" s="28">
        <v>1</v>
      </c>
      <c r="E185" s="28">
        <v>1</v>
      </c>
      <c r="F185" s="28">
        <v>2.2999999999999998</v>
      </c>
      <c r="G185" s="5">
        <v>1.1499999999999999</v>
      </c>
      <c r="H185" s="28"/>
      <c r="I185" s="5">
        <f t="shared" si="13"/>
        <v>2.6449999999999996</v>
      </c>
    </row>
    <row r="186" spans="1:9">
      <c r="A186" s="28"/>
      <c r="B186" s="28" t="s">
        <v>790</v>
      </c>
      <c r="C186" s="28">
        <v>1</v>
      </c>
      <c r="D186" s="28">
        <v>1</v>
      </c>
      <c r="E186" s="28">
        <v>1</v>
      </c>
      <c r="F186" s="28">
        <v>2.7</v>
      </c>
      <c r="G186" s="5">
        <v>1.1499999999999999</v>
      </c>
      <c r="H186" s="28"/>
      <c r="I186" s="5">
        <f t="shared" si="13"/>
        <v>3.105</v>
      </c>
    </row>
    <row r="187" spans="1:9">
      <c r="A187" s="28"/>
      <c r="B187" s="14" t="s">
        <v>892</v>
      </c>
      <c r="C187" s="28">
        <v>1</v>
      </c>
      <c r="D187" s="28">
        <v>1</v>
      </c>
      <c r="E187" s="28">
        <v>2</v>
      </c>
      <c r="F187" s="28">
        <v>2</v>
      </c>
      <c r="G187" s="5">
        <v>1.1000000000000001</v>
      </c>
      <c r="H187" s="28"/>
      <c r="I187" s="5">
        <f t="shared" si="13"/>
        <v>4.4000000000000004</v>
      </c>
    </row>
    <row r="188" spans="1:9">
      <c r="A188" s="28"/>
      <c r="B188" s="14" t="s">
        <v>893</v>
      </c>
      <c r="C188" s="28">
        <v>1</v>
      </c>
      <c r="D188" s="28">
        <v>1</v>
      </c>
      <c r="E188" s="28">
        <v>1</v>
      </c>
      <c r="F188" s="28">
        <v>3.7749999999999999</v>
      </c>
      <c r="G188" s="5">
        <v>2</v>
      </c>
      <c r="H188" s="28"/>
      <c r="I188" s="5">
        <f t="shared" si="13"/>
        <v>7.55</v>
      </c>
    </row>
    <row r="189" spans="1:9">
      <c r="A189" s="28"/>
      <c r="B189" s="28" t="s">
        <v>897</v>
      </c>
      <c r="C189" s="28">
        <v>1</v>
      </c>
      <c r="D189" s="28">
        <v>1</v>
      </c>
      <c r="E189" s="28">
        <v>2</v>
      </c>
      <c r="F189" s="28">
        <v>2</v>
      </c>
      <c r="G189" s="5">
        <v>1.2</v>
      </c>
      <c r="H189" s="28"/>
      <c r="I189" s="5">
        <f t="shared" si="13"/>
        <v>4.8</v>
      </c>
    </row>
    <row r="190" spans="1:9">
      <c r="A190" s="28"/>
      <c r="B190" s="27" t="s">
        <v>894</v>
      </c>
      <c r="C190" s="28"/>
      <c r="D190" s="28"/>
      <c r="E190" s="28"/>
      <c r="F190" s="28"/>
      <c r="G190" s="5"/>
      <c r="H190" s="28"/>
      <c r="I190" s="5">
        <f t="shared" si="13"/>
        <v>0</v>
      </c>
    </row>
    <row r="191" spans="1:9">
      <c r="A191" s="28"/>
      <c r="B191" s="28" t="s">
        <v>43</v>
      </c>
      <c r="C191" s="28">
        <v>1</v>
      </c>
      <c r="D191" s="28">
        <v>1</v>
      </c>
      <c r="E191" s="28">
        <v>2</v>
      </c>
      <c r="F191" s="28">
        <v>2.7</v>
      </c>
      <c r="G191" s="5">
        <v>4.3849999999999998</v>
      </c>
      <c r="H191" s="28"/>
      <c r="I191" s="5">
        <f t="shared" si="13"/>
        <v>23.679000000000002</v>
      </c>
    </row>
    <row r="192" spans="1:9">
      <c r="A192" s="28"/>
      <c r="B192" s="28" t="s">
        <v>895</v>
      </c>
      <c r="C192" s="28">
        <v>1</v>
      </c>
      <c r="D192" s="28">
        <v>1</v>
      </c>
      <c r="E192" s="28">
        <v>2</v>
      </c>
      <c r="F192" s="28">
        <v>3.3149999999999999</v>
      </c>
      <c r="G192" s="5">
        <v>2.7</v>
      </c>
      <c r="H192" s="28"/>
      <c r="I192" s="5">
        <f t="shared" si="13"/>
        <v>17.901</v>
      </c>
    </row>
    <row r="193" spans="1:9">
      <c r="A193" s="28"/>
      <c r="B193" s="28" t="s">
        <v>891</v>
      </c>
      <c r="C193" s="28">
        <v>1</v>
      </c>
      <c r="D193" s="28">
        <v>1</v>
      </c>
      <c r="E193" s="28">
        <v>2</v>
      </c>
      <c r="F193" s="28">
        <v>1.2150000000000001</v>
      </c>
      <c r="G193" s="5">
        <v>2.5</v>
      </c>
      <c r="H193" s="28"/>
      <c r="I193" s="5">
        <f t="shared" si="13"/>
        <v>6.0750000000000002</v>
      </c>
    </row>
    <row r="194" spans="1:9">
      <c r="A194" s="28"/>
      <c r="B194" s="28" t="s">
        <v>896</v>
      </c>
      <c r="C194" s="28">
        <v>1</v>
      </c>
      <c r="D194" s="28">
        <v>1</v>
      </c>
      <c r="E194" s="28">
        <v>2</v>
      </c>
      <c r="F194" s="28">
        <v>1.2</v>
      </c>
      <c r="G194" s="5">
        <v>1.9</v>
      </c>
      <c r="H194" s="28"/>
      <c r="I194" s="5">
        <f t="shared" si="13"/>
        <v>4.5599999999999996</v>
      </c>
    </row>
    <row r="195" spans="1:9">
      <c r="A195" s="28"/>
      <c r="B195" s="28" t="s">
        <v>45</v>
      </c>
      <c r="C195" s="28">
        <v>1</v>
      </c>
      <c r="D195" s="28">
        <v>1</v>
      </c>
      <c r="E195" s="28">
        <v>2</v>
      </c>
      <c r="F195" s="28">
        <v>2.3849999999999998</v>
      </c>
      <c r="G195" s="5">
        <v>2.3849999999999998</v>
      </c>
      <c r="H195" s="28"/>
      <c r="I195" s="5">
        <f t="shared" si="13"/>
        <v>11.376449999999998</v>
      </c>
    </row>
    <row r="196" spans="1:9">
      <c r="A196" s="28"/>
      <c r="B196" s="28" t="s">
        <v>788</v>
      </c>
      <c r="C196" s="28">
        <v>1</v>
      </c>
      <c r="D196" s="28">
        <v>1</v>
      </c>
      <c r="E196" s="28">
        <v>2</v>
      </c>
      <c r="F196" s="28">
        <v>2.3849999999999998</v>
      </c>
      <c r="G196" s="5">
        <v>1.05</v>
      </c>
      <c r="H196" s="28"/>
      <c r="I196" s="5">
        <f t="shared" si="13"/>
        <v>5.0084999999999997</v>
      </c>
    </row>
    <row r="197" spans="1:9">
      <c r="A197" s="28"/>
      <c r="B197" s="28" t="s">
        <v>737</v>
      </c>
      <c r="C197" s="28">
        <v>1</v>
      </c>
      <c r="D197" s="28">
        <v>1</v>
      </c>
      <c r="E197" s="28">
        <v>1</v>
      </c>
      <c r="F197" s="28">
        <v>4.3849999999999998</v>
      </c>
      <c r="G197" s="5">
        <v>2</v>
      </c>
      <c r="H197" s="28"/>
      <c r="I197" s="5">
        <f t="shared" si="13"/>
        <v>8.77</v>
      </c>
    </row>
    <row r="198" spans="1:9">
      <c r="A198" s="28"/>
      <c r="B198" s="28" t="s">
        <v>897</v>
      </c>
      <c r="C198" s="28">
        <v>1</v>
      </c>
      <c r="D198" s="28">
        <v>1</v>
      </c>
      <c r="E198" s="28">
        <v>2</v>
      </c>
      <c r="F198" s="28">
        <v>2</v>
      </c>
      <c r="G198" s="5">
        <v>1.2</v>
      </c>
      <c r="H198" s="28"/>
      <c r="I198" s="5">
        <f t="shared" si="13"/>
        <v>4.8</v>
      </c>
    </row>
    <row r="199" spans="1:9">
      <c r="A199" s="28"/>
      <c r="B199" s="30" t="s">
        <v>757</v>
      </c>
      <c r="C199" s="17"/>
      <c r="D199" s="17"/>
      <c r="E199" s="17"/>
      <c r="F199" s="17"/>
      <c r="G199" s="28"/>
      <c r="H199" s="28"/>
      <c r="I199" s="5">
        <f t="shared" si="13"/>
        <v>0</v>
      </c>
    </row>
    <row r="200" spans="1:9">
      <c r="A200" s="28"/>
      <c r="B200" s="17" t="s">
        <v>751</v>
      </c>
      <c r="C200" s="17">
        <v>1</v>
      </c>
      <c r="D200" s="17">
        <v>1</v>
      </c>
      <c r="E200" s="17">
        <v>10</v>
      </c>
      <c r="F200" s="17">
        <v>1.81</v>
      </c>
      <c r="G200" s="17">
        <v>0.45</v>
      </c>
      <c r="H200" s="28"/>
      <c r="I200" s="5">
        <f t="shared" si="13"/>
        <v>8.1450000000000014</v>
      </c>
    </row>
    <row r="201" spans="1:9">
      <c r="A201" s="28"/>
      <c r="B201" s="17" t="s">
        <v>752</v>
      </c>
      <c r="C201" s="17">
        <v>1</v>
      </c>
      <c r="D201" s="17">
        <v>1</v>
      </c>
      <c r="E201" s="17">
        <v>10</v>
      </c>
      <c r="F201" s="17">
        <v>1.36</v>
      </c>
      <c r="G201" s="17">
        <v>0.45</v>
      </c>
      <c r="H201" s="28"/>
      <c r="I201" s="5">
        <f t="shared" si="13"/>
        <v>6.120000000000001</v>
      </c>
    </row>
    <row r="202" spans="1:9">
      <c r="A202" s="28"/>
      <c r="B202" s="17" t="s">
        <v>753</v>
      </c>
      <c r="C202" s="17">
        <v>1</v>
      </c>
      <c r="D202" s="17">
        <v>1</v>
      </c>
      <c r="E202" s="17">
        <v>10</v>
      </c>
      <c r="F202" s="17">
        <v>1.36</v>
      </c>
      <c r="G202" s="17">
        <v>0.45</v>
      </c>
      <c r="H202" s="28"/>
      <c r="I202" s="5">
        <f t="shared" si="13"/>
        <v>6.120000000000001</v>
      </c>
    </row>
    <row r="203" spans="1:9">
      <c r="A203" s="28"/>
      <c r="B203" s="30" t="s">
        <v>754</v>
      </c>
      <c r="C203" s="17"/>
      <c r="D203" s="17"/>
      <c r="E203" s="17"/>
      <c r="F203" s="17"/>
      <c r="G203" s="28"/>
      <c r="H203" s="28"/>
      <c r="I203" s="5">
        <f t="shared" si="13"/>
        <v>0</v>
      </c>
    </row>
    <row r="204" spans="1:9">
      <c r="A204" s="28"/>
      <c r="B204" s="17" t="s">
        <v>751</v>
      </c>
      <c r="C204" s="17">
        <v>1</v>
      </c>
      <c r="D204" s="17">
        <v>1</v>
      </c>
      <c r="E204" s="17">
        <v>2</v>
      </c>
      <c r="F204" s="17">
        <v>2.2599999999999998</v>
      </c>
      <c r="G204" s="17">
        <v>0.45</v>
      </c>
      <c r="H204" s="28"/>
      <c r="I204" s="5">
        <f t="shared" si="13"/>
        <v>2.0339999999999998</v>
      </c>
    </row>
    <row r="205" spans="1:9">
      <c r="A205" s="28"/>
      <c r="B205" s="17" t="s">
        <v>755</v>
      </c>
      <c r="C205" s="17">
        <v>1</v>
      </c>
      <c r="D205" s="17">
        <v>2</v>
      </c>
      <c r="E205" s="17">
        <v>2</v>
      </c>
      <c r="F205" s="17">
        <v>1.36</v>
      </c>
      <c r="G205" s="17">
        <v>0.45</v>
      </c>
      <c r="H205" s="28"/>
      <c r="I205" s="5">
        <f t="shared" si="13"/>
        <v>2.4480000000000004</v>
      </c>
    </row>
    <row r="206" spans="1:9">
      <c r="A206" s="28"/>
      <c r="B206" s="17" t="s">
        <v>756</v>
      </c>
      <c r="C206" s="17"/>
      <c r="D206" s="17"/>
      <c r="E206" s="17"/>
      <c r="F206" s="17"/>
      <c r="G206" s="28"/>
      <c r="H206" s="28"/>
      <c r="I206" s="5">
        <f t="shared" si="13"/>
        <v>0</v>
      </c>
    </row>
    <row r="207" spans="1:9">
      <c r="A207" s="28"/>
      <c r="B207" s="17" t="s">
        <v>751</v>
      </c>
      <c r="C207" s="17">
        <v>1</v>
      </c>
      <c r="D207" s="17">
        <v>1</v>
      </c>
      <c r="E207" s="17">
        <v>2</v>
      </c>
      <c r="F207" s="17">
        <v>1.81</v>
      </c>
      <c r="G207" s="17">
        <v>0.45</v>
      </c>
      <c r="H207" s="28"/>
      <c r="I207" s="5">
        <f t="shared" si="13"/>
        <v>1.629</v>
      </c>
    </row>
    <row r="208" spans="1:9">
      <c r="A208" s="28"/>
      <c r="B208" s="28" t="s">
        <v>51</v>
      </c>
      <c r="C208" s="28">
        <v>1</v>
      </c>
      <c r="D208" s="28">
        <v>2</v>
      </c>
      <c r="E208" s="28">
        <v>3</v>
      </c>
      <c r="F208" s="5">
        <v>4</v>
      </c>
      <c r="G208" s="28">
        <v>1.55</v>
      </c>
      <c r="H208" s="28"/>
      <c r="I208" s="5">
        <f t="shared" si="13"/>
        <v>37.200000000000003</v>
      </c>
    </row>
    <row r="209" spans="1:9">
      <c r="A209" s="28"/>
      <c r="B209" s="28" t="s">
        <v>52</v>
      </c>
      <c r="C209" s="28">
        <v>1</v>
      </c>
      <c r="D209" s="28">
        <v>2</v>
      </c>
      <c r="E209" s="28">
        <v>3</v>
      </c>
      <c r="F209" s="5">
        <v>4</v>
      </c>
      <c r="G209" s="28"/>
      <c r="H209" s="28">
        <v>0.88</v>
      </c>
      <c r="I209" s="5">
        <f t="shared" si="13"/>
        <v>21.12</v>
      </c>
    </row>
    <row r="210" spans="1:9">
      <c r="A210" s="28"/>
      <c r="B210" s="28" t="s">
        <v>53</v>
      </c>
      <c r="C210" s="28">
        <v>1</v>
      </c>
      <c r="D210" s="28">
        <v>2</v>
      </c>
      <c r="E210" s="28">
        <v>3</v>
      </c>
      <c r="F210" s="28">
        <v>0.23</v>
      </c>
      <c r="G210" s="28"/>
      <c r="H210" s="28">
        <v>0.25</v>
      </c>
      <c r="I210" s="5">
        <f t="shared" si="13"/>
        <v>0.34500000000000003</v>
      </c>
    </row>
    <row r="211" spans="1:9">
      <c r="A211" s="28"/>
      <c r="B211" s="28" t="s">
        <v>51</v>
      </c>
      <c r="C211" s="28">
        <v>1</v>
      </c>
      <c r="D211" s="28">
        <v>2</v>
      </c>
      <c r="E211" s="28">
        <v>3</v>
      </c>
      <c r="F211" s="5">
        <v>8.1999999999999993</v>
      </c>
      <c r="G211" s="28">
        <v>1.55</v>
      </c>
      <c r="H211" s="28"/>
      <c r="I211" s="5">
        <f t="shared" si="13"/>
        <v>76.259999999999991</v>
      </c>
    </row>
    <row r="212" spans="1:9">
      <c r="A212" s="28"/>
      <c r="B212" s="28" t="s">
        <v>52</v>
      </c>
      <c r="C212" s="28">
        <v>1</v>
      </c>
      <c r="D212" s="28">
        <v>2</v>
      </c>
      <c r="E212" s="28">
        <v>3</v>
      </c>
      <c r="F212" s="5">
        <v>8.1999999999999993</v>
      </c>
      <c r="G212" s="28"/>
      <c r="H212" s="28">
        <v>0.88</v>
      </c>
      <c r="I212" s="5">
        <f t="shared" si="13"/>
        <v>43.295999999999999</v>
      </c>
    </row>
    <row r="213" spans="1:9">
      <c r="A213" s="28"/>
      <c r="B213" s="28" t="s">
        <v>53</v>
      </c>
      <c r="C213" s="28">
        <v>1</v>
      </c>
      <c r="D213" s="28">
        <v>2</v>
      </c>
      <c r="E213" s="28">
        <v>3</v>
      </c>
      <c r="F213" s="28">
        <v>0.23</v>
      </c>
      <c r="G213" s="28"/>
      <c r="H213" s="28">
        <v>0.25</v>
      </c>
      <c r="I213" s="5">
        <f t="shared" si="13"/>
        <v>0.34500000000000003</v>
      </c>
    </row>
    <row r="214" spans="1:9">
      <c r="A214" s="28"/>
      <c r="B214" s="4" t="s">
        <v>557</v>
      </c>
      <c r="C214" s="28">
        <v>1</v>
      </c>
      <c r="D214" s="28">
        <v>1</v>
      </c>
      <c r="E214" s="28">
        <v>3</v>
      </c>
      <c r="F214" s="5">
        <v>4.5</v>
      </c>
      <c r="G214" s="5">
        <v>2</v>
      </c>
      <c r="H214" s="28"/>
      <c r="I214" s="5">
        <f t="shared" si="13"/>
        <v>27</v>
      </c>
    </row>
    <row r="215" spans="1:9">
      <c r="A215" s="28"/>
      <c r="B215" s="4" t="s">
        <v>50</v>
      </c>
      <c r="C215" s="28">
        <v>1</v>
      </c>
      <c r="D215" s="28">
        <v>1</v>
      </c>
      <c r="E215" s="28">
        <v>3</v>
      </c>
      <c r="F215" s="5">
        <v>14.84</v>
      </c>
      <c r="G215" s="5"/>
      <c r="H215" s="28">
        <v>0.12</v>
      </c>
      <c r="I215" s="5">
        <f t="shared" si="13"/>
        <v>5.3423999999999996</v>
      </c>
    </row>
    <row r="216" spans="1:9">
      <c r="A216" s="28"/>
      <c r="B216" s="28" t="s">
        <v>87</v>
      </c>
      <c r="C216" s="28">
        <v>1</v>
      </c>
      <c r="D216" s="28">
        <v>4</v>
      </c>
      <c r="E216" s="28"/>
      <c r="F216" s="5">
        <v>2.5</v>
      </c>
      <c r="G216" s="5">
        <v>0.6</v>
      </c>
      <c r="H216" s="28"/>
      <c r="I216" s="5">
        <f t="shared" si="13"/>
        <v>6</v>
      </c>
    </row>
    <row r="217" spans="1:9">
      <c r="A217" s="28"/>
      <c r="B217" s="28" t="s">
        <v>88</v>
      </c>
      <c r="C217" s="28">
        <v>1</v>
      </c>
      <c r="D217" s="28">
        <v>3</v>
      </c>
      <c r="E217" s="28"/>
      <c r="F217" s="5">
        <v>4.5</v>
      </c>
      <c r="G217" s="5">
        <v>2</v>
      </c>
      <c r="H217" s="28"/>
      <c r="I217" s="5">
        <f t="shared" si="13"/>
        <v>27</v>
      </c>
    </row>
    <row r="218" spans="1:9">
      <c r="A218" s="28"/>
      <c r="B218" s="28" t="s">
        <v>90</v>
      </c>
      <c r="C218" s="28">
        <v>1</v>
      </c>
      <c r="D218" s="28">
        <v>3</v>
      </c>
      <c r="E218" s="28"/>
      <c r="F218" s="5">
        <v>4.95</v>
      </c>
      <c r="G218" s="5">
        <v>0.3</v>
      </c>
      <c r="H218" s="28"/>
      <c r="I218" s="5">
        <f t="shared" si="13"/>
        <v>4.4550000000000001</v>
      </c>
    </row>
    <row r="219" spans="1:9">
      <c r="A219" s="28"/>
      <c r="B219" s="28" t="s">
        <v>90</v>
      </c>
      <c r="C219" s="28">
        <v>1</v>
      </c>
      <c r="D219" s="28">
        <v>3</v>
      </c>
      <c r="E219" s="28"/>
      <c r="F219" s="5">
        <v>2.46</v>
      </c>
      <c r="G219" s="5">
        <v>0.3</v>
      </c>
      <c r="H219" s="28"/>
      <c r="I219" s="5">
        <f t="shared" si="13"/>
        <v>2.214</v>
      </c>
    </row>
    <row r="220" spans="1:9">
      <c r="A220" s="28"/>
      <c r="B220" s="28" t="s">
        <v>89</v>
      </c>
      <c r="C220" s="28">
        <v>1</v>
      </c>
      <c r="D220" s="28">
        <v>2</v>
      </c>
      <c r="E220" s="28"/>
      <c r="F220" s="5">
        <v>2</v>
      </c>
      <c r="G220" s="5">
        <v>1</v>
      </c>
      <c r="H220" s="28"/>
      <c r="I220" s="5">
        <f t="shared" si="13"/>
        <v>4</v>
      </c>
    </row>
    <row r="221" spans="1:9">
      <c r="A221" s="28"/>
      <c r="B221" s="28" t="s">
        <v>91</v>
      </c>
      <c r="C221" s="28">
        <v>1</v>
      </c>
      <c r="D221" s="28">
        <v>2</v>
      </c>
      <c r="E221" s="28"/>
      <c r="F221" s="5">
        <v>2</v>
      </c>
      <c r="G221" s="5">
        <v>1</v>
      </c>
      <c r="H221" s="28"/>
      <c r="I221" s="5">
        <f t="shared" si="13"/>
        <v>4</v>
      </c>
    </row>
    <row r="222" spans="1:9">
      <c r="A222" s="28"/>
      <c r="B222" s="28" t="s">
        <v>92</v>
      </c>
      <c r="C222" s="28">
        <v>1</v>
      </c>
      <c r="D222" s="28">
        <v>3</v>
      </c>
      <c r="E222" s="28"/>
      <c r="F222" s="5">
        <v>3</v>
      </c>
      <c r="G222" s="5">
        <v>1.5</v>
      </c>
      <c r="H222" s="28"/>
      <c r="I222" s="5">
        <f t="shared" si="13"/>
        <v>13.5</v>
      </c>
    </row>
    <row r="223" spans="1:9" ht="30">
      <c r="A223" s="28"/>
      <c r="B223" s="4" t="s">
        <v>93</v>
      </c>
      <c r="C223" s="28">
        <v>1</v>
      </c>
      <c r="D223" s="28">
        <v>9</v>
      </c>
      <c r="E223" s="28"/>
      <c r="F223" s="28">
        <v>1.885</v>
      </c>
      <c r="G223" s="5">
        <v>1</v>
      </c>
      <c r="H223" s="28"/>
      <c r="I223" s="5">
        <f t="shared" si="13"/>
        <v>16.965</v>
      </c>
    </row>
    <row r="224" spans="1:9">
      <c r="A224" s="28"/>
      <c r="B224" s="28"/>
      <c r="C224" s="28"/>
      <c r="D224" s="28"/>
      <c r="E224" s="28"/>
      <c r="F224" s="28"/>
      <c r="G224" s="28"/>
      <c r="H224" s="28" t="s">
        <v>184</v>
      </c>
      <c r="I224" s="22">
        <f>SUM(I173:I223)</f>
        <v>895.64215000000013</v>
      </c>
    </row>
    <row r="225" spans="1:9">
      <c r="A225" s="28"/>
      <c r="B225" s="28"/>
      <c r="C225" s="28"/>
      <c r="D225" s="28"/>
      <c r="E225" s="28"/>
      <c r="F225" s="28"/>
      <c r="G225" s="28"/>
      <c r="H225" s="28" t="s">
        <v>904</v>
      </c>
      <c r="I225" s="27">
        <v>895.65</v>
      </c>
    </row>
    <row r="226" spans="1:9" ht="30">
      <c r="A226" s="23">
        <v>10</v>
      </c>
      <c r="B226" s="25" t="s">
        <v>772</v>
      </c>
      <c r="C226" s="28"/>
      <c r="D226" s="28"/>
      <c r="E226" s="28"/>
      <c r="F226" s="28"/>
      <c r="G226" s="28"/>
      <c r="H226" s="28"/>
      <c r="I226" s="28"/>
    </row>
    <row r="227" spans="1:9">
      <c r="A227" s="28"/>
      <c r="B227" s="17" t="s">
        <v>757</v>
      </c>
      <c r="C227" s="17"/>
      <c r="D227" s="17"/>
      <c r="E227" s="17"/>
      <c r="F227" s="17"/>
      <c r="G227" s="28"/>
      <c r="H227" s="28"/>
      <c r="I227" s="28"/>
    </row>
    <row r="228" spans="1:9">
      <c r="A228" s="28"/>
      <c r="B228" s="17" t="s">
        <v>751</v>
      </c>
      <c r="C228" s="17">
        <v>1</v>
      </c>
      <c r="D228" s="17">
        <v>1</v>
      </c>
      <c r="E228" s="17">
        <v>10</v>
      </c>
      <c r="F228" s="17">
        <v>1.81</v>
      </c>
      <c r="G228" s="17">
        <v>0.45</v>
      </c>
      <c r="H228" s="17"/>
      <c r="I228" s="5">
        <f t="shared" ref="I228:I248" si="14">PRODUCT(C228:H228)</f>
        <v>8.1450000000000014</v>
      </c>
    </row>
    <row r="229" spans="1:9">
      <c r="A229" s="28"/>
      <c r="B229" s="17" t="s">
        <v>752</v>
      </c>
      <c r="C229" s="17">
        <v>1</v>
      </c>
      <c r="D229" s="17">
        <v>1</v>
      </c>
      <c r="E229" s="17">
        <v>10</v>
      </c>
      <c r="F229" s="17">
        <v>1.36</v>
      </c>
      <c r="G229" s="17">
        <v>0.45</v>
      </c>
      <c r="H229" s="17"/>
      <c r="I229" s="5">
        <f t="shared" si="14"/>
        <v>6.120000000000001</v>
      </c>
    </row>
    <row r="230" spans="1:9">
      <c r="A230" s="28"/>
      <c r="B230" s="17" t="s">
        <v>753</v>
      </c>
      <c r="C230" s="17">
        <v>1</v>
      </c>
      <c r="D230" s="17">
        <v>1</v>
      </c>
      <c r="E230" s="17">
        <v>10</v>
      </c>
      <c r="F230" s="17">
        <v>1.36</v>
      </c>
      <c r="G230" s="17">
        <v>0.45</v>
      </c>
      <c r="H230" s="17"/>
      <c r="I230" s="5">
        <f t="shared" si="14"/>
        <v>6.120000000000001</v>
      </c>
    </row>
    <row r="231" spans="1:9">
      <c r="A231" s="28"/>
      <c r="B231" s="17" t="s">
        <v>754</v>
      </c>
      <c r="C231" s="17"/>
      <c r="D231" s="17"/>
      <c r="E231" s="17"/>
      <c r="F231" s="17"/>
      <c r="G231" s="28"/>
      <c r="H231" s="28"/>
      <c r="I231" s="5">
        <f t="shared" si="14"/>
        <v>0</v>
      </c>
    </row>
    <row r="232" spans="1:9">
      <c r="A232" s="28"/>
      <c r="B232" s="17" t="s">
        <v>751</v>
      </c>
      <c r="C232" s="17">
        <v>1</v>
      </c>
      <c r="D232" s="17">
        <v>1</v>
      </c>
      <c r="E232" s="17">
        <v>2</v>
      </c>
      <c r="F232" s="17">
        <v>2.2599999999999998</v>
      </c>
      <c r="G232" s="17">
        <v>0.45</v>
      </c>
      <c r="H232" s="17"/>
      <c r="I232" s="5">
        <f t="shared" si="14"/>
        <v>2.0339999999999998</v>
      </c>
    </row>
    <row r="233" spans="1:9">
      <c r="A233" s="28"/>
      <c r="B233" s="17" t="s">
        <v>755</v>
      </c>
      <c r="C233" s="17">
        <v>1</v>
      </c>
      <c r="D233" s="17">
        <v>2</v>
      </c>
      <c r="E233" s="17">
        <v>2</v>
      </c>
      <c r="F233" s="17">
        <v>1.36</v>
      </c>
      <c r="G233" s="17">
        <v>0.45</v>
      </c>
      <c r="H233" s="17"/>
      <c r="I233" s="5">
        <f t="shared" si="14"/>
        <v>2.4480000000000004</v>
      </c>
    </row>
    <row r="234" spans="1:9">
      <c r="A234" s="28"/>
      <c r="B234" s="17" t="s">
        <v>756</v>
      </c>
      <c r="C234" s="17"/>
      <c r="D234" s="17"/>
      <c r="E234" s="17"/>
      <c r="F234" s="17"/>
      <c r="G234" s="28"/>
      <c r="H234" s="28"/>
      <c r="I234" s="5">
        <f t="shared" si="14"/>
        <v>0</v>
      </c>
    </row>
    <row r="235" spans="1:9">
      <c r="A235" s="28"/>
      <c r="B235" s="17" t="s">
        <v>751</v>
      </c>
      <c r="C235" s="17">
        <v>1</v>
      </c>
      <c r="D235" s="17">
        <v>1</v>
      </c>
      <c r="E235" s="17">
        <v>2</v>
      </c>
      <c r="F235" s="17">
        <v>1.81</v>
      </c>
      <c r="G235" s="17">
        <v>0.45</v>
      </c>
      <c r="H235" s="17"/>
      <c r="I235" s="5">
        <f t="shared" si="14"/>
        <v>1.629</v>
      </c>
    </row>
    <row r="236" spans="1:9">
      <c r="A236" s="28"/>
      <c r="B236" s="17" t="s">
        <v>773</v>
      </c>
      <c r="C236" s="17">
        <v>1</v>
      </c>
      <c r="D236" s="17">
        <v>2</v>
      </c>
      <c r="E236" s="17">
        <v>38</v>
      </c>
      <c r="F236" s="17">
        <v>0.45</v>
      </c>
      <c r="G236" s="17">
        <v>6.3E-2</v>
      </c>
      <c r="H236" s="28"/>
      <c r="I236" s="5">
        <f t="shared" si="14"/>
        <v>2.1546000000000003</v>
      </c>
    </row>
    <row r="237" spans="1:9">
      <c r="A237" s="28"/>
      <c r="B237" s="17" t="s">
        <v>757</v>
      </c>
      <c r="C237" s="17"/>
      <c r="D237" s="17"/>
      <c r="E237" s="17"/>
      <c r="F237" s="17"/>
      <c r="G237" s="17"/>
      <c r="H237" s="28"/>
      <c r="I237" s="5">
        <f t="shared" si="14"/>
        <v>0</v>
      </c>
    </row>
    <row r="238" spans="1:9">
      <c r="A238" s="28"/>
      <c r="B238" s="17" t="s">
        <v>774</v>
      </c>
      <c r="C238" s="17">
        <v>1</v>
      </c>
      <c r="D238" s="17">
        <v>1</v>
      </c>
      <c r="E238" s="17">
        <v>10</v>
      </c>
      <c r="F238" s="17">
        <v>1.81</v>
      </c>
      <c r="G238" s="17">
        <v>0.05</v>
      </c>
      <c r="H238" s="28"/>
      <c r="I238" s="5">
        <f t="shared" si="14"/>
        <v>0.90500000000000014</v>
      </c>
    </row>
    <row r="239" spans="1:9">
      <c r="A239" s="28"/>
      <c r="B239" s="17" t="s">
        <v>775</v>
      </c>
      <c r="C239" s="17">
        <v>1</v>
      </c>
      <c r="D239" s="17">
        <v>2</v>
      </c>
      <c r="E239" s="17">
        <v>10</v>
      </c>
      <c r="F239" s="17">
        <v>1.36</v>
      </c>
      <c r="G239" s="17">
        <v>0.05</v>
      </c>
      <c r="H239" s="28"/>
      <c r="I239" s="5">
        <f t="shared" si="14"/>
        <v>1.3600000000000003</v>
      </c>
    </row>
    <row r="240" spans="1:9">
      <c r="A240" s="28"/>
      <c r="B240" s="17" t="s">
        <v>754</v>
      </c>
      <c r="C240" s="17"/>
      <c r="D240" s="17"/>
      <c r="E240" s="17"/>
      <c r="F240" s="17"/>
      <c r="G240" s="17"/>
      <c r="H240" s="28"/>
      <c r="I240" s="5">
        <f t="shared" si="14"/>
        <v>0</v>
      </c>
    </row>
    <row r="241" spans="1:9">
      <c r="A241" s="28"/>
      <c r="B241" s="17" t="s">
        <v>751</v>
      </c>
      <c r="C241" s="17">
        <v>1</v>
      </c>
      <c r="D241" s="17">
        <v>1</v>
      </c>
      <c r="E241" s="17">
        <v>2</v>
      </c>
      <c r="F241" s="17">
        <v>2.2599999999999998</v>
      </c>
      <c r="G241" s="17">
        <v>0.05</v>
      </c>
      <c r="H241" s="28"/>
      <c r="I241" s="5">
        <f t="shared" si="14"/>
        <v>0.22599999999999998</v>
      </c>
    </row>
    <row r="242" spans="1:9">
      <c r="A242" s="28"/>
      <c r="B242" s="17" t="s">
        <v>755</v>
      </c>
      <c r="C242" s="17">
        <v>1</v>
      </c>
      <c r="D242" s="17">
        <v>2</v>
      </c>
      <c r="E242" s="17">
        <v>2</v>
      </c>
      <c r="F242" s="17">
        <v>1.36</v>
      </c>
      <c r="G242" s="17">
        <v>0.05</v>
      </c>
      <c r="H242" s="28"/>
      <c r="I242" s="5">
        <f t="shared" si="14"/>
        <v>0.27200000000000002</v>
      </c>
    </row>
    <row r="243" spans="1:9">
      <c r="A243" s="28"/>
      <c r="B243" s="17" t="s">
        <v>756</v>
      </c>
      <c r="C243" s="17"/>
      <c r="D243" s="17"/>
      <c r="E243" s="17"/>
      <c r="F243" s="17"/>
      <c r="G243" s="28"/>
      <c r="H243" s="28"/>
      <c r="I243" s="5">
        <f t="shared" si="14"/>
        <v>0</v>
      </c>
    </row>
    <row r="244" spans="1:9">
      <c r="A244" s="28"/>
      <c r="B244" s="17" t="s">
        <v>751</v>
      </c>
      <c r="C244" s="17">
        <v>1</v>
      </c>
      <c r="D244" s="17">
        <v>1</v>
      </c>
      <c r="E244" s="17">
        <v>2</v>
      </c>
      <c r="F244" s="17">
        <v>1.81</v>
      </c>
      <c r="G244" s="17">
        <v>0.05</v>
      </c>
      <c r="H244" s="28"/>
      <c r="I244" s="5">
        <f t="shared" si="14"/>
        <v>0.18100000000000002</v>
      </c>
    </row>
    <row r="245" spans="1:9">
      <c r="A245" s="28"/>
      <c r="B245" s="28" t="s">
        <v>561</v>
      </c>
      <c r="C245" s="28">
        <v>1</v>
      </c>
      <c r="D245" s="28">
        <v>3</v>
      </c>
      <c r="E245" s="28"/>
      <c r="F245" s="5">
        <v>11</v>
      </c>
      <c r="G245" s="28"/>
      <c r="H245" s="28">
        <v>2.4500000000000002</v>
      </c>
      <c r="I245" s="5">
        <f t="shared" si="14"/>
        <v>80.850000000000009</v>
      </c>
    </row>
    <row r="246" spans="1:9">
      <c r="A246" s="28"/>
      <c r="B246" s="28" t="s">
        <v>562</v>
      </c>
      <c r="C246" s="28">
        <v>1</v>
      </c>
      <c r="D246" s="28">
        <v>3</v>
      </c>
      <c r="E246" s="28"/>
      <c r="F246" s="5">
        <v>11.92</v>
      </c>
      <c r="G246" s="28"/>
      <c r="H246" s="28">
        <v>2.75</v>
      </c>
      <c r="I246" s="5">
        <f t="shared" si="14"/>
        <v>98.339999999999989</v>
      </c>
    </row>
    <row r="247" spans="1:9" ht="30">
      <c r="A247" s="28"/>
      <c r="B247" s="4" t="s">
        <v>770</v>
      </c>
      <c r="C247" s="28">
        <v>1</v>
      </c>
      <c r="D247" s="28">
        <v>2</v>
      </c>
      <c r="E247" s="28">
        <v>20</v>
      </c>
      <c r="F247" s="5">
        <v>25</v>
      </c>
      <c r="G247" s="28"/>
      <c r="H247" s="28">
        <v>0.23</v>
      </c>
      <c r="I247" s="5">
        <f t="shared" si="14"/>
        <v>230</v>
      </c>
    </row>
    <row r="248" spans="1:9">
      <c r="A248" s="28"/>
      <c r="B248" s="28" t="s">
        <v>771</v>
      </c>
      <c r="C248" s="28">
        <v>1</v>
      </c>
      <c r="D248" s="28">
        <v>1</v>
      </c>
      <c r="E248" s="28">
        <v>40</v>
      </c>
      <c r="F248" s="5">
        <v>4.3449999999999998</v>
      </c>
      <c r="G248" s="28"/>
      <c r="H248" s="28">
        <v>1</v>
      </c>
      <c r="I248" s="5">
        <f t="shared" si="14"/>
        <v>173.79999999999998</v>
      </c>
    </row>
    <row r="249" spans="1:9">
      <c r="A249" s="28"/>
      <c r="B249" s="28"/>
      <c r="C249" s="28"/>
      <c r="D249" s="28"/>
      <c r="E249" s="28"/>
      <c r="F249" s="5"/>
      <c r="G249" s="28"/>
      <c r="H249" s="28" t="s">
        <v>184</v>
      </c>
      <c r="I249" s="5">
        <f>SUM(I228:I248)</f>
        <v>614.58460000000002</v>
      </c>
    </row>
    <row r="250" spans="1:9">
      <c r="A250" s="28"/>
      <c r="B250" s="28"/>
      <c r="C250" s="28"/>
      <c r="D250" s="28"/>
      <c r="E250" s="28"/>
      <c r="F250" s="5"/>
      <c r="G250" s="28"/>
      <c r="H250" s="28" t="s">
        <v>904</v>
      </c>
      <c r="I250" s="6">
        <v>614.6</v>
      </c>
    </row>
    <row r="251" spans="1:9">
      <c r="A251" s="28"/>
      <c r="B251" s="28"/>
      <c r="C251" s="28"/>
      <c r="D251" s="28"/>
      <c r="E251" s="28"/>
      <c r="F251" s="28"/>
      <c r="G251" s="28"/>
      <c r="H251" s="28"/>
      <c r="I251" s="28"/>
    </row>
    <row r="252" spans="1:9" ht="30">
      <c r="A252" s="28">
        <v>11</v>
      </c>
      <c r="B252" s="25" t="s">
        <v>776</v>
      </c>
      <c r="C252" s="28"/>
      <c r="D252" s="28"/>
      <c r="E252" s="28"/>
      <c r="F252" s="28"/>
      <c r="G252" s="28"/>
      <c r="H252" s="28"/>
      <c r="I252" s="28"/>
    </row>
    <row r="253" spans="1:9">
      <c r="A253" s="28"/>
      <c r="B253" s="28" t="s">
        <v>112</v>
      </c>
      <c r="C253" s="28">
        <v>1</v>
      </c>
      <c r="D253" s="28">
        <v>40</v>
      </c>
      <c r="E253" s="28"/>
      <c r="F253" s="28">
        <v>1.35</v>
      </c>
      <c r="G253" s="28"/>
      <c r="H253" s="28">
        <v>1.35</v>
      </c>
      <c r="I253" s="5">
        <f t="shared" ref="I253:I267" si="15">PRODUCT(C253:H253)</f>
        <v>72.900000000000006</v>
      </c>
    </row>
    <row r="254" spans="1:9">
      <c r="A254" s="28"/>
      <c r="B254" s="28" t="s">
        <v>113</v>
      </c>
      <c r="C254" s="28">
        <v>1</v>
      </c>
      <c r="D254" s="28">
        <v>40</v>
      </c>
      <c r="E254" s="28"/>
      <c r="F254" s="5">
        <v>0.9</v>
      </c>
      <c r="G254" s="28"/>
      <c r="H254" s="28">
        <v>1.35</v>
      </c>
      <c r="I254" s="5">
        <f t="shared" si="15"/>
        <v>48.6</v>
      </c>
    </row>
    <row r="255" spans="1:9">
      <c r="A255" s="28"/>
      <c r="B255" s="28" t="s">
        <v>86</v>
      </c>
      <c r="C255" s="28">
        <v>1</v>
      </c>
      <c r="D255" s="28">
        <v>40</v>
      </c>
      <c r="E255" s="28"/>
      <c r="F255" s="5">
        <v>0.9</v>
      </c>
      <c r="G255" s="28"/>
      <c r="H255" s="28">
        <v>1.05</v>
      </c>
      <c r="I255" s="5">
        <f t="shared" si="15"/>
        <v>37.800000000000004</v>
      </c>
    </row>
    <row r="256" spans="1:9" ht="30">
      <c r="A256" s="28"/>
      <c r="B256" s="4" t="s">
        <v>114</v>
      </c>
      <c r="C256" s="28">
        <v>2</v>
      </c>
      <c r="D256" s="28">
        <v>7</v>
      </c>
      <c r="E256" s="28"/>
      <c r="F256" s="5">
        <v>3.89</v>
      </c>
      <c r="G256" s="28"/>
      <c r="H256" s="28">
        <v>1.35</v>
      </c>
      <c r="I256" s="5">
        <f t="shared" si="15"/>
        <v>73.521000000000001</v>
      </c>
    </row>
    <row r="257" spans="1:9">
      <c r="A257" s="28"/>
      <c r="B257" s="17" t="s">
        <v>777</v>
      </c>
      <c r="C257" s="28"/>
      <c r="D257" s="28"/>
      <c r="E257" s="28"/>
      <c r="F257" s="28"/>
      <c r="G257" s="28"/>
      <c r="H257" s="28"/>
      <c r="I257" s="5">
        <f t="shared" si="15"/>
        <v>0</v>
      </c>
    </row>
    <row r="258" spans="1:9">
      <c r="A258" s="28"/>
      <c r="B258" s="17" t="s">
        <v>778</v>
      </c>
      <c r="C258" s="28">
        <v>1</v>
      </c>
      <c r="D258" s="28">
        <v>1</v>
      </c>
      <c r="E258" s="28">
        <v>2</v>
      </c>
      <c r="F258" s="24">
        <v>1.8</v>
      </c>
      <c r="G258" s="28"/>
      <c r="H258" s="28">
        <v>1.35</v>
      </c>
      <c r="I258" s="5">
        <f t="shared" si="15"/>
        <v>4.8600000000000003</v>
      </c>
    </row>
    <row r="259" spans="1:9">
      <c r="A259" s="28"/>
      <c r="B259" s="17" t="s">
        <v>779</v>
      </c>
      <c r="C259" s="28">
        <v>1</v>
      </c>
      <c r="D259" s="28">
        <v>2</v>
      </c>
      <c r="E259" s="28">
        <v>4</v>
      </c>
      <c r="F259" s="24">
        <v>0.9</v>
      </c>
      <c r="G259" s="28"/>
      <c r="H259" s="28">
        <v>1.35</v>
      </c>
      <c r="I259" s="5">
        <f t="shared" si="15"/>
        <v>9.7200000000000006</v>
      </c>
    </row>
    <row r="260" spans="1:9">
      <c r="A260" s="28"/>
      <c r="B260" s="17" t="s">
        <v>86</v>
      </c>
      <c r="C260" s="28">
        <v>1</v>
      </c>
      <c r="D260" s="28">
        <v>1</v>
      </c>
      <c r="E260" s="28">
        <v>2</v>
      </c>
      <c r="F260" s="24">
        <v>0.9</v>
      </c>
      <c r="G260" s="28"/>
      <c r="H260" s="28">
        <v>1.35</v>
      </c>
      <c r="I260" s="5">
        <f t="shared" si="15"/>
        <v>2.4300000000000002</v>
      </c>
    </row>
    <row r="261" spans="1:9">
      <c r="A261" s="28"/>
      <c r="B261" s="4" t="s">
        <v>783</v>
      </c>
      <c r="C261" s="28">
        <v>1</v>
      </c>
      <c r="D261" s="28">
        <v>1</v>
      </c>
      <c r="E261" s="28">
        <v>2</v>
      </c>
      <c r="F261" s="5">
        <v>3.89</v>
      </c>
      <c r="G261" s="28"/>
      <c r="H261" s="28">
        <v>1.35</v>
      </c>
      <c r="I261" s="5">
        <f t="shared" si="15"/>
        <v>10.503000000000002</v>
      </c>
    </row>
    <row r="262" spans="1:9">
      <c r="A262" s="28"/>
      <c r="B262" s="17" t="s">
        <v>780</v>
      </c>
      <c r="C262" s="28"/>
      <c r="D262" s="28"/>
      <c r="E262" s="28"/>
      <c r="F262" s="28"/>
      <c r="G262" s="28"/>
      <c r="H262" s="28"/>
      <c r="I262" s="5">
        <f t="shared" si="15"/>
        <v>0</v>
      </c>
    </row>
    <row r="263" spans="1:9">
      <c r="A263" s="28"/>
      <c r="B263" s="17" t="s">
        <v>778</v>
      </c>
      <c r="C263" s="28">
        <v>1</v>
      </c>
      <c r="D263" s="28">
        <v>1</v>
      </c>
      <c r="E263" s="28">
        <v>2</v>
      </c>
      <c r="F263" s="24">
        <v>1.35</v>
      </c>
      <c r="G263" s="28"/>
      <c r="H263" s="28">
        <v>1.35</v>
      </c>
      <c r="I263" s="5">
        <f t="shared" si="15"/>
        <v>3.6450000000000005</v>
      </c>
    </row>
    <row r="264" spans="1:9">
      <c r="A264" s="28"/>
      <c r="B264" s="17" t="s">
        <v>779</v>
      </c>
      <c r="C264" s="28">
        <v>1</v>
      </c>
      <c r="D264" s="28">
        <v>1</v>
      </c>
      <c r="E264" s="28">
        <v>2</v>
      </c>
      <c r="F264" s="24">
        <v>0.9</v>
      </c>
      <c r="G264" s="28"/>
      <c r="H264" s="28">
        <v>1.35</v>
      </c>
      <c r="I264" s="5">
        <f t="shared" si="15"/>
        <v>2.4300000000000002</v>
      </c>
    </row>
    <row r="265" spans="1:9">
      <c r="A265" s="28"/>
      <c r="B265" s="17" t="s">
        <v>781</v>
      </c>
      <c r="C265" s="28">
        <v>1</v>
      </c>
      <c r="D265" s="28">
        <v>1</v>
      </c>
      <c r="E265" s="28">
        <v>1</v>
      </c>
      <c r="F265" s="24">
        <v>0.45</v>
      </c>
      <c r="G265" s="28"/>
      <c r="H265" s="28">
        <v>1.35</v>
      </c>
      <c r="I265" s="5">
        <f t="shared" si="15"/>
        <v>0.60750000000000004</v>
      </c>
    </row>
    <row r="266" spans="1:9">
      <c r="A266" s="28"/>
      <c r="B266" s="17" t="s">
        <v>782</v>
      </c>
      <c r="C266" s="28">
        <v>1</v>
      </c>
      <c r="D266" s="28">
        <v>1</v>
      </c>
      <c r="E266" s="28">
        <v>1</v>
      </c>
      <c r="F266" s="24">
        <v>0.9</v>
      </c>
      <c r="G266" s="28"/>
      <c r="H266" s="28">
        <v>1.35</v>
      </c>
      <c r="I266" s="5">
        <f t="shared" si="15"/>
        <v>1.2150000000000001</v>
      </c>
    </row>
    <row r="267" spans="1:9">
      <c r="A267" s="28"/>
      <c r="B267" s="4" t="s">
        <v>783</v>
      </c>
      <c r="C267" s="28">
        <v>1</v>
      </c>
      <c r="D267" s="28">
        <v>1</v>
      </c>
      <c r="E267" s="28">
        <v>1</v>
      </c>
      <c r="F267" s="5">
        <v>3.89</v>
      </c>
      <c r="G267" s="28"/>
      <c r="H267" s="28">
        <v>1.35</v>
      </c>
      <c r="I267" s="5">
        <f t="shared" si="15"/>
        <v>5.2515000000000009</v>
      </c>
    </row>
    <row r="268" spans="1:9">
      <c r="A268" s="28"/>
      <c r="B268" s="4"/>
      <c r="C268" s="28"/>
      <c r="D268" s="28"/>
      <c r="E268" s="28"/>
      <c r="F268" s="5"/>
      <c r="G268" s="28"/>
      <c r="H268" s="28" t="s">
        <v>184</v>
      </c>
      <c r="I268" s="5">
        <f>SUM(I253:I267)</f>
        <v>273.48300000000006</v>
      </c>
    </row>
    <row r="269" spans="1:9">
      <c r="A269" s="28"/>
      <c r="B269" s="28"/>
      <c r="C269" s="28"/>
      <c r="D269" s="28"/>
      <c r="E269" s="28"/>
      <c r="F269" s="28"/>
      <c r="G269" s="28"/>
      <c r="H269" s="28" t="s">
        <v>904</v>
      </c>
      <c r="I269" s="6">
        <v>273.5</v>
      </c>
    </row>
    <row r="270" spans="1:9" ht="45">
      <c r="A270" s="28">
        <v>12</v>
      </c>
      <c r="B270" s="29" t="s">
        <v>784</v>
      </c>
      <c r="C270" s="28"/>
      <c r="D270" s="28"/>
      <c r="E270" s="28"/>
      <c r="F270" s="28"/>
      <c r="G270" s="28"/>
      <c r="H270" s="28"/>
      <c r="I270" s="28"/>
    </row>
    <row r="271" spans="1:9">
      <c r="A271" s="28"/>
      <c r="B271" s="28" t="s">
        <v>112</v>
      </c>
      <c r="C271" s="28">
        <v>1</v>
      </c>
      <c r="D271" s="28">
        <v>40</v>
      </c>
      <c r="E271" s="28">
        <v>1</v>
      </c>
      <c r="F271" s="28">
        <v>1.35</v>
      </c>
      <c r="G271" s="5">
        <v>1</v>
      </c>
      <c r="H271" s="28">
        <v>1.35</v>
      </c>
      <c r="I271" s="5">
        <f t="shared" ref="I271:I286" si="16">PRODUCT(C271:H271)</f>
        <v>72.900000000000006</v>
      </c>
    </row>
    <row r="272" spans="1:9">
      <c r="A272" s="28"/>
      <c r="B272" s="28" t="s">
        <v>113</v>
      </c>
      <c r="C272" s="28">
        <v>1</v>
      </c>
      <c r="D272" s="28">
        <v>40</v>
      </c>
      <c r="E272" s="28">
        <v>1</v>
      </c>
      <c r="F272" s="5">
        <v>0.9</v>
      </c>
      <c r="G272" s="5">
        <v>1</v>
      </c>
      <c r="H272" s="28">
        <v>1.35</v>
      </c>
      <c r="I272" s="5">
        <f t="shared" si="16"/>
        <v>48.6</v>
      </c>
    </row>
    <row r="273" spans="1:9">
      <c r="A273" s="28"/>
      <c r="B273" s="28" t="s">
        <v>86</v>
      </c>
      <c r="C273" s="28">
        <v>1</v>
      </c>
      <c r="D273" s="28">
        <v>40</v>
      </c>
      <c r="E273" s="28">
        <v>1</v>
      </c>
      <c r="F273" s="5">
        <v>0.9</v>
      </c>
      <c r="G273" s="5">
        <v>1</v>
      </c>
      <c r="H273" s="28">
        <v>1.05</v>
      </c>
      <c r="I273" s="5">
        <f t="shared" si="16"/>
        <v>37.800000000000004</v>
      </c>
    </row>
    <row r="274" spans="1:9" ht="30">
      <c r="A274" s="28"/>
      <c r="B274" s="4" t="s">
        <v>114</v>
      </c>
      <c r="C274" s="28">
        <v>2</v>
      </c>
      <c r="D274" s="28">
        <v>7</v>
      </c>
      <c r="E274" s="28">
        <v>1</v>
      </c>
      <c r="F274" s="5">
        <v>3.89</v>
      </c>
      <c r="G274" s="5">
        <v>1</v>
      </c>
      <c r="H274" s="28">
        <v>1.35</v>
      </c>
      <c r="I274" s="5">
        <f t="shared" si="16"/>
        <v>73.521000000000001</v>
      </c>
    </row>
    <row r="275" spans="1:9" s="32" customFormat="1">
      <c r="A275" s="28"/>
      <c r="B275" s="4" t="s">
        <v>989</v>
      </c>
      <c r="C275" s="28">
        <v>1</v>
      </c>
      <c r="D275" s="28">
        <v>15</v>
      </c>
      <c r="E275" s="28">
        <v>1</v>
      </c>
      <c r="F275" s="5">
        <v>2</v>
      </c>
      <c r="G275" s="5">
        <v>1</v>
      </c>
      <c r="H275" s="28">
        <v>0.3</v>
      </c>
      <c r="I275" s="5">
        <f t="shared" si="16"/>
        <v>9</v>
      </c>
    </row>
    <row r="276" spans="1:9">
      <c r="A276" s="28"/>
      <c r="B276" s="17" t="s">
        <v>777</v>
      </c>
      <c r="C276" s="28"/>
      <c r="D276" s="28"/>
      <c r="E276" s="28"/>
      <c r="F276" s="28"/>
      <c r="G276" s="5">
        <v>1</v>
      </c>
      <c r="H276" s="28"/>
      <c r="I276" s="5">
        <f t="shared" si="16"/>
        <v>1</v>
      </c>
    </row>
    <row r="277" spans="1:9">
      <c r="A277" s="28"/>
      <c r="B277" s="17" t="s">
        <v>778</v>
      </c>
      <c r="C277" s="28">
        <v>1</v>
      </c>
      <c r="D277" s="28">
        <v>1</v>
      </c>
      <c r="E277" s="28">
        <v>2</v>
      </c>
      <c r="F277" s="24">
        <v>1.8</v>
      </c>
      <c r="G277" s="5">
        <v>1</v>
      </c>
      <c r="H277" s="28">
        <v>1.35</v>
      </c>
      <c r="I277" s="5">
        <f t="shared" si="16"/>
        <v>4.8600000000000003</v>
      </c>
    </row>
    <row r="278" spans="1:9">
      <c r="A278" s="28"/>
      <c r="B278" s="17" t="s">
        <v>779</v>
      </c>
      <c r="C278" s="28">
        <v>1</v>
      </c>
      <c r="D278" s="28">
        <v>2</v>
      </c>
      <c r="E278" s="28">
        <v>4</v>
      </c>
      <c r="F278" s="24">
        <v>0.9</v>
      </c>
      <c r="G278" s="5">
        <v>1</v>
      </c>
      <c r="H278" s="28">
        <v>1.35</v>
      </c>
      <c r="I278" s="5">
        <f t="shared" si="16"/>
        <v>9.7200000000000006</v>
      </c>
    </row>
    <row r="279" spans="1:9">
      <c r="A279" s="28"/>
      <c r="B279" s="17" t="s">
        <v>86</v>
      </c>
      <c r="C279" s="28">
        <v>1</v>
      </c>
      <c r="D279" s="28">
        <v>1</v>
      </c>
      <c r="E279" s="28">
        <v>2</v>
      </c>
      <c r="F279" s="24">
        <v>0.9</v>
      </c>
      <c r="G279" s="5">
        <v>1</v>
      </c>
      <c r="H279" s="28">
        <v>1.35</v>
      </c>
      <c r="I279" s="5">
        <f t="shared" si="16"/>
        <v>2.4300000000000002</v>
      </c>
    </row>
    <row r="280" spans="1:9">
      <c r="A280" s="28"/>
      <c r="B280" s="4" t="s">
        <v>783</v>
      </c>
      <c r="C280" s="28">
        <v>1</v>
      </c>
      <c r="D280" s="28">
        <v>1</v>
      </c>
      <c r="E280" s="28">
        <v>2</v>
      </c>
      <c r="F280" s="5">
        <v>3.89</v>
      </c>
      <c r="G280" s="5">
        <v>1</v>
      </c>
      <c r="H280" s="28">
        <v>1.35</v>
      </c>
      <c r="I280" s="5">
        <f t="shared" si="16"/>
        <v>10.503000000000002</v>
      </c>
    </row>
    <row r="281" spans="1:9">
      <c r="A281" s="28"/>
      <c r="B281" s="17" t="s">
        <v>780</v>
      </c>
      <c r="C281" s="28"/>
      <c r="D281" s="28"/>
      <c r="E281" s="28"/>
      <c r="F281" s="28"/>
      <c r="G281" s="5">
        <v>1</v>
      </c>
      <c r="H281" s="28"/>
      <c r="I281" s="5">
        <f t="shared" si="16"/>
        <v>1</v>
      </c>
    </row>
    <row r="282" spans="1:9">
      <c r="A282" s="28"/>
      <c r="B282" s="17" t="s">
        <v>778</v>
      </c>
      <c r="C282" s="28">
        <v>1</v>
      </c>
      <c r="D282" s="28">
        <v>1</v>
      </c>
      <c r="E282" s="28">
        <v>2</v>
      </c>
      <c r="F282" s="24">
        <v>1.35</v>
      </c>
      <c r="G282" s="5">
        <v>1</v>
      </c>
      <c r="H282" s="28">
        <v>1.35</v>
      </c>
      <c r="I282" s="5">
        <f t="shared" si="16"/>
        <v>3.6450000000000005</v>
      </c>
    </row>
    <row r="283" spans="1:9">
      <c r="A283" s="28"/>
      <c r="B283" s="17" t="s">
        <v>779</v>
      </c>
      <c r="C283" s="28">
        <v>1</v>
      </c>
      <c r="D283" s="28">
        <v>1</v>
      </c>
      <c r="E283" s="28">
        <v>2</v>
      </c>
      <c r="F283" s="24">
        <v>0.9</v>
      </c>
      <c r="G283" s="5">
        <v>1</v>
      </c>
      <c r="H283" s="28">
        <v>1.35</v>
      </c>
      <c r="I283" s="5">
        <f t="shared" si="16"/>
        <v>2.4300000000000002</v>
      </c>
    </row>
    <row r="284" spans="1:9">
      <c r="A284" s="28"/>
      <c r="B284" s="17" t="s">
        <v>781</v>
      </c>
      <c r="C284" s="28">
        <v>1</v>
      </c>
      <c r="D284" s="28">
        <v>1</v>
      </c>
      <c r="E284" s="28">
        <v>1</v>
      </c>
      <c r="F284" s="24">
        <v>0.45</v>
      </c>
      <c r="G284" s="5">
        <v>1</v>
      </c>
      <c r="H284" s="28">
        <v>1.35</v>
      </c>
      <c r="I284" s="5">
        <f t="shared" si="16"/>
        <v>0.60750000000000004</v>
      </c>
    </row>
    <row r="285" spans="1:9">
      <c r="A285" s="28"/>
      <c r="B285" s="17" t="s">
        <v>782</v>
      </c>
      <c r="C285" s="28">
        <v>1</v>
      </c>
      <c r="D285" s="28">
        <v>1</v>
      </c>
      <c r="E285" s="28">
        <v>1</v>
      </c>
      <c r="F285" s="24">
        <v>0.9</v>
      </c>
      <c r="G285" s="5">
        <v>1</v>
      </c>
      <c r="H285" s="28">
        <v>1.35</v>
      </c>
      <c r="I285" s="5">
        <f t="shared" si="16"/>
        <v>1.2150000000000001</v>
      </c>
    </row>
    <row r="286" spans="1:9">
      <c r="A286" s="28"/>
      <c r="B286" s="4" t="s">
        <v>783</v>
      </c>
      <c r="C286" s="28">
        <v>1</v>
      </c>
      <c r="D286" s="28">
        <v>1</v>
      </c>
      <c r="E286" s="28">
        <v>1</v>
      </c>
      <c r="F286" s="5">
        <v>3.89</v>
      </c>
      <c r="G286" s="5">
        <v>1</v>
      </c>
      <c r="H286" s="28">
        <v>1.35</v>
      </c>
      <c r="I286" s="5">
        <f t="shared" si="16"/>
        <v>5.2515000000000009</v>
      </c>
    </row>
    <row r="287" spans="1:9" s="32" customFormat="1">
      <c r="A287" s="28"/>
      <c r="B287" s="4" t="s">
        <v>984</v>
      </c>
      <c r="C287" s="28">
        <v>1</v>
      </c>
      <c r="D287" s="28">
        <v>1</v>
      </c>
      <c r="E287" s="28">
        <v>43</v>
      </c>
      <c r="F287" s="79" t="s">
        <v>985</v>
      </c>
      <c r="G287" s="80"/>
      <c r="H287" s="81"/>
      <c r="I287" s="5">
        <v>148.86000000000001</v>
      </c>
    </row>
    <row r="288" spans="1:9" s="32" customFormat="1">
      <c r="A288" s="28"/>
      <c r="B288" s="4" t="s">
        <v>986</v>
      </c>
      <c r="C288" s="28">
        <v>1</v>
      </c>
      <c r="D288" s="28">
        <v>1</v>
      </c>
      <c r="E288" s="28">
        <v>43</v>
      </c>
      <c r="F288" s="79" t="s">
        <v>987</v>
      </c>
      <c r="G288" s="80"/>
      <c r="H288" s="81"/>
      <c r="I288" s="5">
        <v>37.21</v>
      </c>
    </row>
    <row r="289" spans="1:9" s="32" customFormat="1">
      <c r="A289" s="28"/>
      <c r="B289" s="4" t="s">
        <v>988</v>
      </c>
      <c r="C289" s="28">
        <v>1</v>
      </c>
      <c r="D289" s="28">
        <v>2</v>
      </c>
      <c r="E289" s="28">
        <v>1</v>
      </c>
      <c r="F289" s="38">
        <v>80</v>
      </c>
      <c r="G289" s="39">
        <v>1</v>
      </c>
      <c r="H289" s="40">
        <v>0.3</v>
      </c>
      <c r="I289" s="5">
        <f t="shared" ref="I289" si="17">PRODUCT(C289:H289)</f>
        <v>48</v>
      </c>
    </row>
    <row r="290" spans="1:9" s="32" customFormat="1">
      <c r="A290" s="28"/>
      <c r="B290" s="4"/>
      <c r="C290" s="28"/>
      <c r="D290" s="28"/>
      <c r="E290" s="28"/>
      <c r="F290" s="38"/>
      <c r="G290" s="39"/>
      <c r="H290" s="40"/>
      <c r="I290" s="5">
        <f>SUM(I271:I289)</f>
        <v>518.55300000000011</v>
      </c>
    </row>
    <row r="291" spans="1:9">
      <c r="A291" s="28"/>
      <c r="B291" s="28"/>
      <c r="C291" s="28"/>
      <c r="D291" s="28"/>
      <c r="E291" s="28"/>
      <c r="F291" s="28"/>
      <c r="G291" s="28"/>
      <c r="H291" s="28" t="s">
        <v>184</v>
      </c>
      <c r="I291" s="5">
        <v>519</v>
      </c>
    </row>
    <row r="292" spans="1:9">
      <c r="A292" s="28"/>
      <c r="B292" s="28"/>
      <c r="C292" s="28"/>
      <c r="D292" s="28"/>
      <c r="E292" s="28"/>
      <c r="F292" s="28"/>
      <c r="G292" s="28"/>
      <c r="H292" s="28" t="s">
        <v>904</v>
      </c>
      <c r="I292" s="6">
        <v>519</v>
      </c>
    </row>
    <row r="293" spans="1:9" s="32" customFormat="1">
      <c r="A293" s="28"/>
      <c r="B293" s="28"/>
      <c r="C293" s="28"/>
      <c r="D293" s="28"/>
      <c r="E293" s="28"/>
      <c r="F293" s="28"/>
      <c r="G293" s="28"/>
      <c r="H293" s="28"/>
      <c r="I293" s="6"/>
    </row>
    <row r="294" spans="1:9" ht="45">
      <c r="A294" s="28">
        <v>13</v>
      </c>
      <c r="B294" s="29" t="s">
        <v>785</v>
      </c>
      <c r="C294" s="28"/>
      <c r="D294" s="28"/>
      <c r="E294" s="28"/>
      <c r="F294" s="28"/>
      <c r="G294" s="28"/>
      <c r="H294" s="28"/>
      <c r="I294" s="28"/>
    </row>
    <row r="295" spans="1:9">
      <c r="A295" s="28"/>
      <c r="B295" s="28" t="s">
        <v>117</v>
      </c>
      <c r="C295" s="28">
        <v>1</v>
      </c>
      <c r="D295" s="28">
        <v>40</v>
      </c>
      <c r="E295" s="28"/>
      <c r="F295" s="5">
        <v>0.9</v>
      </c>
      <c r="G295" s="5">
        <v>2.6</v>
      </c>
      <c r="H295" s="5">
        <v>2.1</v>
      </c>
      <c r="I295" s="5">
        <f t="shared" ref="I295:I305" si="18">PRODUCT(C295:H295)</f>
        <v>196.56000000000003</v>
      </c>
    </row>
    <row r="296" spans="1:9">
      <c r="A296" s="28"/>
      <c r="B296" s="28" t="s">
        <v>118</v>
      </c>
      <c r="C296" s="28">
        <v>2</v>
      </c>
      <c r="D296" s="28">
        <v>40</v>
      </c>
      <c r="E296" s="28"/>
      <c r="F296" s="5">
        <v>0.9</v>
      </c>
      <c r="G296" s="5">
        <v>2.6</v>
      </c>
      <c r="H296" s="5">
        <v>2.1</v>
      </c>
      <c r="I296" s="5">
        <f t="shared" si="18"/>
        <v>393.12000000000006</v>
      </c>
    </row>
    <row r="297" spans="1:9">
      <c r="A297" s="28"/>
      <c r="B297" s="17" t="s">
        <v>786</v>
      </c>
      <c r="C297" s="17">
        <v>1</v>
      </c>
      <c r="D297" s="17">
        <v>2</v>
      </c>
      <c r="E297" s="28"/>
      <c r="F297" s="24">
        <v>1</v>
      </c>
      <c r="G297" s="24">
        <v>2.6</v>
      </c>
      <c r="H297" s="24">
        <v>2.1</v>
      </c>
      <c r="I297" s="5">
        <f t="shared" si="18"/>
        <v>10.920000000000002</v>
      </c>
    </row>
    <row r="298" spans="1:9">
      <c r="A298" s="28"/>
      <c r="B298" s="17" t="s">
        <v>118</v>
      </c>
      <c r="C298" s="17">
        <v>2</v>
      </c>
      <c r="D298" s="17">
        <v>2</v>
      </c>
      <c r="E298" s="28"/>
      <c r="F298" s="24">
        <v>0.9</v>
      </c>
      <c r="G298" s="24">
        <v>2.6</v>
      </c>
      <c r="H298" s="24">
        <v>2.1</v>
      </c>
      <c r="I298" s="5">
        <f t="shared" si="18"/>
        <v>19.656000000000002</v>
      </c>
    </row>
    <row r="299" spans="1:9">
      <c r="A299" s="28"/>
      <c r="B299" s="17" t="s">
        <v>787</v>
      </c>
      <c r="C299" s="17">
        <v>2</v>
      </c>
      <c r="D299" s="17">
        <v>2</v>
      </c>
      <c r="E299" s="28"/>
      <c r="F299" s="24">
        <v>0.9</v>
      </c>
      <c r="G299" s="24">
        <v>2.6</v>
      </c>
      <c r="H299" s="24">
        <v>2.1</v>
      </c>
      <c r="I299" s="5">
        <f t="shared" si="18"/>
        <v>19.656000000000002</v>
      </c>
    </row>
    <row r="300" spans="1:9">
      <c r="A300" s="28"/>
      <c r="B300" s="17" t="s">
        <v>788</v>
      </c>
      <c r="C300" s="17">
        <v>1</v>
      </c>
      <c r="D300" s="17">
        <v>2</v>
      </c>
      <c r="E300" s="28"/>
      <c r="F300" s="24">
        <v>0.9</v>
      </c>
      <c r="G300" s="24">
        <v>2.6</v>
      </c>
      <c r="H300" s="24">
        <v>2.1</v>
      </c>
      <c r="I300" s="5">
        <f t="shared" si="18"/>
        <v>9.8280000000000012</v>
      </c>
    </row>
    <row r="301" spans="1:9">
      <c r="A301" s="28"/>
      <c r="B301" s="17" t="s">
        <v>789</v>
      </c>
      <c r="C301" s="17">
        <v>1</v>
      </c>
      <c r="D301" s="17">
        <v>1</v>
      </c>
      <c r="E301" s="28"/>
      <c r="F301" s="24">
        <v>1</v>
      </c>
      <c r="G301" s="24">
        <v>2.6</v>
      </c>
      <c r="H301" s="24">
        <v>2.1</v>
      </c>
      <c r="I301" s="5">
        <f t="shared" si="18"/>
        <v>5.4600000000000009</v>
      </c>
    </row>
    <row r="302" spans="1:9">
      <c r="A302" s="28"/>
      <c r="B302" s="17" t="s">
        <v>118</v>
      </c>
      <c r="C302" s="17">
        <v>1</v>
      </c>
      <c r="D302" s="17">
        <v>2</v>
      </c>
      <c r="E302" s="28"/>
      <c r="F302" s="24">
        <v>0.9</v>
      </c>
      <c r="G302" s="24">
        <v>2.6</v>
      </c>
      <c r="H302" s="24">
        <v>2.1</v>
      </c>
      <c r="I302" s="5">
        <f t="shared" si="18"/>
        <v>9.8280000000000012</v>
      </c>
    </row>
    <row r="303" spans="1:9">
      <c r="A303" s="28"/>
      <c r="B303" s="17" t="s">
        <v>787</v>
      </c>
      <c r="C303" s="17">
        <v>1</v>
      </c>
      <c r="D303" s="17">
        <v>2</v>
      </c>
      <c r="E303" s="28"/>
      <c r="F303" s="24">
        <v>0.9</v>
      </c>
      <c r="G303" s="24">
        <v>2.6</v>
      </c>
      <c r="H303" s="24">
        <v>2.1</v>
      </c>
      <c r="I303" s="5">
        <f t="shared" si="18"/>
        <v>9.8280000000000012</v>
      </c>
    </row>
    <row r="304" spans="1:9">
      <c r="A304" s="28"/>
      <c r="B304" s="17" t="s">
        <v>788</v>
      </c>
      <c r="C304" s="17">
        <v>1</v>
      </c>
      <c r="D304" s="17">
        <v>1</v>
      </c>
      <c r="E304" s="28"/>
      <c r="F304" s="24">
        <v>0.9</v>
      </c>
      <c r="G304" s="24">
        <v>2.6</v>
      </c>
      <c r="H304" s="24">
        <v>2.1</v>
      </c>
      <c r="I304" s="5">
        <f t="shared" si="18"/>
        <v>4.9140000000000006</v>
      </c>
    </row>
    <row r="305" spans="1:9">
      <c r="A305" s="28"/>
      <c r="B305" s="17" t="s">
        <v>790</v>
      </c>
      <c r="C305" s="17">
        <v>1</v>
      </c>
      <c r="D305" s="17">
        <v>1</v>
      </c>
      <c r="E305" s="28"/>
      <c r="F305" s="24">
        <v>0.9</v>
      </c>
      <c r="G305" s="24">
        <v>2.6</v>
      </c>
      <c r="H305" s="24">
        <v>2.1</v>
      </c>
      <c r="I305" s="5">
        <f t="shared" si="18"/>
        <v>4.9140000000000006</v>
      </c>
    </row>
    <row r="306" spans="1:9">
      <c r="A306" s="28"/>
      <c r="B306" s="28"/>
      <c r="C306" s="28"/>
      <c r="D306" s="28"/>
      <c r="E306" s="28"/>
      <c r="F306" s="28"/>
      <c r="G306" s="28"/>
      <c r="H306" s="28" t="s">
        <v>184</v>
      </c>
      <c r="I306" s="5">
        <f>SUM(I295:I305)</f>
        <v>684.68399999999986</v>
      </c>
    </row>
    <row r="307" spans="1:9">
      <c r="A307" s="28"/>
      <c r="B307" s="28"/>
      <c r="C307" s="28"/>
      <c r="D307" s="28"/>
      <c r="E307" s="28"/>
      <c r="F307" s="28"/>
      <c r="G307" s="28"/>
      <c r="H307" s="28" t="s">
        <v>904</v>
      </c>
      <c r="I307" s="6">
        <v>684.7</v>
      </c>
    </row>
    <row r="308" spans="1:9" s="32" customFormat="1">
      <c r="A308" s="28"/>
      <c r="B308" s="28"/>
      <c r="C308" s="28"/>
      <c r="D308" s="28"/>
      <c r="E308" s="28"/>
      <c r="F308" s="28"/>
      <c r="G308" s="28"/>
      <c r="H308" s="28"/>
      <c r="I308" s="28"/>
    </row>
    <row r="309" spans="1:9" ht="30">
      <c r="A309" s="28">
        <v>14</v>
      </c>
      <c r="B309" s="25" t="s">
        <v>119</v>
      </c>
      <c r="C309" s="28"/>
      <c r="D309" s="28"/>
      <c r="E309" s="28"/>
      <c r="F309" s="28"/>
      <c r="G309" s="28"/>
      <c r="H309" s="28"/>
      <c r="I309" s="28"/>
    </row>
    <row r="310" spans="1:9">
      <c r="A310" s="28"/>
      <c r="B310" s="28" t="s">
        <v>120</v>
      </c>
      <c r="C310" s="28">
        <v>1</v>
      </c>
      <c r="D310" s="28">
        <v>4</v>
      </c>
      <c r="E310" s="28"/>
      <c r="F310" s="28"/>
      <c r="G310" s="28"/>
      <c r="H310" s="28"/>
      <c r="I310" s="5">
        <f t="shared" ref="I310" si="19">PRODUCT(C310:H310)</f>
        <v>4</v>
      </c>
    </row>
    <row r="311" spans="1:9">
      <c r="A311" s="28"/>
      <c r="B311" s="28"/>
      <c r="C311" s="28"/>
      <c r="D311" s="28"/>
      <c r="E311" s="28"/>
      <c r="F311" s="28"/>
      <c r="G311" s="28"/>
      <c r="H311" s="28" t="s">
        <v>184</v>
      </c>
      <c r="I311" s="6">
        <v>4</v>
      </c>
    </row>
    <row r="312" spans="1:9" ht="30">
      <c r="A312" s="28">
        <v>15</v>
      </c>
      <c r="B312" s="25" t="s">
        <v>791</v>
      </c>
      <c r="C312" s="28"/>
      <c r="D312" s="28"/>
      <c r="E312" s="28"/>
      <c r="F312" s="28"/>
      <c r="G312" s="28"/>
      <c r="H312" s="28"/>
      <c r="I312" s="28"/>
    </row>
    <row r="313" spans="1:9">
      <c r="A313" s="28"/>
      <c r="B313" s="28" t="s">
        <v>792</v>
      </c>
      <c r="C313" s="28">
        <v>1</v>
      </c>
      <c r="D313" s="28">
        <v>1</v>
      </c>
      <c r="E313" s="28">
        <v>5</v>
      </c>
      <c r="F313" s="28"/>
      <c r="G313" s="28"/>
      <c r="H313" s="28"/>
      <c r="I313" s="5">
        <f t="shared" ref="I313" si="20">PRODUCT(C313:H313)</f>
        <v>5</v>
      </c>
    </row>
    <row r="314" spans="1:9">
      <c r="A314" s="28"/>
      <c r="B314" s="28"/>
      <c r="C314" s="28"/>
      <c r="D314" s="28"/>
      <c r="E314" s="28"/>
      <c r="F314" s="28"/>
      <c r="G314" s="28"/>
      <c r="H314" s="28" t="s">
        <v>184</v>
      </c>
      <c r="I314" s="6">
        <v>5</v>
      </c>
    </row>
    <row r="315" spans="1:9" ht="30">
      <c r="A315" s="28">
        <v>16</v>
      </c>
      <c r="B315" s="25" t="s">
        <v>124</v>
      </c>
      <c r="C315" s="28"/>
      <c r="D315" s="28"/>
      <c r="E315" s="28"/>
      <c r="F315" s="28"/>
      <c r="G315" s="28"/>
      <c r="H315" s="28"/>
      <c r="I315" s="28"/>
    </row>
    <row r="316" spans="1:9">
      <c r="A316" s="28"/>
      <c r="B316" s="28" t="s">
        <v>125</v>
      </c>
      <c r="C316" s="28">
        <v>1</v>
      </c>
      <c r="D316" s="28">
        <v>15</v>
      </c>
      <c r="E316" s="28"/>
      <c r="F316" s="28">
        <v>1.35</v>
      </c>
      <c r="G316" s="28">
        <v>1.35</v>
      </c>
      <c r="H316" s="28"/>
      <c r="I316" s="5">
        <f t="shared" ref="I316:I318" si="21">PRODUCT(C316:H316)</f>
        <v>27.337500000000002</v>
      </c>
    </row>
    <row r="317" spans="1:9">
      <c r="A317" s="28"/>
      <c r="B317" s="28" t="s">
        <v>85</v>
      </c>
      <c r="C317" s="28">
        <v>1</v>
      </c>
      <c r="D317" s="28">
        <v>18</v>
      </c>
      <c r="E317" s="28"/>
      <c r="F317" s="5">
        <v>0.9</v>
      </c>
      <c r="G317" s="28">
        <v>1.35</v>
      </c>
      <c r="H317" s="28"/>
      <c r="I317" s="5">
        <f t="shared" si="21"/>
        <v>21.87</v>
      </c>
    </row>
    <row r="318" spans="1:9">
      <c r="A318" s="28"/>
      <c r="B318" s="28" t="s">
        <v>39</v>
      </c>
      <c r="C318" s="28">
        <v>1</v>
      </c>
      <c r="D318" s="28">
        <v>22</v>
      </c>
      <c r="E318" s="28"/>
      <c r="F318" s="5">
        <v>0.9</v>
      </c>
      <c r="G318" s="28">
        <v>1.05</v>
      </c>
      <c r="H318" s="28"/>
      <c r="I318" s="5">
        <f t="shared" si="21"/>
        <v>20.790000000000003</v>
      </c>
    </row>
    <row r="319" spans="1:9">
      <c r="A319" s="28"/>
      <c r="B319" s="28"/>
      <c r="C319" s="28"/>
      <c r="D319" s="28"/>
      <c r="E319" s="28"/>
      <c r="F319" s="28"/>
      <c r="G319" s="28"/>
      <c r="H319" s="28" t="s">
        <v>184</v>
      </c>
      <c r="I319" s="6">
        <f>SUM(I316:I318)</f>
        <v>69.997500000000002</v>
      </c>
    </row>
    <row r="320" spans="1:9">
      <c r="A320" s="28">
        <v>17</v>
      </c>
      <c r="B320" s="27" t="s">
        <v>126</v>
      </c>
      <c r="C320" s="28"/>
      <c r="D320" s="28"/>
      <c r="E320" s="28"/>
      <c r="F320" s="28"/>
      <c r="G320" s="28"/>
      <c r="H320" s="28"/>
      <c r="I320" s="28"/>
    </row>
    <row r="321" spans="1:9">
      <c r="A321" s="28"/>
      <c r="B321" s="28" t="s">
        <v>794</v>
      </c>
      <c r="C321" s="28">
        <v>1</v>
      </c>
      <c r="D321" s="28">
        <v>1</v>
      </c>
      <c r="E321" s="28">
        <v>4</v>
      </c>
      <c r="F321" s="28"/>
      <c r="G321" s="28"/>
      <c r="H321" s="28"/>
      <c r="I321" s="5">
        <f t="shared" ref="I321:I323" si="22">PRODUCT(C321:H321)</f>
        <v>4</v>
      </c>
    </row>
    <row r="322" spans="1:9">
      <c r="A322" s="28"/>
      <c r="B322" s="28" t="s">
        <v>796</v>
      </c>
      <c r="C322" s="28">
        <v>1</v>
      </c>
      <c r="D322" s="28">
        <v>2</v>
      </c>
      <c r="E322" s="28">
        <v>3</v>
      </c>
      <c r="F322" s="28"/>
      <c r="G322" s="28"/>
      <c r="H322" s="28"/>
      <c r="I322" s="5">
        <f t="shared" si="22"/>
        <v>6</v>
      </c>
    </row>
    <row r="323" spans="1:9">
      <c r="A323" s="28"/>
      <c r="B323" s="28" t="s">
        <v>798</v>
      </c>
      <c r="C323" s="28">
        <v>1</v>
      </c>
      <c r="D323" s="28">
        <v>2</v>
      </c>
      <c r="E323" s="28">
        <v>10</v>
      </c>
      <c r="F323" s="28"/>
      <c r="G323" s="28"/>
      <c r="H323" s="28"/>
      <c r="I323" s="5">
        <f t="shared" si="22"/>
        <v>20</v>
      </c>
    </row>
    <row r="324" spans="1:9">
      <c r="A324" s="28"/>
      <c r="B324" s="28"/>
      <c r="C324" s="28"/>
      <c r="D324" s="28"/>
      <c r="E324" s="28"/>
      <c r="F324" s="28"/>
      <c r="G324" s="28"/>
      <c r="H324" s="28" t="s">
        <v>184</v>
      </c>
      <c r="I324" s="6">
        <f>SUM(I321:I323)</f>
        <v>30</v>
      </c>
    </row>
    <row r="325" spans="1:9">
      <c r="A325" s="28"/>
      <c r="B325" s="28"/>
      <c r="C325" s="28"/>
      <c r="D325" s="28"/>
      <c r="E325" s="28"/>
      <c r="F325" s="28"/>
      <c r="G325" s="28"/>
      <c r="H325" s="28"/>
      <c r="I325" s="28"/>
    </row>
    <row r="326" spans="1:9">
      <c r="A326" s="28"/>
      <c r="B326" s="28"/>
      <c r="C326" s="28"/>
      <c r="D326" s="28"/>
      <c r="E326" s="28"/>
      <c r="F326" s="28"/>
      <c r="G326" s="28"/>
      <c r="H326" s="28"/>
      <c r="I326" s="28"/>
    </row>
    <row r="327" spans="1:9">
      <c r="A327" s="28"/>
      <c r="B327" s="27" t="s">
        <v>127</v>
      </c>
      <c r="C327" s="28"/>
      <c r="D327" s="28"/>
      <c r="E327" s="28"/>
      <c r="F327" s="28"/>
      <c r="G327" s="28"/>
      <c r="H327" s="28"/>
      <c r="I327" s="28"/>
    </row>
    <row r="328" spans="1:9">
      <c r="A328" s="28"/>
      <c r="B328" s="28" t="s">
        <v>795</v>
      </c>
      <c r="C328" s="28">
        <v>1</v>
      </c>
      <c r="D328" s="28">
        <v>1</v>
      </c>
      <c r="E328" s="28">
        <v>5</v>
      </c>
      <c r="F328" s="28"/>
      <c r="G328" s="28"/>
      <c r="H328" s="28"/>
      <c r="I328" s="5">
        <f t="shared" ref="I328:I330" si="23">PRODUCT(C328:H328)</f>
        <v>5</v>
      </c>
    </row>
    <row r="329" spans="1:9">
      <c r="A329" s="28"/>
      <c r="B329" s="28" t="s">
        <v>797</v>
      </c>
      <c r="C329" s="28">
        <v>1</v>
      </c>
      <c r="D329" s="28">
        <v>2</v>
      </c>
      <c r="E329" s="28">
        <v>4</v>
      </c>
      <c r="F329" s="28"/>
      <c r="G329" s="28"/>
      <c r="H329" s="28"/>
      <c r="I329" s="5">
        <f t="shared" si="23"/>
        <v>8</v>
      </c>
    </row>
    <row r="330" spans="1:9">
      <c r="A330" s="28"/>
      <c r="B330" s="17" t="s">
        <v>799</v>
      </c>
      <c r="C330" s="28">
        <v>1</v>
      </c>
      <c r="D330" s="28">
        <v>2</v>
      </c>
      <c r="E330" s="28">
        <v>10</v>
      </c>
      <c r="F330" s="28"/>
      <c r="G330" s="28"/>
      <c r="H330" s="28"/>
      <c r="I330" s="5">
        <f t="shared" si="23"/>
        <v>20</v>
      </c>
    </row>
    <row r="331" spans="1:9">
      <c r="A331" s="28"/>
      <c r="B331" s="28"/>
      <c r="C331" s="28"/>
      <c r="D331" s="28"/>
      <c r="E331" s="28"/>
      <c r="F331" s="28"/>
      <c r="G331" s="28"/>
      <c r="H331" s="28" t="s">
        <v>184</v>
      </c>
      <c r="I331" s="6">
        <f>SUM(I328:I330)</f>
        <v>33</v>
      </c>
    </row>
    <row r="332" spans="1:9">
      <c r="A332" s="28"/>
      <c r="B332" s="28"/>
      <c r="C332" s="28"/>
      <c r="D332" s="28"/>
      <c r="E332" s="28"/>
      <c r="F332" s="28"/>
      <c r="G332" s="28"/>
      <c r="H332" s="28"/>
      <c r="I332" s="28"/>
    </row>
    <row r="333" spans="1:9">
      <c r="A333" s="28"/>
      <c r="B333" s="27" t="s">
        <v>793</v>
      </c>
      <c r="C333" s="28"/>
      <c r="D333" s="28"/>
      <c r="E333" s="28"/>
      <c r="F333" s="28"/>
      <c r="G333" s="28"/>
      <c r="H333" s="28"/>
      <c r="I333" s="28"/>
    </row>
    <row r="334" spans="1:9">
      <c r="A334" s="28"/>
      <c r="B334" s="28" t="s">
        <v>800</v>
      </c>
      <c r="C334" s="28">
        <v>1</v>
      </c>
      <c r="D334" s="28">
        <v>1</v>
      </c>
      <c r="E334" s="28">
        <v>1</v>
      </c>
      <c r="F334" s="28"/>
      <c r="G334" s="28"/>
      <c r="H334" s="28"/>
      <c r="I334" s="5">
        <f t="shared" ref="I334:I336" si="24">PRODUCT(C334:H334)</f>
        <v>1</v>
      </c>
    </row>
    <row r="335" spans="1:9">
      <c r="A335" s="28"/>
      <c r="B335" s="28" t="s">
        <v>801</v>
      </c>
      <c r="C335" s="28">
        <v>1</v>
      </c>
      <c r="D335" s="28">
        <v>1</v>
      </c>
      <c r="E335" s="28">
        <v>2</v>
      </c>
      <c r="F335" s="28"/>
      <c r="G335" s="28"/>
      <c r="H335" s="28"/>
      <c r="I335" s="5">
        <f t="shared" si="24"/>
        <v>2</v>
      </c>
    </row>
    <row r="336" spans="1:9">
      <c r="A336" s="28"/>
      <c r="B336" s="28" t="s">
        <v>802</v>
      </c>
      <c r="C336" s="28">
        <v>1</v>
      </c>
      <c r="D336" s="28">
        <v>1</v>
      </c>
      <c r="E336" s="28">
        <v>40</v>
      </c>
      <c r="F336" s="28"/>
      <c r="G336" s="28"/>
      <c r="H336" s="28"/>
      <c r="I336" s="5">
        <f t="shared" si="24"/>
        <v>40</v>
      </c>
    </row>
    <row r="337" spans="1:9">
      <c r="A337" s="28"/>
      <c r="B337" s="28"/>
      <c r="C337" s="28"/>
      <c r="D337" s="28"/>
      <c r="E337" s="28"/>
      <c r="F337" s="28"/>
      <c r="G337" s="28"/>
      <c r="H337" s="28" t="s">
        <v>184</v>
      </c>
      <c r="I337" s="6">
        <f>SUM(I334:I336)</f>
        <v>43</v>
      </c>
    </row>
    <row r="338" spans="1:9" ht="30">
      <c r="A338" s="28">
        <v>18</v>
      </c>
      <c r="B338" s="25" t="s">
        <v>803</v>
      </c>
      <c r="C338" s="28"/>
      <c r="D338" s="28"/>
      <c r="E338" s="28"/>
      <c r="F338" s="28"/>
      <c r="G338" s="28"/>
      <c r="H338" s="28"/>
      <c r="I338" s="28"/>
    </row>
    <row r="339" spans="1:9">
      <c r="A339" s="28"/>
      <c r="B339" s="28" t="s">
        <v>800</v>
      </c>
      <c r="C339" s="28">
        <v>1</v>
      </c>
      <c r="D339" s="28">
        <v>1</v>
      </c>
      <c r="E339" s="28">
        <v>5</v>
      </c>
      <c r="F339" s="28"/>
      <c r="G339" s="28"/>
      <c r="H339" s="28"/>
      <c r="I339" s="5">
        <f t="shared" ref="I339:I341" si="25">PRODUCT(C339:H339)</f>
        <v>5</v>
      </c>
    </row>
    <row r="340" spans="1:9">
      <c r="A340" s="28"/>
      <c r="B340" s="28" t="s">
        <v>801</v>
      </c>
      <c r="C340" s="28">
        <v>1</v>
      </c>
      <c r="D340" s="28">
        <v>2</v>
      </c>
      <c r="E340" s="28">
        <v>4</v>
      </c>
      <c r="F340" s="28"/>
      <c r="G340" s="28"/>
      <c r="H340" s="28"/>
      <c r="I340" s="5">
        <f t="shared" si="25"/>
        <v>8</v>
      </c>
    </row>
    <row r="341" spans="1:9">
      <c r="A341" s="28"/>
      <c r="B341" s="28" t="s">
        <v>802</v>
      </c>
      <c r="C341" s="28">
        <v>1</v>
      </c>
      <c r="D341" s="28">
        <v>3</v>
      </c>
      <c r="E341" s="28">
        <v>10</v>
      </c>
      <c r="F341" s="28"/>
      <c r="G341" s="28"/>
      <c r="H341" s="28"/>
      <c r="I341" s="5">
        <f t="shared" si="25"/>
        <v>30</v>
      </c>
    </row>
    <row r="342" spans="1:9">
      <c r="A342" s="28"/>
      <c r="B342" s="28"/>
      <c r="C342" s="28"/>
      <c r="D342" s="28"/>
      <c r="E342" s="28"/>
      <c r="F342" s="28"/>
      <c r="G342" s="28"/>
      <c r="H342" s="28" t="s">
        <v>184</v>
      </c>
      <c r="I342" s="6">
        <f>SUM(I339:I341)</f>
        <v>43</v>
      </c>
    </row>
    <row r="343" spans="1:9">
      <c r="A343" s="28"/>
      <c r="B343" s="28"/>
      <c r="C343" s="28"/>
      <c r="D343" s="28"/>
      <c r="E343" s="28"/>
      <c r="F343" s="28"/>
      <c r="G343" s="28"/>
      <c r="H343" s="28"/>
      <c r="I343" s="28"/>
    </row>
    <row r="344" spans="1:9" ht="30">
      <c r="A344" s="28">
        <v>19</v>
      </c>
      <c r="B344" s="25" t="s">
        <v>806</v>
      </c>
      <c r="C344" s="28"/>
      <c r="D344" s="28"/>
      <c r="E344" s="28"/>
      <c r="F344" s="28"/>
      <c r="G344" s="28"/>
      <c r="H344" s="28"/>
      <c r="I344" s="28"/>
    </row>
    <row r="345" spans="1:9">
      <c r="A345" s="28"/>
      <c r="B345" s="28" t="s">
        <v>800</v>
      </c>
      <c r="C345" s="28">
        <v>1</v>
      </c>
      <c r="D345" s="28">
        <v>1</v>
      </c>
      <c r="E345" s="28">
        <v>5</v>
      </c>
      <c r="F345" s="28"/>
      <c r="G345" s="28"/>
      <c r="H345" s="28"/>
      <c r="I345" s="5">
        <f>E345*D345*C345</f>
        <v>5</v>
      </c>
    </row>
    <row r="346" spans="1:9">
      <c r="A346" s="28"/>
      <c r="B346" s="28" t="s">
        <v>801</v>
      </c>
      <c r="C346" s="28">
        <v>1</v>
      </c>
      <c r="D346" s="28">
        <v>2</v>
      </c>
      <c r="E346" s="28">
        <v>4</v>
      </c>
      <c r="F346" s="28"/>
      <c r="G346" s="28"/>
      <c r="H346" s="28"/>
      <c r="I346" s="5">
        <f t="shared" ref="I346:I347" si="26">E346*D346*C346</f>
        <v>8</v>
      </c>
    </row>
    <row r="347" spans="1:9">
      <c r="A347" s="28"/>
      <c r="B347" s="28" t="s">
        <v>802</v>
      </c>
      <c r="C347" s="28">
        <v>1</v>
      </c>
      <c r="D347" s="28">
        <v>2</v>
      </c>
      <c r="E347" s="28">
        <v>10</v>
      </c>
      <c r="F347" s="28"/>
      <c r="G347" s="28"/>
      <c r="H347" s="28"/>
      <c r="I347" s="5">
        <f t="shared" si="26"/>
        <v>20</v>
      </c>
    </row>
    <row r="348" spans="1:9">
      <c r="A348" s="28"/>
      <c r="B348" s="28"/>
      <c r="C348" s="28"/>
      <c r="D348" s="28"/>
      <c r="E348" s="28"/>
      <c r="F348" s="28"/>
      <c r="G348" s="28"/>
      <c r="H348" s="28"/>
      <c r="I348" s="6">
        <f>SUM(I345:I347)</f>
        <v>33</v>
      </c>
    </row>
    <row r="349" spans="1:9" ht="30">
      <c r="A349" s="28">
        <v>20</v>
      </c>
      <c r="B349" s="25" t="s">
        <v>804</v>
      </c>
      <c r="C349" s="28"/>
      <c r="D349" s="28"/>
      <c r="E349" s="28"/>
      <c r="F349" s="28"/>
      <c r="G349" s="28"/>
      <c r="H349" s="28"/>
      <c r="I349" s="28"/>
    </row>
    <row r="350" spans="1:9">
      <c r="A350" s="28"/>
      <c r="B350" s="28" t="s">
        <v>794</v>
      </c>
      <c r="C350" s="28">
        <v>1</v>
      </c>
      <c r="D350" s="28">
        <v>1</v>
      </c>
      <c r="E350" s="28">
        <v>4</v>
      </c>
      <c r="F350" s="28"/>
      <c r="G350" s="28"/>
      <c r="H350" s="28"/>
      <c r="I350" s="5">
        <f>E350*D350*C350</f>
        <v>4</v>
      </c>
    </row>
    <row r="351" spans="1:9">
      <c r="A351" s="28"/>
      <c r="B351" s="28" t="s">
        <v>796</v>
      </c>
      <c r="C351" s="28">
        <v>1</v>
      </c>
      <c r="D351" s="28">
        <v>2</v>
      </c>
      <c r="E351" s="28">
        <v>3</v>
      </c>
      <c r="F351" s="28"/>
      <c r="G351" s="28"/>
      <c r="H351" s="28"/>
      <c r="I351" s="5">
        <f t="shared" ref="I351:I352" si="27">E351*D351*C351</f>
        <v>6</v>
      </c>
    </row>
    <row r="352" spans="1:9">
      <c r="A352" s="28"/>
      <c r="B352" s="28" t="s">
        <v>798</v>
      </c>
      <c r="C352" s="28">
        <v>1</v>
      </c>
      <c r="D352" s="28">
        <v>2</v>
      </c>
      <c r="E352" s="28">
        <v>40</v>
      </c>
      <c r="F352" s="28"/>
      <c r="G352" s="28"/>
      <c r="H352" s="28"/>
      <c r="I352" s="5">
        <f t="shared" si="27"/>
        <v>80</v>
      </c>
    </row>
    <row r="353" spans="1:9">
      <c r="A353" s="28"/>
      <c r="B353" s="28"/>
      <c r="C353" s="28"/>
      <c r="D353" s="28"/>
      <c r="E353" s="28"/>
      <c r="F353" s="28"/>
      <c r="G353" s="28"/>
      <c r="H353" s="28"/>
      <c r="I353" s="6">
        <f>SUM(I350:I352)</f>
        <v>90</v>
      </c>
    </row>
    <row r="354" spans="1:9">
      <c r="A354" s="28"/>
      <c r="B354" s="28"/>
      <c r="C354" s="28"/>
      <c r="D354" s="28"/>
      <c r="E354" s="28"/>
      <c r="F354" s="28"/>
      <c r="G354" s="28"/>
      <c r="H354" s="28"/>
      <c r="I354" s="28"/>
    </row>
    <row r="355" spans="1:9">
      <c r="A355" s="28">
        <v>21</v>
      </c>
      <c r="B355" s="27" t="s">
        <v>805</v>
      </c>
      <c r="C355" s="28"/>
      <c r="D355" s="28"/>
      <c r="E355" s="28"/>
      <c r="F355" s="28"/>
      <c r="G355" s="28"/>
      <c r="H355" s="28"/>
      <c r="I355" s="28"/>
    </row>
    <row r="356" spans="1:9">
      <c r="A356" s="28"/>
      <c r="B356" s="28" t="s">
        <v>795</v>
      </c>
      <c r="C356" s="28">
        <v>1</v>
      </c>
      <c r="D356" s="28">
        <v>1</v>
      </c>
      <c r="E356" s="28">
        <v>5</v>
      </c>
      <c r="F356" s="28"/>
      <c r="G356" s="28"/>
      <c r="H356" s="28"/>
      <c r="I356" s="5">
        <f>E356*D356*C356</f>
        <v>5</v>
      </c>
    </row>
    <row r="357" spans="1:9">
      <c r="A357" s="28"/>
      <c r="B357" s="28" t="s">
        <v>797</v>
      </c>
      <c r="C357" s="28">
        <v>1</v>
      </c>
      <c r="D357" s="28">
        <v>2</v>
      </c>
      <c r="E357" s="28">
        <v>4</v>
      </c>
      <c r="F357" s="28"/>
      <c r="G357" s="28"/>
      <c r="H357" s="28"/>
      <c r="I357" s="5">
        <f t="shared" ref="I357:I358" si="28">E357*D357*C357</f>
        <v>8</v>
      </c>
    </row>
    <row r="358" spans="1:9">
      <c r="A358" s="28"/>
      <c r="B358" s="17" t="s">
        <v>799</v>
      </c>
      <c r="C358" s="28">
        <v>1</v>
      </c>
      <c r="D358" s="28">
        <v>4</v>
      </c>
      <c r="E358" s="28">
        <v>40</v>
      </c>
      <c r="F358" s="28"/>
      <c r="G358" s="28"/>
      <c r="H358" s="28"/>
      <c r="I358" s="5">
        <f t="shared" si="28"/>
        <v>160</v>
      </c>
    </row>
    <row r="359" spans="1:9">
      <c r="A359" s="28"/>
      <c r="B359" s="28"/>
      <c r="C359" s="28"/>
      <c r="D359" s="28"/>
      <c r="E359" s="28"/>
      <c r="F359" s="28"/>
      <c r="G359" s="28"/>
      <c r="H359" s="28"/>
      <c r="I359" s="6">
        <f>SUM(I356:I358)</f>
        <v>173</v>
      </c>
    </row>
    <row r="360" spans="1:9">
      <c r="A360" s="28"/>
      <c r="B360" s="28"/>
      <c r="C360" s="28"/>
      <c r="D360" s="28"/>
      <c r="E360" s="28"/>
      <c r="F360" s="28"/>
      <c r="G360" s="28"/>
      <c r="H360" s="28"/>
      <c r="I360" s="28"/>
    </row>
    <row r="361" spans="1:9" ht="30">
      <c r="A361" s="28">
        <v>22</v>
      </c>
      <c r="B361" s="25" t="s">
        <v>147</v>
      </c>
      <c r="C361" s="28"/>
      <c r="D361" s="28"/>
      <c r="E361" s="28"/>
      <c r="F361" s="28"/>
      <c r="G361" s="28"/>
      <c r="H361" s="28"/>
      <c r="I361" s="28"/>
    </row>
    <row r="362" spans="1:9">
      <c r="A362" s="28"/>
      <c r="B362" s="28" t="s">
        <v>79</v>
      </c>
      <c r="C362" s="28"/>
      <c r="D362" s="28"/>
      <c r="E362" s="28"/>
      <c r="F362" s="28"/>
      <c r="G362" s="28"/>
      <c r="H362" s="28"/>
      <c r="I362" s="28"/>
    </row>
    <row r="363" spans="1:9">
      <c r="A363" s="28"/>
      <c r="B363" s="28" t="s">
        <v>148</v>
      </c>
      <c r="C363" s="28">
        <v>1</v>
      </c>
      <c r="D363" s="28">
        <v>40</v>
      </c>
      <c r="E363" s="28"/>
      <c r="F363" s="5">
        <v>13.59</v>
      </c>
      <c r="G363" s="5"/>
      <c r="H363" s="5">
        <v>2.85</v>
      </c>
      <c r="I363" s="5">
        <f t="shared" ref="I363:I426" si="29">PRODUCT(C363:H363)</f>
        <v>1549.2600000000002</v>
      </c>
    </row>
    <row r="364" spans="1:9">
      <c r="A364" s="28"/>
      <c r="B364" s="28" t="s">
        <v>123</v>
      </c>
      <c r="C364" s="28">
        <v>-1</v>
      </c>
      <c r="D364" s="28">
        <v>40</v>
      </c>
      <c r="E364" s="28"/>
      <c r="F364" s="5">
        <v>0.9</v>
      </c>
      <c r="G364" s="5"/>
      <c r="H364" s="5">
        <v>2.1</v>
      </c>
      <c r="I364" s="5">
        <f t="shared" si="29"/>
        <v>-75.600000000000009</v>
      </c>
    </row>
    <row r="365" spans="1:9">
      <c r="A365" s="28"/>
      <c r="B365" s="28" t="s">
        <v>149</v>
      </c>
      <c r="C365" s="28">
        <v>-1</v>
      </c>
      <c r="D365" s="28">
        <v>40</v>
      </c>
      <c r="E365" s="28"/>
      <c r="F365" s="5">
        <v>1.35</v>
      </c>
      <c r="G365" s="5"/>
      <c r="H365" s="5">
        <v>1.35</v>
      </c>
      <c r="I365" s="5">
        <f t="shared" si="29"/>
        <v>-72.900000000000006</v>
      </c>
    </row>
    <row r="366" spans="1:9">
      <c r="A366" s="28"/>
      <c r="B366" s="28" t="s">
        <v>150</v>
      </c>
      <c r="C366" s="28">
        <v>-1</v>
      </c>
      <c r="D366" s="28">
        <v>40</v>
      </c>
      <c r="E366" s="28"/>
      <c r="F366" s="5">
        <v>0.9</v>
      </c>
      <c r="G366" s="5"/>
      <c r="H366" s="5">
        <v>2.1</v>
      </c>
      <c r="I366" s="5">
        <f t="shared" si="29"/>
        <v>-75.600000000000009</v>
      </c>
    </row>
    <row r="367" spans="1:9">
      <c r="A367" s="28"/>
      <c r="B367" s="28" t="s">
        <v>151</v>
      </c>
      <c r="C367" s="28">
        <v>1</v>
      </c>
      <c r="D367" s="28">
        <v>40</v>
      </c>
      <c r="E367" s="28"/>
      <c r="F367" s="5">
        <v>5.0999999999999996</v>
      </c>
      <c r="G367" s="5">
        <v>0.18</v>
      </c>
      <c r="H367" s="5"/>
      <c r="I367" s="5">
        <f t="shared" si="29"/>
        <v>36.72</v>
      </c>
    </row>
    <row r="368" spans="1:9">
      <c r="A368" s="28"/>
      <c r="B368" s="28" t="s">
        <v>152</v>
      </c>
      <c r="C368" s="28">
        <v>1</v>
      </c>
      <c r="D368" s="28">
        <v>40</v>
      </c>
      <c r="E368" s="28"/>
      <c r="F368" s="5">
        <v>5.4</v>
      </c>
      <c r="G368" s="5">
        <v>0.18</v>
      </c>
      <c r="H368" s="5"/>
      <c r="I368" s="5">
        <f t="shared" si="29"/>
        <v>38.879999999999995</v>
      </c>
    </row>
    <row r="369" spans="1:9">
      <c r="A369" s="28"/>
      <c r="B369" s="28" t="s">
        <v>153</v>
      </c>
      <c r="C369" s="28">
        <v>1</v>
      </c>
      <c r="D369" s="28">
        <v>40</v>
      </c>
      <c r="E369" s="28"/>
      <c r="F369" s="5">
        <v>11.57</v>
      </c>
      <c r="G369" s="5"/>
      <c r="H369" s="5">
        <v>2.85</v>
      </c>
      <c r="I369" s="5">
        <f t="shared" si="29"/>
        <v>1318.98</v>
      </c>
    </row>
    <row r="370" spans="1:9">
      <c r="A370" s="28"/>
      <c r="B370" s="28" t="s">
        <v>123</v>
      </c>
      <c r="C370" s="28">
        <v>-2</v>
      </c>
      <c r="D370" s="28">
        <v>40</v>
      </c>
      <c r="E370" s="28"/>
      <c r="F370" s="5">
        <v>0.9</v>
      </c>
      <c r="G370" s="5"/>
      <c r="H370" s="5">
        <v>2.1</v>
      </c>
      <c r="I370" s="5">
        <f t="shared" si="29"/>
        <v>-151.20000000000002</v>
      </c>
    </row>
    <row r="371" spans="1:9">
      <c r="A371" s="28"/>
      <c r="B371" s="28" t="s">
        <v>154</v>
      </c>
      <c r="C371" s="28">
        <v>-1</v>
      </c>
      <c r="D371" s="28">
        <v>40</v>
      </c>
      <c r="E371" s="28"/>
      <c r="F371" s="5">
        <v>0.9</v>
      </c>
      <c r="G371" s="5"/>
      <c r="H371" s="5">
        <v>1.35</v>
      </c>
      <c r="I371" s="5">
        <f t="shared" si="29"/>
        <v>-48.6</v>
      </c>
    </row>
    <row r="372" spans="1:9">
      <c r="A372" s="28"/>
      <c r="B372" s="28" t="s">
        <v>151</v>
      </c>
      <c r="C372" s="28">
        <v>2</v>
      </c>
      <c r="D372" s="28">
        <v>40</v>
      </c>
      <c r="E372" s="28"/>
      <c r="F372" s="5">
        <v>5.0999999999999996</v>
      </c>
      <c r="G372" s="5">
        <v>0.18</v>
      </c>
      <c r="H372" s="5"/>
      <c r="I372" s="5">
        <f t="shared" si="29"/>
        <v>73.44</v>
      </c>
    </row>
    <row r="373" spans="1:9">
      <c r="A373" s="28"/>
      <c r="B373" s="28" t="s">
        <v>155</v>
      </c>
      <c r="C373" s="28">
        <v>1</v>
      </c>
      <c r="D373" s="28">
        <v>40</v>
      </c>
      <c r="E373" s="28"/>
      <c r="F373" s="5">
        <v>4.5</v>
      </c>
      <c r="G373" s="5">
        <v>0.18</v>
      </c>
      <c r="H373" s="5"/>
      <c r="I373" s="5">
        <f t="shared" si="29"/>
        <v>32.4</v>
      </c>
    </row>
    <row r="374" spans="1:9">
      <c r="A374" s="28"/>
      <c r="B374" s="28" t="s">
        <v>156</v>
      </c>
      <c r="C374" s="28">
        <v>1</v>
      </c>
      <c r="D374" s="28">
        <v>40</v>
      </c>
      <c r="E374" s="28"/>
      <c r="F374" s="5">
        <v>3</v>
      </c>
      <c r="G374" s="5">
        <v>0.6</v>
      </c>
      <c r="H374" s="5"/>
      <c r="I374" s="5">
        <f t="shared" si="29"/>
        <v>72</v>
      </c>
    </row>
    <row r="375" spans="1:9">
      <c r="A375" s="28"/>
      <c r="B375" s="28" t="s">
        <v>157</v>
      </c>
      <c r="C375" s="28">
        <v>1</v>
      </c>
      <c r="D375" s="28">
        <v>40</v>
      </c>
      <c r="E375" s="28"/>
      <c r="F375" s="5">
        <v>4.1150000000000002</v>
      </c>
      <c r="G375" s="5"/>
      <c r="H375" s="5">
        <v>2.85</v>
      </c>
      <c r="I375" s="5">
        <f t="shared" si="29"/>
        <v>469.11000000000007</v>
      </c>
    </row>
    <row r="376" spans="1:9">
      <c r="A376" s="28"/>
      <c r="B376" s="28" t="s">
        <v>150</v>
      </c>
      <c r="C376" s="28">
        <v>-1</v>
      </c>
      <c r="D376" s="28">
        <v>40</v>
      </c>
      <c r="E376" s="28"/>
      <c r="F376" s="5">
        <v>0.9</v>
      </c>
      <c r="G376" s="5"/>
      <c r="H376" s="5">
        <v>2.1</v>
      </c>
      <c r="I376" s="5">
        <f t="shared" si="29"/>
        <v>-75.600000000000009</v>
      </c>
    </row>
    <row r="377" spans="1:9">
      <c r="A377" s="28"/>
      <c r="B377" s="28" t="s">
        <v>158</v>
      </c>
      <c r="C377" s="28">
        <v>-1</v>
      </c>
      <c r="D377" s="28">
        <v>40</v>
      </c>
      <c r="E377" s="28"/>
      <c r="F377" s="5">
        <v>0.9</v>
      </c>
      <c r="G377" s="5"/>
      <c r="H377" s="5">
        <v>1.05</v>
      </c>
      <c r="I377" s="5">
        <f t="shared" si="29"/>
        <v>-37.800000000000004</v>
      </c>
    </row>
    <row r="378" spans="1:9">
      <c r="A378" s="28"/>
      <c r="B378" s="28" t="s">
        <v>151</v>
      </c>
      <c r="C378" s="28">
        <v>1</v>
      </c>
      <c r="D378" s="28">
        <v>40</v>
      </c>
      <c r="E378" s="28"/>
      <c r="F378" s="5">
        <v>5.0999999999999996</v>
      </c>
      <c r="G378" s="5">
        <v>0.18</v>
      </c>
      <c r="H378" s="5"/>
      <c r="I378" s="5">
        <f t="shared" si="29"/>
        <v>36.72</v>
      </c>
    </row>
    <row r="379" spans="1:9">
      <c r="A379" s="28"/>
      <c r="B379" s="28" t="s">
        <v>159</v>
      </c>
      <c r="C379" s="28">
        <v>1</v>
      </c>
      <c r="D379" s="28">
        <v>40</v>
      </c>
      <c r="E379" s="28"/>
      <c r="F379" s="5">
        <v>3.9</v>
      </c>
      <c r="G379" s="5">
        <v>0.18</v>
      </c>
      <c r="H379" s="5"/>
      <c r="I379" s="5">
        <f t="shared" si="29"/>
        <v>28.08</v>
      </c>
    </row>
    <row r="380" spans="1:9">
      <c r="A380" s="28"/>
      <c r="B380" s="28" t="s">
        <v>156</v>
      </c>
      <c r="C380" s="28">
        <v>1</v>
      </c>
      <c r="D380" s="28">
        <v>40</v>
      </c>
      <c r="E380" s="28"/>
      <c r="F380" s="5">
        <v>2.3149999999999999</v>
      </c>
      <c r="G380" s="5">
        <v>0.6</v>
      </c>
      <c r="H380" s="5"/>
      <c r="I380" s="5">
        <f t="shared" si="29"/>
        <v>55.559999999999995</v>
      </c>
    </row>
    <row r="381" spans="1:9">
      <c r="A381" s="28"/>
      <c r="B381" s="28" t="s">
        <v>160</v>
      </c>
      <c r="C381" s="28">
        <v>1</v>
      </c>
      <c r="D381" s="28">
        <v>40</v>
      </c>
      <c r="E381" s="28"/>
      <c r="F381" s="5">
        <v>6</v>
      </c>
      <c r="G381" s="5"/>
      <c r="H381" s="5">
        <v>2.85</v>
      </c>
      <c r="I381" s="5">
        <f t="shared" si="29"/>
        <v>684</v>
      </c>
    </row>
    <row r="382" spans="1:9">
      <c r="A382" s="28"/>
      <c r="B382" s="28" t="s">
        <v>123</v>
      </c>
      <c r="C382" s="28">
        <v>-1</v>
      </c>
      <c r="D382" s="28">
        <v>40</v>
      </c>
      <c r="E382" s="28"/>
      <c r="F382" s="5">
        <v>0.75</v>
      </c>
      <c r="G382" s="5"/>
      <c r="H382" s="5">
        <v>2.1</v>
      </c>
      <c r="I382" s="5">
        <f t="shared" si="29"/>
        <v>-63</v>
      </c>
    </row>
    <row r="383" spans="1:9">
      <c r="A383" s="28"/>
      <c r="B383" s="28" t="s">
        <v>161</v>
      </c>
      <c r="C383" s="28">
        <v>-1</v>
      </c>
      <c r="D383" s="28">
        <v>40</v>
      </c>
      <c r="E383" s="28"/>
      <c r="F383" s="5">
        <v>0.75</v>
      </c>
      <c r="G383" s="5"/>
      <c r="H383" s="5">
        <v>0.6</v>
      </c>
      <c r="I383" s="5">
        <f t="shared" si="29"/>
        <v>-18</v>
      </c>
    </row>
    <row r="384" spans="1:9">
      <c r="A384" s="28"/>
      <c r="B384" s="28" t="s">
        <v>151</v>
      </c>
      <c r="C384" s="28">
        <v>1</v>
      </c>
      <c r="D384" s="28">
        <v>40</v>
      </c>
      <c r="E384" s="28"/>
      <c r="F384" s="5">
        <v>4.95</v>
      </c>
      <c r="G384" s="5">
        <v>0.115</v>
      </c>
      <c r="H384" s="5"/>
      <c r="I384" s="5">
        <f t="shared" si="29"/>
        <v>22.77</v>
      </c>
    </row>
    <row r="385" spans="1:9">
      <c r="A385" s="28"/>
      <c r="B385" s="28" t="s">
        <v>162</v>
      </c>
      <c r="C385" s="28">
        <v>1</v>
      </c>
      <c r="D385" s="28">
        <v>40</v>
      </c>
      <c r="E385" s="28"/>
      <c r="F385" s="5">
        <v>2.7</v>
      </c>
      <c r="G385" s="5">
        <v>0.05</v>
      </c>
      <c r="H385" s="5"/>
      <c r="I385" s="5">
        <f t="shared" si="29"/>
        <v>5.4</v>
      </c>
    </row>
    <row r="386" spans="1:9">
      <c r="A386" s="28"/>
      <c r="B386" s="28" t="s">
        <v>163</v>
      </c>
      <c r="C386" s="28">
        <v>1</v>
      </c>
      <c r="D386" s="28">
        <v>40</v>
      </c>
      <c r="E386" s="28"/>
      <c r="F386" s="5">
        <v>4.2</v>
      </c>
      <c r="G386" s="5"/>
      <c r="H386" s="5">
        <v>2.85</v>
      </c>
      <c r="I386" s="5">
        <f t="shared" si="29"/>
        <v>478.8</v>
      </c>
    </row>
    <row r="387" spans="1:9">
      <c r="A387" s="28"/>
      <c r="B387" s="28" t="s">
        <v>123</v>
      </c>
      <c r="C387" s="28">
        <v>-1</v>
      </c>
      <c r="D387" s="28">
        <v>40</v>
      </c>
      <c r="E387" s="28"/>
      <c r="F387" s="5">
        <v>0.75</v>
      </c>
      <c r="G387" s="5"/>
      <c r="H387" s="5">
        <v>2.1</v>
      </c>
      <c r="I387" s="5">
        <f t="shared" si="29"/>
        <v>-63</v>
      </c>
    </row>
    <row r="388" spans="1:9">
      <c r="A388" s="28"/>
      <c r="B388" s="28" t="s">
        <v>161</v>
      </c>
      <c r="C388" s="28">
        <v>-1</v>
      </c>
      <c r="D388" s="28">
        <v>40</v>
      </c>
      <c r="E388" s="28"/>
      <c r="F388" s="5">
        <v>0.75</v>
      </c>
      <c r="G388" s="5"/>
      <c r="H388" s="5">
        <v>0.6</v>
      </c>
      <c r="I388" s="5">
        <f t="shared" si="29"/>
        <v>-18</v>
      </c>
    </row>
    <row r="389" spans="1:9">
      <c r="A389" s="28"/>
      <c r="B389" s="28" t="s">
        <v>151</v>
      </c>
      <c r="C389" s="28">
        <v>1</v>
      </c>
      <c r="D389" s="28">
        <v>40</v>
      </c>
      <c r="E389" s="28"/>
      <c r="F389" s="5">
        <v>4.95</v>
      </c>
      <c r="G389" s="5">
        <v>0.115</v>
      </c>
      <c r="H389" s="5"/>
      <c r="I389" s="5">
        <f t="shared" si="29"/>
        <v>22.77</v>
      </c>
    </row>
    <row r="390" spans="1:9">
      <c r="A390" s="28"/>
      <c r="B390" s="28" t="s">
        <v>162</v>
      </c>
      <c r="C390" s="28">
        <v>1</v>
      </c>
      <c r="D390" s="28">
        <v>40</v>
      </c>
      <c r="E390" s="28"/>
      <c r="F390" s="5">
        <v>2.7</v>
      </c>
      <c r="G390" s="5">
        <v>0.05</v>
      </c>
      <c r="H390" s="5"/>
      <c r="I390" s="5">
        <f t="shared" si="29"/>
        <v>5.4</v>
      </c>
    </row>
    <row r="391" spans="1:9">
      <c r="A391" s="28"/>
      <c r="B391" s="28" t="s">
        <v>164</v>
      </c>
      <c r="C391" s="28">
        <v>1</v>
      </c>
      <c r="D391" s="28">
        <v>40</v>
      </c>
      <c r="E391" s="28"/>
      <c r="F391" s="5">
        <v>4.0599999999999996</v>
      </c>
      <c r="G391" s="5"/>
      <c r="H391" s="5">
        <v>2.85</v>
      </c>
      <c r="I391" s="5">
        <f t="shared" si="29"/>
        <v>462.84</v>
      </c>
    </row>
    <row r="392" spans="1:9">
      <c r="A392" s="28"/>
      <c r="B392" s="28" t="s">
        <v>123</v>
      </c>
      <c r="C392" s="28">
        <v>-2</v>
      </c>
      <c r="D392" s="28">
        <v>40</v>
      </c>
      <c r="E392" s="28"/>
      <c r="F392" s="5">
        <v>0.75</v>
      </c>
      <c r="G392" s="5"/>
      <c r="H392" s="5">
        <v>2.1</v>
      </c>
      <c r="I392" s="5">
        <f t="shared" si="29"/>
        <v>-126</v>
      </c>
    </row>
    <row r="393" spans="1:9">
      <c r="A393" s="28"/>
      <c r="B393" s="28" t="s">
        <v>165</v>
      </c>
      <c r="C393" s="28">
        <v>1</v>
      </c>
      <c r="D393" s="28">
        <v>40</v>
      </c>
      <c r="E393" s="28"/>
      <c r="F393" s="5">
        <v>5.77</v>
      </c>
      <c r="G393" s="5"/>
      <c r="H393" s="5">
        <v>2.85</v>
      </c>
      <c r="I393" s="5">
        <f t="shared" si="29"/>
        <v>657.78</v>
      </c>
    </row>
    <row r="394" spans="1:9">
      <c r="A394" s="28"/>
      <c r="B394" s="28" t="s">
        <v>166</v>
      </c>
      <c r="C394" s="28">
        <v>-1</v>
      </c>
      <c r="D394" s="28">
        <v>40</v>
      </c>
      <c r="E394" s="28"/>
      <c r="F394" s="5">
        <v>3.8849999999999998</v>
      </c>
      <c r="G394" s="5"/>
      <c r="H394" s="5">
        <v>1.35</v>
      </c>
      <c r="I394" s="5">
        <f t="shared" si="29"/>
        <v>-209.79</v>
      </c>
    </row>
    <row r="395" spans="1:9">
      <c r="A395" s="28"/>
      <c r="B395" s="28" t="s">
        <v>123</v>
      </c>
      <c r="C395" s="28">
        <v>-1</v>
      </c>
      <c r="D395" s="28">
        <v>40</v>
      </c>
      <c r="E395" s="28"/>
      <c r="F395" s="5">
        <v>0.9</v>
      </c>
      <c r="G395" s="5"/>
      <c r="H395" s="5">
        <v>2.1</v>
      </c>
      <c r="I395" s="5">
        <f t="shared" si="29"/>
        <v>-75.600000000000009</v>
      </c>
    </row>
    <row r="396" spans="1:9">
      <c r="A396" s="28"/>
      <c r="B396" s="30" t="s">
        <v>801</v>
      </c>
      <c r="C396" s="28"/>
      <c r="D396" s="28"/>
      <c r="E396" s="28"/>
      <c r="F396" s="28"/>
      <c r="G396" s="28"/>
      <c r="H396" s="28"/>
      <c r="I396" s="5">
        <f t="shared" si="29"/>
        <v>0</v>
      </c>
    </row>
    <row r="397" spans="1:9">
      <c r="A397" s="28"/>
      <c r="B397" s="17" t="s">
        <v>807</v>
      </c>
      <c r="C397" s="28">
        <v>1</v>
      </c>
      <c r="D397" s="28">
        <v>1</v>
      </c>
      <c r="E397" s="28">
        <v>2</v>
      </c>
      <c r="F397" s="24">
        <v>14.17</v>
      </c>
      <c r="G397" s="28"/>
      <c r="H397" s="24">
        <v>2.85</v>
      </c>
      <c r="I397" s="5">
        <f t="shared" si="29"/>
        <v>80.769000000000005</v>
      </c>
    </row>
    <row r="398" spans="1:9">
      <c r="A398" s="28"/>
      <c r="B398" s="17" t="s">
        <v>123</v>
      </c>
      <c r="C398" s="28">
        <v>-1</v>
      </c>
      <c r="D398" s="28">
        <v>1</v>
      </c>
      <c r="E398" s="28">
        <v>1</v>
      </c>
      <c r="F398" s="24">
        <v>1</v>
      </c>
      <c r="G398" s="28"/>
      <c r="H398" s="24">
        <v>2.1</v>
      </c>
      <c r="I398" s="5">
        <f t="shared" si="29"/>
        <v>-2.1</v>
      </c>
    </row>
    <row r="399" spans="1:9">
      <c r="A399" s="28"/>
      <c r="B399" s="17" t="s">
        <v>808</v>
      </c>
      <c r="C399" s="28">
        <v>1</v>
      </c>
      <c r="D399" s="28">
        <v>1</v>
      </c>
      <c r="E399" s="28">
        <v>1</v>
      </c>
      <c r="F399" s="24">
        <v>5.2</v>
      </c>
      <c r="G399" s="28">
        <v>0.13</v>
      </c>
      <c r="H399" s="24"/>
      <c r="I399" s="5">
        <f t="shared" si="29"/>
        <v>0.67600000000000005</v>
      </c>
    </row>
    <row r="400" spans="1:9">
      <c r="A400" s="28"/>
      <c r="B400" s="17" t="s">
        <v>809</v>
      </c>
      <c r="C400" s="28">
        <v>-1</v>
      </c>
      <c r="D400" s="28">
        <v>1</v>
      </c>
      <c r="E400" s="28">
        <v>1</v>
      </c>
      <c r="F400" s="24">
        <v>0.9</v>
      </c>
      <c r="G400" s="28"/>
      <c r="H400" s="24">
        <v>2.1</v>
      </c>
      <c r="I400" s="5">
        <f t="shared" si="29"/>
        <v>-1.8900000000000001</v>
      </c>
    </row>
    <row r="401" spans="1:9">
      <c r="A401" s="28"/>
      <c r="B401" s="17" t="s">
        <v>846</v>
      </c>
      <c r="C401" s="28">
        <v>1</v>
      </c>
      <c r="D401" s="28">
        <v>1</v>
      </c>
      <c r="E401" s="28">
        <v>1</v>
      </c>
      <c r="F401" s="24">
        <v>5.0999999999999996</v>
      </c>
      <c r="G401" s="28">
        <v>0.13</v>
      </c>
      <c r="H401" s="24"/>
      <c r="I401" s="5">
        <f t="shared" si="29"/>
        <v>0.66299999999999992</v>
      </c>
    </row>
    <row r="402" spans="1:9">
      <c r="A402" s="28"/>
      <c r="B402" s="17" t="s">
        <v>845</v>
      </c>
      <c r="C402" s="28">
        <v>-1</v>
      </c>
      <c r="D402" s="28">
        <v>1</v>
      </c>
      <c r="E402" s="28">
        <v>2</v>
      </c>
      <c r="F402" s="24">
        <v>1</v>
      </c>
      <c r="G402" s="28"/>
      <c r="H402" s="24">
        <v>1.35</v>
      </c>
      <c r="I402" s="5">
        <f t="shared" si="29"/>
        <v>-2.7</v>
      </c>
    </row>
    <row r="403" spans="1:9">
      <c r="A403" s="28"/>
      <c r="B403" s="17" t="s">
        <v>846</v>
      </c>
      <c r="C403" s="28">
        <v>1</v>
      </c>
      <c r="D403" s="28">
        <v>1</v>
      </c>
      <c r="E403" s="28">
        <v>2</v>
      </c>
      <c r="F403" s="24">
        <v>6.3</v>
      </c>
      <c r="G403" s="28">
        <v>0.13</v>
      </c>
      <c r="H403" s="24"/>
      <c r="I403" s="5">
        <f t="shared" si="29"/>
        <v>1.6379999999999999</v>
      </c>
    </row>
    <row r="404" spans="1:9">
      <c r="A404" s="28"/>
      <c r="B404" s="17" t="s">
        <v>847</v>
      </c>
      <c r="C404" s="28">
        <v>1</v>
      </c>
      <c r="D404" s="28">
        <v>2</v>
      </c>
      <c r="E404" s="28">
        <v>2</v>
      </c>
      <c r="F404" s="24">
        <v>12.05</v>
      </c>
      <c r="G404" s="28"/>
      <c r="H404" s="24">
        <v>2.85</v>
      </c>
      <c r="I404" s="5">
        <f t="shared" si="29"/>
        <v>137.37</v>
      </c>
    </row>
    <row r="405" spans="1:9">
      <c r="A405" s="28"/>
      <c r="B405" s="17" t="s">
        <v>123</v>
      </c>
      <c r="C405" s="28">
        <v>-1</v>
      </c>
      <c r="D405" s="28">
        <v>2</v>
      </c>
      <c r="E405" s="28">
        <v>2</v>
      </c>
      <c r="F405" s="24">
        <v>0.9</v>
      </c>
      <c r="G405" s="28"/>
      <c r="H405" s="24">
        <v>2.1</v>
      </c>
      <c r="I405" s="5">
        <f t="shared" si="29"/>
        <v>-7.5600000000000005</v>
      </c>
    </row>
    <row r="406" spans="1:9">
      <c r="A406" s="28"/>
      <c r="B406" s="17" t="s">
        <v>846</v>
      </c>
      <c r="C406" s="28">
        <v>1</v>
      </c>
      <c r="D406" s="28">
        <v>2</v>
      </c>
      <c r="E406" s="28">
        <v>2</v>
      </c>
      <c r="F406" s="24">
        <v>5.0999999999999996</v>
      </c>
      <c r="G406" s="28">
        <v>0.13</v>
      </c>
      <c r="H406" s="24"/>
      <c r="I406" s="5">
        <f t="shared" si="29"/>
        <v>2.6519999999999997</v>
      </c>
    </row>
    <row r="407" spans="1:9">
      <c r="A407" s="28"/>
      <c r="B407" s="17" t="s">
        <v>848</v>
      </c>
      <c r="C407" s="28">
        <v>-1</v>
      </c>
      <c r="D407" s="28">
        <v>2</v>
      </c>
      <c r="E407" s="28">
        <v>2</v>
      </c>
      <c r="F407" s="24">
        <v>0.9</v>
      </c>
      <c r="G407" s="28"/>
      <c r="H407" s="24">
        <v>1.35</v>
      </c>
      <c r="I407" s="5">
        <f t="shared" si="29"/>
        <v>-4.8600000000000003</v>
      </c>
    </row>
    <row r="408" spans="1:9">
      <c r="A408" s="28"/>
      <c r="B408" s="17" t="s">
        <v>846</v>
      </c>
      <c r="C408" s="28">
        <v>1</v>
      </c>
      <c r="D408" s="28">
        <v>2</v>
      </c>
      <c r="E408" s="28">
        <v>2</v>
      </c>
      <c r="F408" s="24">
        <v>4.5</v>
      </c>
      <c r="G408" s="28">
        <v>0.13</v>
      </c>
      <c r="H408" s="24"/>
      <c r="I408" s="5">
        <f t="shared" si="29"/>
        <v>2.34</v>
      </c>
    </row>
    <row r="409" spans="1:9">
      <c r="A409" s="28"/>
      <c r="B409" s="17" t="s">
        <v>849</v>
      </c>
      <c r="C409" s="28">
        <v>2</v>
      </c>
      <c r="D409" s="28">
        <v>2</v>
      </c>
      <c r="E409" s="28">
        <v>4</v>
      </c>
      <c r="F409" s="24">
        <v>0.6</v>
      </c>
      <c r="G409" s="28"/>
      <c r="H409" s="24">
        <v>2.1</v>
      </c>
      <c r="I409" s="5">
        <f t="shared" si="29"/>
        <v>20.16</v>
      </c>
    </row>
    <row r="410" spans="1:9">
      <c r="A410" s="28"/>
      <c r="B410" s="17" t="s">
        <v>850</v>
      </c>
      <c r="C410" s="28">
        <v>1</v>
      </c>
      <c r="D410" s="28">
        <v>1</v>
      </c>
      <c r="E410" s="28">
        <v>2</v>
      </c>
      <c r="F410" s="24">
        <v>9.5399999999999991</v>
      </c>
      <c r="G410" s="28"/>
      <c r="H410" s="24">
        <v>2.85</v>
      </c>
      <c r="I410" s="5">
        <f t="shared" si="29"/>
        <v>54.378</v>
      </c>
    </row>
    <row r="411" spans="1:9">
      <c r="A411" s="28"/>
      <c r="B411" s="17" t="s">
        <v>851</v>
      </c>
      <c r="C411" s="28">
        <v>-1</v>
      </c>
      <c r="D411" s="28">
        <v>1</v>
      </c>
      <c r="E411" s="28">
        <v>2</v>
      </c>
      <c r="F411" s="24">
        <v>0.9</v>
      </c>
      <c r="G411" s="28"/>
      <c r="H411" s="24">
        <v>2.1</v>
      </c>
      <c r="I411" s="5">
        <f t="shared" si="29"/>
        <v>-3.7800000000000002</v>
      </c>
    </row>
    <row r="412" spans="1:9">
      <c r="A412" s="28"/>
      <c r="B412" s="17" t="s">
        <v>846</v>
      </c>
      <c r="C412" s="28">
        <v>1</v>
      </c>
      <c r="D412" s="28">
        <v>1</v>
      </c>
      <c r="E412" s="28">
        <v>2</v>
      </c>
      <c r="F412" s="24">
        <v>5.0999999999999996</v>
      </c>
      <c r="G412" s="28">
        <v>0.23</v>
      </c>
      <c r="H412" s="24"/>
      <c r="I412" s="5">
        <f t="shared" si="29"/>
        <v>2.3460000000000001</v>
      </c>
    </row>
    <row r="413" spans="1:9">
      <c r="A413" s="28"/>
      <c r="B413" s="17" t="s">
        <v>848</v>
      </c>
      <c r="C413" s="28">
        <v>-1</v>
      </c>
      <c r="D413" s="28">
        <v>1</v>
      </c>
      <c r="E413" s="28">
        <v>2</v>
      </c>
      <c r="F413" s="24">
        <v>0.9</v>
      </c>
      <c r="G413" s="28"/>
      <c r="H413" s="24">
        <v>1.05</v>
      </c>
      <c r="I413" s="5">
        <f t="shared" si="29"/>
        <v>-1.8900000000000001</v>
      </c>
    </row>
    <row r="414" spans="1:9">
      <c r="A414" s="28"/>
      <c r="B414" s="17" t="s">
        <v>846</v>
      </c>
      <c r="C414" s="28">
        <v>1</v>
      </c>
      <c r="D414" s="28">
        <v>1</v>
      </c>
      <c r="E414" s="28">
        <v>2</v>
      </c>
      <c r="F414" s="24">
        <v>3.9</v>
      </c>
      <c r="G414" s="28">
        <v>0.13</v>
      </c>
      <c r="H414" s="24"/>
      <c r="I414" s="5">
        <f t="shared" si="29"/>
        <v>1.014</v>
      </c>
    </row>
    <row r="415" spans="1:9">
      <c r="A415" s="28"/>
      <c r="B415" s="17" t="s">
        <v>852</v>
      </c>
      <c r="C415" s="28">
        <v>-1</v>
      </c>
      <c r="D415" s="28">
        <v>1</v>
      </c>
      <c r="E415" s="28">
        <v>2</v>
      </c>
      <c r="F415" s="24">
        <v>0.9</v>
      </c>
      <c r="G415" s="28"/>
      <c r="H415" s="24">
        <v>2.1</v>
      </c>
      <c r="I415" s="5">
        <f t="shared" si="29"/>
        <v>-3.7800000000000002</v>
      </c>
    </row>
    <row r="416" spans="1:9">
      <c r="A416" s="28"/>
      <c r="B416" s="17" t="s">
        <v>846</v>
      </c>
      <c r="C416" s="28">
        <v>1</v>
      </c>
      <c r="D416" s="28">
        <v>1</v>
      </c>
      <c r="E416" s="28">
        <v>2</v>
      </c>
      <c r="F416" s="24">
        <v>5.0999999999999996</v>
      </c>
      <c r="G416" s="28">
        <v>0.13</v>
      </c>
      <c r="H416" s="24"/>
      <c r="I416" s="5">
        <f t="shared" si="29"/>
        <v>1.3259999999999998</v>
      </c>
    </row>
    <row r="417" spans="1:9">
      <c r="A417" s="28"/>
      <c r="B417" s="17" t="s">
        <v>853</v>
      </c>
      <c r="C417" s="28">
        <v>1</v>
      </c>
      <c r="D417" s="28">
        <v>2</v>
      </c>
      <c r="E417" s="28">
        <v>2</v>
      </c>
      <c r="F417" s="24">
        <v>0.6</v>
      </c>
      <c r="G417" s="28"/>
      <c r="H417" s="24">
        <v>2.1</v>
      </c>
      <c r="I417" s="5">
        <f t="shared" si="29"/>
        <v>5.04</v>
      </c>
    </row>
    <row r="418" spans="1:9">
      <c r="A418" s="28"/>
      <c r="B418" s="17" t="s">
        <v>854</v>
      </c>
      <c r="C418" s="28">
        <v>1</v>
      </c>
      <c r="D418" s="28">
        <v>1</v>
      </c>
      <c r="E418" s="28">
        <v>2</v>
      </c>
      <c r="F418" s="24">
        <v>6.87</v>
      </c>
      <c r="G418" s="28"/>
      <c r="H418" s="24">
        <v>2.85</v>
      </c>
      <c r="I418" s="5">
        <f t="shared" si="29"/>
        <v>39.158999999999999</v>
      </c>
    </row>
    <row r="419" spans="1:9">
      <c r="A419" s="28"/>
      <c r="B419" s="17" t="s">
        <v>851</v>
      </c>
      <c r="C419" s="28">
        <v>-1</v>
      </c>
      <c r="D419" s="28">
        <v>1</v>
      </c>
      <c r="E419" s="28">
        <v>2</v>
      </c>
      <c r="F419" s="24">
        <v>0.9</v>
      </c>
      <c r="G419" s="28"/>
      <c r="H419" s="24">
        <v>2.1</v>
      </c>
      <c r="I419" s="5">
        <f t="shared" si="29"/>
        <v>-3.7800000000000002</v>
      </c>
    </row>
    <row r="420" spans="1:9">
      <c r="A420" s="28"/>
      <c r="B420" s="17" t="s">
        <v>846</v>
      </c>
      <c r="C420" s="28">
        <v>1</v>
      </c>
      <c r="D420" s="28">
        <v>1</v>
      </c>
      <c r="E420" s="28">
        <v>2</v>
      </c>
      <c r="F420" s="24">
        <v>5.0999999999999996</v>
      </c>
      <c r="G420" s="28">
        <v>0.23</v>
      </c>
      <c r="H420" s="24"/>
      <c r="I420" s="5">
        <f t="shared" si="29"/>
        <v>2.3460000000000001</v>
      </c>
    </row>
    <row r="421" spans="1:9">
      <c r="A421" s="28"/>
      <c r="B421" s="17" t="s">
        <v>848</v>
      </c>
      <c r="C421" s="28">
        <v>-1</v>
      </c>
      <c r="D421" s="28">
        <v>1</v>
      </c>
      <c r="E421" s="28">
        <v>2</v>
      </c>
      <c r="F421" s="24">
        <v>0.9</v>
      </c>
      <c r="G421" s="28"/>
      <c r="H421" s="24">
        <v>1.05</v>
      </c>
      <c r="I421" s="5">
        <f t="shared" si="29"/>
        <v>-1.8900000000000001</v>
      </c>
    </row>
    <row r="422" spans="1:9">
      <c r="A422" s="28"/>
      <c r="B422" s="17" t="s">
        <v>846</v>
      </c>
      <c r="C422" s="28">
        <v>1</v>
      </c>
      <c r="D422" s="28">
        <v>1</v>
      </c>
      <c r="E422" s="28">
        <v>2</v>
      </c>
      <c r="F422" s="24">
        <v>3.9</v>
      </c>
      <c r="G422" s="28">
        <v>0.13</v>
      </c>
      <c r="H422" s="24"/>
      <c r="I422" s="5">
        <f t="shared" si="29"/>
        <v>1.014</v>
      </c>
    </row>
    <row r="423" spans="1:9">
      <c r="A423" s="28"/>
      <c r="B423" s="17" t="s">
        <v>852</v>
      </c>
      <c r="C423" s="28">
        <v>-1</v>
      </c>
      <c r="D423" s="28">
        <v>1</v>
      </c>
      <c r="E423" s="28">
        <v>2</v>
      </c>
      <c r="F423" s="24">
        <v>0.9</v>
      </c>
      <c r="G423" s="28"/>
      <c r="H423" s="24">
        <v>2.1</v>
      </c>
      <c r="I423" s="5">
        <f t="shared" si="29"/>
        <v>-3.7800000000000002</v>
      </c>
    </row>
    <row r="424" spans="1:9">
      <c r="A424" s="28"/>
      <c r="B424" s="17" t="s">
        <v>855</v>
      </c>
      <c r="C424" s="28">
        <v>1</v>
      </c>
      <c r="D424" s="28">
        <v>1</v>
      </c>
      <c r="E424" s="28">
        <v>2</v>
      </c>
      <c r="F424" s="24">
        <v>7.43</v>
      </c>
      <c r="G424" s="28"/>
      <c r="H424" s="24">
        <v>1.35</v>
      </c>
      <c r="I424" s="5">
        <f t="shared" si="29"/>
        <v>20.061</v>
      </c>
    </row>
    <row r="425" spans="1:9">
      <c r="A425" s="28"/>
      <c r="B425" s="17" t="s">
        <v>856</v>
      </c>
      <c r="C425" s="28">
        <v>-1</v>
      </c>
      <c r="D425" s="28">
        <v>1</v>
      </c>
      <c r="E425" s="28">
        <v>2</v>
      </c>
      <c r="F425" s="24">
        <v>0.75</v>
      </c>
      <c r="G425" s="28"/>
      <c r="H425" s="24">
        <v>2.1</v>
      </c>
      <c r="I425" s="5">
        <f t="shared" si="29"/>
        <v>-3.1500000000000004</v>
      </c>
    </row>
    <row r="426" spans="1:9">
      <c r="A426" s="28"/>
      <c r="B426" s="17" t="s">
        <v>846</v>
      </c>
      <c r="C426" s="28">
        <v>1</v>
      </c>
      <c r="D426" s="28">
        <v>1</v>
      </c>
      <c r="E426" s="28">
        <v>2</v>
      </c>
      <c r="F426" s="24">
        <v>1.95</v>
      </c>
      <c r="G426" s="28">
        <v>0.15</v>
      </c>
      <c r="H426" s="24"/>
      <c r="I426" s="5">
        <f t="shared" si="29"/>
        <v>0.58499999999999996</v>
      </c>
    </row>
    <row r="427" spans="1:9">
      <c r="A427" s="28"/>
      <c r="B427" s="17" t="s">
        <v>857</v>
      </c>
      <c r="C427" s="28">
        <v>1</v>
      </c>
      <c r="D427" s="28">
        <v>1</v>
      </c>
      <c r="E427" s="28">
        <v>2</v>
      </c>
      <c r="F427" s="24">
        <v>6.37</v>
      </c>
      <c r="G427" s="28"/>
      <c r="H427" s="24">
        <v>1.35</v>
      </c>
      <c r="I427" s="5">
        <f t="shared" ref="I427:I490" si="30">PRODUCT(C427:H427)</f>
        <v>17.199000000000002</v>
      </c>
    </row>
    <row r="428" spans="1:9">
      <c r="A428" s="28"/>
      <c r="B428" s="17" t="s">
        <v>856</v>
      </c>
      <c r="C428" s="28">
        <v>-1</v>
      </c>
      <c r="D428" s="28">
        <v>1</v>
      </c>
      <c r="E428" s="28">
        <v>2</v>
      </c>
      <c r="F428" s="24">
        <v>0.75</v>
      </c>
      <c r="G428" s="28"/>
      <c r="H428" s="24">
        <v>2.1</v>
      </c>
      <c r="I428" s="5">
        <f t="shared" si="30"/>
        <v>-3.1500000000000004</v>
      </c>
    </row>
    <row r="429" spans="1:9">
      <c r="A429" s="28"/>
      <c r="B429" s="17" t="s">
        <v>846</v>
      </c>
      <c r="C429" s="28">
        <v>1</v>
      </c>
      <c r="D429" s="28">
        <v>1</v>
      </c>
      <c r="E429" s="28">
        <v>2</v>
      </c>
      <c r="F429" s="24">
        <v>1.95</v>
      </c>
      <c r="G429" s="28">
        <v>0.15</v>
      </c>
      <c r="H429" s="24"/>
      <c r="I429" s="5">
        <f t="shared" si="30"/>
        <v>0.58499999999999996</v>
      </c>
    </row>
    <row r="430" spans="1:9">
      <c r="A430" s="28"/>
      <c r="B430" s="17" t="s">
        <v>858</v>
      </c>
      <c r="C430" s="28">
        <v>1</v>
      </c>
      <c r="D430" s="28">
        <v>1</v>
      </c>
      <c r="E430" s="28">
        <v>2</v>
      </c>
      <c r="F430" s="24">
        <v>5.67</v>
      </c>
      <c r="G430" s="28"/>
      <c r="H430" s="24">
        <v>2.85</v>
      </c>
      <c r="I430" s="5">
        <f t="shared" si="30"/>
        <v>32.319000000000003</v>
      </c>
    </row>
    <row r="431" spans="1:9">
      <c r="A431" s="28"/>
      <c r="B431" s="17" t="s">
        <v>856</v>
      </c>
      <c r="C431" s="28">
        <v>-1</v>
      </c>
      <c r="D431" s="28">
        <v>1</v>
      </c>
      <c r="E431" s="28">
        <v>2</v>
      </c>
      <c r="F431" s="24">
        <v>0.75</v>
      </c>
      <c r="G431" s="28"/>
      <c r="H431" s="24">
        <v>2.1</v>
      </c>
      <c r="I431" s="5">
        <f t="shared" si="30"/>
        <v>-3.1500000000000004</v>
      </c>
    </row>
    <row r="432" spans="1:9">
      <c r="A432" s="28"/>
      <c r="B432" s="17" t="s">
        <v>846</v>
      </c>
      <c r="C432" s="28">
        <v>1</v>
      </c>
      <c r="D432" s="28">
        <v>1</v>
      </c>
      <c r="E432" s="28">
        <v>2</v>
      </c>
      <c r="F432" s="24">
        <v>1.95</v>
      </c>
      <c r="G432" s="28">
        <v>0.15</v>
      </c>
      <c r="H432" s="24"/>
      <c r="I432" s="5">
        <f t="shared" si="30"/>
        <v>0.58499999999999996</v>
      </c>
    </row>
    <row r="433" spans="1:9">
      <c r="A433" s="28"/>
      <c r="B433" s="17" t="s">
        <v>123</v>
      </c>
      <c r="C433" s="28">
        <v>-1</v>
      </c>
      <c r="D433" s="28">
        <v>1</v>
      </c>
      <c r="E433" s="28">
        <v>2</v>
      </c>
      <c r="F433" s="24">
        <v>0.9</v>
      </c>
      <c r="G433" s="28"/>
      <c r="H433" s="24">
        <v>2.1</v>
      </c>
      <c r="I433" s="5">
        <f t="shared" si="30"/>
        <v>-3.7800000000000002</v>
      </c>
    </row>
    <row r="434" spans="1:9">
      <c r="A434" s="28"/>
      <c r="B434" s="17" t="s">
        <v>846</v>
      </c>
      <c r="C434" s="28">
        <v>1</v>
      </c>
      <c r="D434" s="28">
        <v>1</v>
      </c>
      <c r="E434" s="28">
        <v>2</v>
      </c>
      <c r="F434" s="24">
        <v>5.0999999999999996</v>
      </c>
      <c r="G434" s="28">
        <v>0.13</v>
      </c>
      <c r="H434" s="24"/>
      <c r="I434" s="5">
        <f t="shared" si="30"/>
        <v>1.3259999999999998</v>
      </c>
    </row>
    <row r="435" spans="1:9">
      <c r="A435" s="28"/>
      <c r="B435" s="17" t="s">
        <v>851</v>
      </c>
      <c r="C435" s="28">
        <v>-1</v>
      </c>
      <c r="D435" s="28">
        <v>1</v>
      </c>
      <c r="E435" s="28">
        <v>2</v>
      </c>
      <c r="F435" s="24">
        <v>0.9</v>
      </c>
      <c r="G435" s="28"/>
      <c r="H435" s="24">
        <v>2.1</v>
      </c>
      <c r="I435" s="5">
        <f t="shared" si="30"/>
        <v>-3.7800000000000002</v>
      </c>
    </row>
    <row r="436" spans="1:9">
      <c r="A436" s="28"/>
      <c r="B436" s="17" t="s">
        <v>846</v>
      </c>
      <c r="C436" s="28">
        <v>1</v>
      </c>
      <c r="D436" s="28">
        <v>1</v>
      </c>
      <c r="E436" s="28">
        <v>2</v>
      </c>
      <c r="F436" s="24">
        <v>5.0999999999999996</v>
      </c>
      <c r="G436" s="28">
        <v>0.23</v>
      </c>
      <c r="H436" s="24"/>
      <c r="I436" s="5">
        <f t="shared" si="30"/>
        <v>2.3460000000000001</v>
      </c>
    </row>
    <row r="437" spans="1:9">
      <c r="A437" s="28"/>
      <c r="B437" s="17" t="s">
        <v>859</v>
      </c>
      <c r="C437" s="28">
        <v>1</v>
      </c>
      <c r="D437" s="28">
        <v>1</v>
      </c>
      <c r="E437" s="28">
        <v>1</v>
      </c>
      <c r="F437" s="24">
        <v>12.77</v>
      </c>
      <c r="G437" s="28"/>
      <c r="H437" s="24">
        <v>8.1</v>
      </c>
      <c r="I437" s="5">
        <f t="shared" si="30"/>
        <v>103.437</v>
      </c>
    </row>
    <row r="438" spans="1:9">
      <c r="A438" s="28"/>
      <c r="B438" s="17" t="s">
        <v>860</v>
      </c>
      <c r="C438" s="28">
        <v>-1</v>
      </c>
      <c r="D438" s="28">
        <v>1</v>
      </c>
      <c r="E438" s="28">
        <v>1</v>
      </c>
      <c r="F438" s="24">
        <v>2</v>
      </c>
      <c r="G438" s="28"/>
      <c r="H438" s="24">
        <v>2.1</v>
      </c>
      <c r="I438" s="5">
        <f t="shared" si="30"/>
        <v>-4.2</v>
      </c>
    </row>
    <row r="439" spans="1:9">
      <c r="A439" s="28"/>
      <c r="B439" s="17" t="s">
        <v>861</v>
      </c>
      <c r="C439" s="28">
        <v>-1</v>
      </c>
      <c r="D439" s="28">
        <v>1</v>
      </c>
      <c r="E439" s="28">
        <v>1</v>
      </c>
      <c r="F439" s="24">
        <v>0.9</v>
      </c>
      <c r="G439" s="28"/>
      <c r="H439" s="24">
        <v>2.1</v>
      </c>
      <c r="I439" s="5">
        <f t="shared" si="30"/>
        <v>-1.8900000000000001</v>
      </c>
    </row>
    <row r="440" spans="1:9">
      <c r="A440" s="28"/>
      <c r="B440" s="17" t="s">
        <v>862</v>
      </c>
      <c r="C440" s="28">
        <v>1</v>
      </c>
      <c r="D440" s="28">
        <v>1</v>
      </c>
      <c r="E440" s="28">
        <v>1</v>
      </c>
      <c r="F440" s="24">
        <v>5.0999999999999996</v>
      </c>
      <c r="G440" s="28">
        <v>0.13</v>
      </c>
      <c r="H440" s="24"/>
      <c r="I440" s="5">
        <f t="shared" si="30"/>
        <v>0.66299999999999992</v>
      </c>
    </row>
    <row r="441" spans="1:9">
      <c r="A441" s="28"/>
      <c r="B441" s="17" t="s">
        <v>863</v>
      </c>
      <c r="C441" s="28"/>
      <c r="D441" s="28"/>
      <c r="E441" s="28"/>
      <c r="F441" s="24"/>
      <c r="G441" s="28"/>
      <c r="H441" s="24"/>
      <c r="I441" s="5">
        <f t="shared" si="30"/>
        <v>0</v>
      </c>
    </row>
    <row r="442" spans="1:9">
      <c r="A442" s="28"/>
      <c r="B442" s="17" t="s">
        <v>864</v>
      </c>
      <c r="C442" s="28">
        <v>1</v>
      </c>
      <c r="D442" s="28">
        <v>1</v>
      </c>
      <c r="E442" s="28">
        <v>2</v>
      </c>
      <c r="F442" s="24">
        <v>12.5</v>
      </c>
      <c r="G442" s="28"/>
      <c r="H442" s="24">
        <v>2.85</v>
      </c>
      <c r="I442" s="5">
        <f t="shared" si="30"/>
        <v>71.25</v>
      </c>
    </row>
    <row r="443" spans="1:9">
      <c r="A443" s="28"/>
      <c r="B443" s="17" t="s">
        <v>865</v>
      </c>
      <c r="C443" s="28">
        <v>-1</v>
      </c>
      <c r="D443" s="28">
        <v>1</v>
      </c>
      <c r="E443" s="28">
        <v>1</v>
      </c>
      <c r="F443" s="24">
        <v>1</v>
      </c>
      <c r="G443" s="28"/>
      <c r="H443" s="24">
        <v>2.1</v>
      </c>
      <c r="I443" s="5">
        <f t="shared" si="30"/>
        <v>-2.1</v>
      </c>
    </row>
    <row r="444" spans="1:9">
      <c r="A444" s="28"/>
      <c r="B444" s="17" t="s">
        <v>808</v>
      </c>
      <c r="C444" s="28">
        <v>1</v>
      </c>
      <c r="D444" s="28">
        <v>1</v>
      </c>
      <c r="E444" s="28">
        <v>1</v>
      </c>
      <c r="F444" s="24">
        <v>5.2</v>
      </c>
      <c r="G444" s="28">
        <v>0.13</v>
      </c>
      <c r="H444" s="24"/>
      <c r="I444" s="5">
        <f t="shared" si="30"/>
        <v>0.67600000000000005</v>
      </c>
    </row>
    <row r="445" spans="1:9">
      <c r="A445" s="28"/>
      <c r="B445" s="17" t="s">
        <v>866</v>
      </c>
      <c r="C445" s="28">
        <v>-1</v>
      </c>
      <c r="D445" s="28">
        <v>1</v>
      </c>
      <c r="E445" s="28">
        <v>1</v>
      </c>
      <c r="F445" s="24">
        <v>0.9</v>
      </c>
      <c r="G445" s="28"/>
      <c r="H445" s="24">
        <v>2.1</v>
      </c>
      <c r="I445" s="5">
        <f t="shared" si="30"/>
        <v>-1.8900000000000001</v>
      </c>
    </row>
    <row r="446" spans="1:9">
      <c r="A446" s="28"/>
      <c r="B446" s="17" t="s">
        <v>846</v>
      </c>
      <c r="C446" s="28">
        <v>1</v>
      </c>
      <c r="D446" s="28">
        <v>1</v>
      </c>
      <c r="E446" s="28">
        <v>1</v>
      </c>
      <c r="F446" s="24">
        <v>5.0999999999999996</v>
      </c>
      <c r="G446" s="28">
        <v>0.13</v>
      </c>
      <c r="H446" s="24"/>
      <c r="I446" s="5">
        <f t="shared" si="30"/>
        <v>0.66299999999999992</v>
      </c>
    </row>
    <row r="447" spans="1:9">
      <c r="A447" s="28"/>
      <c r="B447" s="28" t="s">
        <v>149</v>
      </c>
      <c r="C447" s="28">
        <v>-1</v>
      </c>
      <c r="D447" s="28">
        <v>2</v>
      </c>
      <c r="E447" s="28">
        <v>1</v>
      </c>
      <c r="F447" s="5">
        <v>1.35</v>
      </c>
      <c r="G447" s="5"/>
      <c r="H447" s="5">
        <v>1.35</v>
      </c>
      <c r="I447" s="5">
        <f t="shared" si="30"/>
        <v>-3.6450000000000005</v>
      </c>
    </row>
    <row r="448" spans="1:9">
      <c r="A448" s="28"/>
      <c r="B448" s="17" t="s">
        <v>846</v>
      </c>
      <c r="C448" s="28">
        <v>1</v>
      </c>
      <c r="D448" s="28">
        <v>1</v>
      </c>
      <c r="E448" s="28">
        <v>1</v>
      </c>
      <c r="F448" s="24">
        <v>5.4</v>
      </c>
      <c r="G448" s="28">
        <v>0.13</v>
      </c>
      <c r="H448" s="5"/>
      <c r="I448" s="5">
        <f t="shared" si="30"/>
        <v>0.70200000000000007</v>
      </c>
    </row>
    <row r="449" spans="1:9">
      <c r="A449" s="28"/>
      <c r="B449" s="28" t="s">
        <v>150</v>
      </c>
      <c r="C449" s="28">
        <v>-1</v>
      </c>
      <c r="D449" s="28">
        <v>1</v>
      </c>
      <c r="E449" s="28">
        <v>1</v>
      </c>
      <c r="F449" s="5">
        <v>0.9</v>
      </c>
      <c r="G449" s="5"/>
      <c r="H449" s="5">
        <v>2.1</v>
      </c>
      <c r="I449" s="5">
        <f t="shared" si="30"/>
        <v>-1.8900000000000001</v>
      </c>
    </row>
    <row r="450" spans="1:9">
      <c r="A450" s="28"/>
      <c r="B450" s="28" t="s">
        <v>846</v>
      </c>
      <c r="C450" s="28">
        <v>1</v>
      </c>
      <c r="D450" s="28">
        <v>1</v>
      </c>
      <c r="E450" s="28">
        <v>1</v>
      </c>
      <c r="F450" s="5">
        <v>5.0999999999999996</v>
      </c>
      <c r="G450" s="5">
        <v>0.23</v>
      </c>
      <c r="H450" s="5"/>
      <c r="I450" s="5">
        <f t="shared" si="30"/>
        <v>1.173</v>
      </c>
    </row>
    <row r="451" spans="1:9">
      <c r="A451" s="28"/>
      <c r="B451" s="17" t="s">
        <v>867</v>
      </c>
      <c r="C451" s="28">
        <v>1</v>
      </c>
      <c r="D451" s="28">
        <v>1</v>
      </c>
      <c r="E451" s="28">
        <v>1</v>
      </c>
      <c r="F451" s="24">
        <v>12.5</v>
      </c>
      <c r="G451" s="28"/>
      <c r="H451" s="24">
        <v>2.85</v>
      </c>
      <c r="I451" s="5">
        <f t="shared" si="30"/>
        <v>35.625</v>
      </c>
    </row>
    <row r="452" spans="1:9">
      <c r="A452" s="28"/>
      <c r="B452" s="17" t="s">
        <v>123</v>
      </c>
      <c r="C452" s="28">
        <v>-1</v>
      </c>
      <c r="D452" s="28">
        <v>1</v>
      </c>
      <c r="E452" s="28">
        <v>1</v>
      </c>
      <c r="F452" s="24">
        <v>0.9</v>
      </c>
      <c r="G452" s="28"/>
      <c r="H452" s="24">
        <v>2.1</v>
      </c>
      <c r="I452" s="5">
        <f t="shared" si="30"/>
        <v>-1.8900000000000001</v>
      </c>
    </row>
    <row r="453" spans="1:9">
      <c r="A453" s="28"/>
      <c r="B453" s="17" t="s">
        <v>808</v>
      </c>
      <c r="C453" s="28">
        <v>1</v>
      </c>
      <c r="D453" s="28">
        <v>1</v>
      </c>
      <c r="E453" s="28">
        <v>1</v>
      </c>
      <c r="F453" s="24">
        <v>5.2</v>
      </c>
      <c r="G453" s="28">
        <v>0.13</v>
      </c>
      <c r="H453" s="24"/>
      <c r="I453" s="5">
        <f t="shared" si="30"/>
        <v>0.67600000000000005</v>
      </c>
    </row>
    <row r="454" spans="1:9">
      <c r="A454" s="28"/>
      <c r="B454" s="17" t="s">
        <v>868</v>
      </c>
      <c r="C454" s="28">
        <v>-1</v>
      </c>
      <c r="D454" s="28">
        <v>1</v>
      </c>
      <c r="E454" s="28">
        <v>1</v>
      </c>
      <c r="F454" s="24">
        <v>0.75</v>
      </c>
      <c r="G454" s="28"/>
      <c r="H454" s="24">
        <v>2.1</v>
      </c>
      <c r="I454" s="5">
        <f t="shared" si="30"/>
        <v>-1.5750000000000002</v>
      </c>
    </row>
    <row r="455" spans="1:9">
      <c r="A455" s="28"/>
      <c r="B455" s="17" t="s">
        <v>846</v>
      </c>
      <c r="C455" s="28">
        <v>1</v>
      </c>
      <c r="D455" s="28">
        <v>1</v>
      </c>
      <c r="E455" s="28">
        <v>1</v>
      </c>
      <c r="F455" s="24">
        <v>5.0999999999999996</v>
      </c>
      <c r="G455" s="28">
        <v>0.13</v>
      </c>
      <c r="H455" s="24"/>
      <c r="I455" s="5">
        <f t="shared" si="30"/>
        <v>0.66299999999999992</v>
      </c>
    </row>
    <row r="456" spans="1:9">
      <c r="A456" s="28"/>
      <c r="B456" s="28" t="s">
        <v>869</v>
      </c>
      <c r="C456" s="28">
        <v>-1</v>
      </c>
      <c r="D456" s="28">
        <v>1</v>
      </c>
      <c r="E456" s="28">
        <v>1</v>
      </c>
      <c r="F456" s="5">
        <v>0.9</v>
      </c>
      <c r="G456" s="5"/>
      <c r="H456" s="5">
        <v>1.35</v>
      </c>
      <c r="I456" s="5">
        <f t="shared" si="30"/>
        <v>-1.2150000000000001</v>
      </c>
    </row>
    <row r="457" spans="1:9">
      <c r="A457" s="28"/>
      <c r="B457" s="17" t="s">
        <v>846</v>
      </c>
      <c r="C457" s="28">
        <v>1</v>
      </c>
      <c r="D457" s="28">
        <v>1</v>
      </c>
      <c r="E457" s="28">
        <v>1</v>
      </c>
      <c r="F457" s="24">
        <v>4.5</v>
      </c>
      <c r="G457" s="28">
        <v>0.13</v>
      </c>
      <c r="H457" s="5"/>
      <c r="I457" s="5">
        <f t="shared" si="30"/>
        <v>0.58499999999999996</v>
      </c>
    </row>
    <row r="458" spans="1:9">
      <c r="A458" s="28"/>
      <c r="B458" s="28" t="s">
        <v>870</v>
      </c>
      <c r="C458" s="28">
        <v>-1</v>
      </c>
      <c r="D458" s="28">
        <v>1</v>
      </c>
      <c r="E458" s="28">
        <v>1</v>
      </c>
      <c r="F458" s="5">
        <v>0.45</v>
      </c>
      <c r="G458" s="5"/>
      <c r="H458" s="5">
        <v>1.35</v>
      </c>
      <c r="I458" s="5">
        <f t="shared" si="30"/>
        <v>-0.60750000000000004</v>
      </c>
    </row>
    <row r="459" spans="1:9">
      <c r="A459" s="28"/>
      <c r="B459" s="17" t="s">
        <v>846</v>
      </c>
      <c r="C459" s="28">
        <v>1</v>
      </c>
      <c r="D459" s="28">
        <v>1</v>
      </c>
      <c r="E459" s="28">
        <v>1</v>
      </c>
      <c r="F459" s="24">
        <v>3.6</v>
      </c>
      <c r="G459" s="28">
        <v>0.13</v>
      </c>
      <c r="H459" s="5"/>
      <c r="I459" s="5">
        <f t="shared" si="30"/>
        <v>0.46800000000000003</v>
      </c>
    </row>
    <row r="460" spans="1:9">
      <c r="A460" s="28"/>
      <c r="B460" s="28" t="s">
        <v>871</v>
      </c>
      <c r="C460" s="28">
        <v>1</v>
      </c>
      <c r="D460" s="28">
        <v>1</v>
      </c>
      <c r="E460" s="28">
        <v>1</v>
      </c>
      <c r="F460" s="5">
        <v>12.5</v>
      </c>
      <c r="G460" s="5"/>
      <c r="H460" s="5">
        <v>2.85</v>
      </c>
      <c r="I460" s="5">
        <f t="shared" si="30"/>
        <v>35.625</v>
      </c>
    </row>
    <row r="461" spans="1:9">
      <c r="A461" s="28"/>
      <c r="B461" s="17" t="s">
        <v>123</v>
      </c>
      <c r="C461" s="28">
        <v>-1</v>
      </c>
      <c r="D461" s="28">
        <v>1</v>
      </c>
      <c r="E461" s="28">
        <v>2</v>
      </c>
      <c r="F461" s="24">
        <v>0.9</v>
      </c>
      <c r="G461" s="28"/>
      <c r="H461" s="24">
        <v>2.1</v>
      </c>
      <c r="I461" s="5">
        <f t="shared" si="30"/>
        <v>-3.7800000000000002</v>
      </c>
    </row>
    <row r="462" spans="1:9">
      <c r="A462" s="28"/>
      <c r="B462" s="17" t="s">
        <v>808</v>
      </c>
      <c r="C462" s="28">
        <v>1</v>
      </c>
      <c r="D462" s="28">
        <v>1</v>
      </c>
      <c r="E462" s="28">
        <v>2</v>
      </c>
      <c r="F462" s="24">
        <v>5.2</v>
      </c>
      <c r="G462" s="28">
        <v>0.13</v>
      </c>
      <c r="H462" s="24"/>
      <c r="I462" s="5">
        <f t="shared" si="30"/>
        <v>1.3520000000000001</v>
      </c>
    </row>
    <row r="463" spans="1:9">
      <c r="A463" s="28"/>
      <c r="B463" s="17" t="s">
        <v>868</v>
      </c>
      <c r="C463" s="28">
        <v>-1</v>
      </c>
      <c r="D463" s="28">
        <v>1</v>
      </c>
      <c r="E463" s="28">
        <v>1</v>
      </c>
      <c r="F463" s="24">
        <v>0.75</v>
      </c>
      <c r="G463" s="28"/>
      <c r="H463" s="24">
        <v>2.1</v>
      </c>
      <c r="I463" s="5">
        <f t="shared" si="30"/>
        <v>-1.5750000000000002</v>
      </c>
    </row>
    <row r="464" spans="1:9">
      <c r="A464" s="28"/>
      <c r="B464" s="17" t="s">
        <v>846</v>
      </c>
      <c r="C464" s="28">
        <v>1</v>
      </c>
      <c r="D464" s="28">
        <v>1</v>
      </c>
      <c r="E464" s="28">
        <v>1</v>
      </c>
      <c r="F464" s="24">
        <v>5.0999999999999996</v>
      </c>
      <c r="G464" s="28">
        <v>0.13</v>
      </c>
      <c r="H464" s="24"/>
      <c r="I464" s="5">
        <f t="shared" si="30"/>
        <v>0.66299999999999992</v>
      </c>
    </row>
    <row r="465" spans="1:9">
      <c r="A465" s="28"/>
      <c r="B465" s="17" t="s">
        <v>872</v>
      </c>
      <c r="C465" s="28">
        <v>-1</v>
      </c>
      <c r="D465" s="28">
        <v>1</v>
      </c>
      <c r="E465" s="28">
        <v>2</v>
      </c>
      <c r="F465" s="24">
        <v>0.9</v>
      </c>
      <c r="G465" s="28"/>
      <c r="H465" s="24">
        <v>2.1</v>
      </c>
      <c r="I465" s="5">
        <f t="shared" si="30"/>
        <v>-3.7800000000000002</v>
      </c>
    </row>
    <row r="466" spans="1:9">
      <c r="A466" s="28"/>
      <c r="B466" s="17" t="s">
        <v>808</v>
      </c>
      <c r="C466" s="28">
        <v>1</v>
      </c>
      <c r="D466" s="28">
        <v>1</v>
      </c>
      <c r="E466" s="28">
        <v>2</v>
      </c>
      <c r="F466" s="24">
        <v>5.2</v>
      </c>
      <c r="G466" s="28">
        <v>0.23</v>
      </c>
      <c r="H466" s="24"/>
      <c r="I466" s="5">
        <f t="shared" si="30"/>
        <v>2.3920000000000003</v>
      </c>
    </row>
    <row r="467" spans="1:9">
      <c r="A467" s="28"/>
      <c r="B467" s="17" t="s">
        <v>873</v>
      </c>
      <c r="C467" s="28">
        <v>1</v>
      </c>
      <c r="D467" s="28">
        <v>1</v>
      </c>
      <c r="E467" s="28">
        <v>1</v>
      </c>
      <c r="F467" s="24">
        <v>11.7</v>
      </c>
      <c r="G467" s="28"/>
      <c r="H467" s="24">
        <v>2.85</v>
      </c>
      <c r="I467" s="5">
        <f t="shared" si="30"/>
        <v>33.344999999999999</v>
      </c>
    </row>
    <row r="468" spans="1:9">
      <c r="A468" s="28"/>
      <c r="B468" s="17" t="s">
        <v>874</v>
      </c>
      <c r="C468" s="28">
        <v>-1</v>
      </c>
      <c r="D468" s="28">
        <v>1</v>
      </c>
      <c r="E468" s="28">
        <v>2</v>
      </c>
      <c r="F468" s="24">
        <v>0.9</v>
      </c>
      <c r="G468" s="28"/>
      <c r="H468" s="24">
        <v>2.1</v>
      </c>
      <c r="I468" s="5">
        <f t="shared" si="30"/>
        <v>-3.7800000000000002</v>
      </c>
    </row>
    <row r="469" spans="1:9">
      <c r="A469" s="28"/>
      <c r="B469" s="17" t="s">
        <v>808</v>
      </c>
      <c r="C469" s="28">
        <v>1</v>
      </c>
      <c r="D469" s="28">
        <v>1</v>
      </c>
      <c r="E469" s="28">
        <v>2</v>
      </c>
      <c r="F469" s="24">
        <v>5.2</v>
      </c>
      <c r="G469" s="28">
        <v>0.23</v>
      </c>
      <c r="H469" s="24"/>
      <c r="I469" s="5">
        <f t="shared" si="30"/>
        <v>2.3920000000000003</v>
      </c>
    </row>
    <row r="470" spans="1:9">
      <c r="A470" s="28"/>
      <c r="B470" s="17" t="s">
        <v>875</v>
      </c>
      <c r="C470" s="28">
        <v>-1</v>
      </c>
      <c r="D470" s="28">
        <v>1</v>
      </c>
      <c r="E470" s="28">
        <v>1</v>
      </c>
      <c r="F470" s="24">
        <v>0.9</v>
      </c>
      <c r="G470" s="28"/>
      <c r="H470" s="24">
        <v>1.05</v>
      </c>
      <c r="I470" s="5">
        <f t="shared" si="30"/>
        <v>-0.94500000000000006</v>
      </c>
    </row>
    <row r="471" spans="1:9">
      <c r="A471" s="28"/>
      <c r="B471" s="17" t="s">
        <v>846</v>
      </c>
      <c r="C471" s="28">
        <v>1</v>
      </c>
      <c r="D471" s="28">
        <v>1</v>
      </c>
      <c r="E471" s="28">
        <v>1</v>
      </c>
      <c r="F471" s="24">
        <v>3.9</v>
      </c>
      <c r="G471" s="28">
        <v>0.13</v>
      </c>
      <c r="H471" s="24"/>
      <c r="I471" s="5">
        <f t="shared" si="30"/>
        <v>0.50700000000000001</v>
      </c>
    </row>
    <row r="472" spans="1:9">
      <c r="A472" s="28"/>
      <c r="B472" s="17" t="s">
        <v>876</v>
      </c>
      <c r="C472" s="28">
        <v>1</v>
      </c>
      <c r="D472" s="28">
        <v>1</v>
      </c>
      <c r="E472" s="28">
        <v>2</v>
      </c>
      <c r="F472" s="24">
        <v>6.2</v>
      </c>
      <c r="G472" s="28"/>
      <c r="H472" s="24">
        <v>1.35</v>
      </c>
      <c r="I472" s="5">
        <f t="shared" si="30"/>
        <v>16.740000000000002</v>
      </c>
    </row>
    <row r="473" spans="1:9">
      <c r="A473" s="28"/>
      <c r="B473" s="17" t="s">
        <v>877</v>
      </c>
      <c r="C473" s="28">
        <v>-1</v>
      </c>
      <c r="D473" s="28">
        <v>1</v>
      </c>
      <c r="E473" s="28">
        <v>2</v>
      </c>
      <c r="F473" s="24">
        <v>0.75</v>
      </c>
      <c r="G473" s="28"/>
      <c r="H473" s="24">
        <v>0.6</v>
      </c>
      <c r="I473" s="5">
        <f t="shared" si="30"/>
        <v>-0.89999999999999991</v>
      </c>
    </row>
    <row r="474" spans="1:9">
      <c r="A474" s="28"/>
      <c r="B474" s="17" t="s">
        <v>808</v>
      </c>
      <c r="C474" s="28">
        <v>1</v>
      </c>
      <c r="D474" s="28">
        <v>1</v>
      </c>
      <c r="E474" s="28">
        <v>1</v>
      </c>
      <c r="F474" s="24">
        <v>1.95</v>
      </c>
      <c r="G474" s="28">
        <v>0.115</v>
      </c>
      <c r="H474" s="24"/>
      <c r="I474" s="5">
        <f t="shared" si="30"/>
        <v>0.22425</v>
      </c>
    </row>
    <row r="475" spans="1:9">
      <c r="A475" s="28"/>
      <c r="B475" s="17" t="s">
        <v>854</v>
      </c>
      <c r="C475" s="28">
        <v>1</v>
      </c>
      <c r="D475" s="28">
        <v>1</v>
      </c>
      <c r="E475" s="28">
        <v>2</v>
      </c>
      <c r="F475" s="24">
        <v>6.87</v>
      </c>
      <c r="G475" s="28"/>
      <c r="H475" s="24">
        <v>2.85</v>
      </c>
      <c r="I475" s="5">
        <f t="shared" si="30"/>
        <v>39.158999999999999</v>
      </c>
    </row>
    <row r="476" spans="1:9">
      <c r="A476" s="28"/>
      <c r="B476" s="17" t="s">
        <v>851</v>
      </c>
      <c r="C476" s="28">
        <v>-1</v>
      </c>
      <c r="D476" s="28">
        <v>1</v>
      </c>
      <c r="E476" s="28">
        <v>2</v>
      </c>
      <c r="F476" s="24">
        <v>0.9</v>
      </c>
      <c r="G476" s="28"/>
      <c r="H476" s="24">
        <v>2.1</v>
      </c>
      <c r="I476" s="5">
        <f t="shared" si="30"/>
        <v>-3.7800000000000002</v>
      </c>
    </row>
    <row r="477" spans="1:9">
      <c r="A477" s="28"/>
      <c r="B477" s="17" t="s">
        <v>846</v>
      </c>
      <c r="C477" s="28">
        <v>1</v>
      </c>
      <c r="D477" s="28">
        <v>1</v>
      </c>
      <c r="E477" s="28">
        <v>2</v>
      </c>
      <c r="F477" s="24">
        <v>5.0999999999999996</v>
      </c>
      <c r="G477" s="28">
        <v>0.23</v>
      </c>
      <c r="H477" s="24"/>
      <c r="I477" s="5">
        <f t="shared" si="30"/>
        <v>2.3460000000000001</v>
      </c>
    </row>
    <row r="478" spans="1:9">
      <c r="A478" s="28"/>
      <c r="B478" s="17" t="s">
        <v>848</v>
      </c>
      <c r="C478" s="28">
        <v>-1</v>
      </c>
      <c r="D478" s="28">
        <v>1</v>
      </c>
      <c r="E478" s="28">
        <v>2</v>
      </c>
      <c r="F478" s="24">
        <v>0.9</v>
      </c>
      <c r="G478" s="28"/>
      <c r="H478" s="24">
        <v>1.05</v>
      </c>
      <c r="I478" s="5">
        <f t="shared" si="30"/>
        <v>-1.8900000000000001</v>
      </c>
    </row>
    <row r="479" spans="1:9">
      <c r="A479" s="28"/>
      <c r="B479" s="17" t="s">
        <v>846</v>
      </c>
      <c r="C479" s="28">
        <v>1</v>
      </c>
      <c r="D479" s="28">
        <v>1</v>
      </c>
      <c r="E479" s="28">
        <v>2</v>
      </c>
      <c r="F479" s="24">
        <v>3.9</v>
      </c>
      <c r="G479" s="28">
        <v>0.13</v>
      </c>
      <c r="H479" s="24"/>
      <c r="I479" s="5">
        <f t="shared" si="30"/>
        <v>1.014</v>
      </c>
    </row>
    <row r="480" spans="1:9">
      <c r="A480" s="28"/>
      <c r="B480" s="17" t="s">
        <v>852</v>
      </c>
      <c r="C480" s="28">
        <v>-1</v>
      </c>
      <c r="D480" s="28">
        <v>1</v>
      </c>
      <c r="E480" s="28">
        <v>2</v>
      </c>
      <c r="F480" s="24">
        <v>0.9</v>
      </c>
      <c r="G480" s="28"/>
      <c r="H480" s="24">
        <v>2.1</v>
      </c>
      <c r="I480" s="5">
        <f t="shared" si="30"/>
        <v>-3.7800000000000002</v>
      </c>
    </row>
    <row r="481" spans="1:9">
      <c r="A481" s="28"/>
      <c r="B481" s="17" t="s">
        <v>878</v>
      </c>
      <c r="C481" s="28">
        <v>1</v>
      </c>
      <c r="D481" s="28">
        <v>1</v>
      </c>
      <c r="E481" s="28">
        <v>1</v>
      </c>
      <c r="F481" s="24">
        <v>7.7</v>
      </c>
      <c r="G481" s="28"/>
      <c r="H481" s="24">
        <v>2.85</v>
      </c>
      <c r="I481" s="5">
        <f t="shared" si="30"/>
        <v>21.945</v>
      </c>
    </row>
    <row r="482" spans="1:9">
      <c r="A482" s="28"/>
      <c r="B482" s="17" t="s">
        <v>123</v>
      </c>
      <c r="C482" s="28">
        <v>-1</v>
      </c>
      <c r="D482" s="28">
        <v>1</v>
      </c>
      <c r="E482" s="28">
        <v>1</v>
      </c>
      <c r="F482" s="24">
        <v>0.9</v>
      </c>
      <c r="G482" s="28"/>
      <c r="H482" s="24">
        <v>2.1</v>
      </c>
      <c r="I482" s="5">
        <f t="shared" si="30"/>
        <v>-1.8900000000000001</v>
      </c>
    </row>
    <row r="483" spans="1:9">
      <c r="A483" s="28"/>
      <c r="B483" s="17" t="s">
        <v>808</v>
      </c>
      <c r="C483" s="28">
        <v>1</v>
      </c>
      <c r="D483" s="28">
        <v>1</v>
      </c>
      <c r="E483" s="28">
        <v>1</v>
      </c>
      <c r="F483" s="24">
        <v>5.0999999999999996</v>
      </c>
      <c r="G483" s="28">
        <v>0.13</v>
      </c>
      <c r="H483" s="24"/>
      <c r="I483" s="5">
        <f t="shared" si="30"/>
        <v>0.66299999999999992</v>
      </c>
    </row>
    <row r="484" spans="1:9">
      <c r="A484" s="28"/>
      <c r="B484" s="17" t="s">
        <v>859</v>
      </c>
      <c r="C484" s="28">
        <v>1</v>
      </c>
      <c r="D484" s="28">
        <v>1</v>
      </c>
      <c r="E484" s="28">
        <v>1</v>
      </c>
      <c r="F484" s="24">
        <v>11.55</v>
      </c>
      <c r="G484" s="28"/>
      <c r="H484" s="24">
        <v>5.25</v>
      </c>
      <c r="I484" s="5">
        <f t="shared" si="30"/>
        <v>60.637500000000003</v>
      </c>
    </row>
    <row r="485" spans="1:9">
      <c r="A485" s="28"/>
      <c r="B485" s="17" t="s">
        <v>123</v>
      </c>
      <c r="C485" s="28">
        <v>-1</v>
      </c>
      <c r="D485" s="28">
        <v>1</v>
      </c>
      <c r="E485" s="28">
        <v>1</v>
      </c>
      <c r="F485" s="24">
        <v>0.9</v>
      </c>
      <c r="G485" s="28"/>
      <c r="H485" s="24">
        <v>2.1</v>
      </c>
      <c r="I485" s="5">
        <f t="shared" si="30"/>
        <v>-1.8900000000000001</v>
      </c>
    </row>
    <row r="486" spans="1:9">
      <c r="A486" s="28"/>
      <c r="B486" s="17" t="s">
        <v>808</v>
      </c>
      <c r="C486" s="28">
        <v>1</v>
      </c>
      <c r="D486" s="28">
        <v>1</v>
      </c>
      <c r="E486" s="28">
        <v>1</v>
      </c>
      <c r="F486" s="24">
        <v>5.0999999999999996</v>
      </c>
      <c r="G486" s="28">
        <v>0.13</v>
      </c>
      <c r="H486" s="24"/>
      <c r="I486" s="5">
        <f t="shared" si="30"/>
        <v>0.66299999999999992</v>
      </c>
    </row>
    <row r="487" spans="1:9">
      <c r="A487" s="28"/>
      <c r="B487" s="17" t="s">
        <v>879</v>
      </c>
      <c r="C487" s="28">
        <v>1</v>
      </c>
      <c r="D487" s="28">
        <v>1</v>
      </c>
      <c r="E487" s="28">
        <v>1</v>
      </c>
      <c r="F487" s="24">
        <v>10</v>
      </c>
      <c r="G487" s="28"/>
      <c r="H487" s="24">
        <v>2.4</v>
      </c>
      <c r="I487" s="5">
        <f t="shared" si="30"/>
        <v>24</v>
      </c>
    </row>
    <row r="488" spans="1:9">
      <c r="A488" s="28"/>
      <c r="B488" s="17" t="s">
        <v>123</v>
      </c>
      <c r="C488" s="28">
        <v>-1</v>
      </c>
      <c r="D488" s="28">
        <v>1</v>
      </c>
      <c r="E488" s="28">
        <v>1</v>
      </c>
      <c r="F488" s="24">
        <v>0.9</v>
      </c>
      <c r="G488" s="28"/>
      <c r="H488" s="24">
        <v>2.1</v>
      </c>
      <c r="I488" s="5">
        <f t="shared" si="30"/>
        <v>-1.8900000000000001</v>
      </c>
    </row>
    <row r="489" spans="1:9">
      <c r="A489" s="28"/>
      <c r="B489" s="17" t="s">
        <v>808</v>
      </c>
      <c r="C489" s="28">
        <v>1</v>
      </c>
      <c r="D489" s="28">
        <v>1</v>
      </c>
      <c r="E489" s="28">
        <v>1</v>
      </c>
      <c r="F489" s="24">
        <v>5.0999999999999996</v>
      </c>
      <c r="G489" s="28">
        <v>0.13</v>
      </c>
      <c r="H489" s="24"/>
      <c r="I489" s="5">
        <f t="shared" si="30"/>
        <v>0.66299999999999992</v>
      </c>
    </row>
    <row r="490" spans="1:9">
      <c r="A490" s="28"/>
      <c r="B490" s="17" t="s">
        <v>883</v>
      </c>
      <c r="C490" s="28">
        <v>1</v>
      </c>
      <c r="D490" s="28">
        <v>2</v>
      </c>
      <c r="E490" s="28">
        <v>40</v>
      </c>
      <c r="F490" s="24">
        <v>3</v>
      </c>
      <c r="G490" s="28">
        <v>0.6</v>
      </c>
      <c r="H490" s="24"/>
      <c r="I490" s="5">
        <f t="shared" si="30"/>
        <v>144</v>
      </c>
    </row>
    <row r="491" spans="1:9">
      <c r="A491" s="28"/>
      <c r="B491" s="17" t="s">
        <v>884</v>
      </c>
      <c r="C491" s="28">
        <v>1</v>
      </c>
      <c r="D491" s="28">
        <v>2</v>
      </c>
      <c r="E491" s="28">
        <v>40</v>
      </c>
      <c r="F491" s="24">
        <v>2.3149999999999999</v>
      </c>
      <c r="G491" s="28">
        <v>0.45</v>
      </c>
      <c r="H491" s="24"/>
      <c r="I491" s="5">
        <f t="shared" ref="I491:I498" si="31">PRODUCT(C491:H491)</f>
        <v>83.34</v>
      </c>
    </row>
    <row r="492" spans="1:9">
      <c r="A492" s="28"/>
      <c r="B492" s="17" t="s">
        <v>863</v>
      </c>
      <c r="C492" s="28"/>
      <c r="D492" s="28"/>
      <c r="E492" s="28"/>
      <c r="F492" s="24"/>
      <c r="G492" s="28"/>
      <c r="H492" s="24"/>
      <c r="I492" s="5">
        <f t="shared" si="31"/>
        <v>0</v>
      </c>
    </row>
    <row r="493" spans="1:9">
      <c r="A493" s="28"/>
      <c r="B493" s="17" t="s">
        <v>885</v>
      </c>
      <c r="C493" s="28">
        <v>1</v>
      </c>
      <c r="D493" s="28">
        <v>1</v>
      </c>
      <c r="E493" s="28">
        <v>1</v>
      </c>
      <c r="F493" s="24">
        <v>3.25</v>
      </c>
      <c r="G493" s="28">
        <v>0.6</v>
      </c>
      <c r="H493" s="24"/>
      <c r="I493" s="5">
        <f t="shared" si="31"/>
        <v>1.95</v>
      </c>
    </row>
    <row r="494" spans="1:9">
      <c r="A494" s="28"/>
      <c r="B494" s="17" t="s">
        <v>886</v>
      </c>
      <c r="C494" s="28">
        <v>1</v>
      </c>
      <c r="D494" s="28">
        <v>1</v>
      </c>
      <c r="E494" s="28">
        <v>1</v>
      </c>
      <c r="F494" s="24">
        <v>2.7</v>
      </c>
      <c r="G494" s="28">
        <v>0.6</v>
      </c>
      <c r="H494" s="24"/>
      <c r="I494" s="5">
        <f t="shared" si="31"/>
        <v>1.62</v>
      </c>
    </row>
    <row r="495" spans="1:9">
      <c r="A495" s="28"/>
      <c r="B495" s="17" t="s">
        <v>884</v>
      </c>
      <c r="C495" s="28">
        <v>1</v>
      </c>
      <c r="D495" s="28">
        <v>1</v>
      </c>
      <c r="E495" s="28">
        <v>1</v>
      </c>
      <c r="F495" s="24">
        <v>3.55</v>
      </c>
      <c r="G495" s="28">
        <v>0.6</v>
      </c>
      <c r="H495" s="24"/>
      <c r="I495" s="5">
        <f t="shared" si="31"/>
        <v>2.13</v>
      </c>
    </row>
    <row r="496" spans="1:9">
      <c r="A496" s="28"/>
      <c r="B496" s="17" t="s">
        <v>801</v>
      </c>
      <c r="C496" s="28"/>
      <c r="D496" s="28"/>
      <c r="E496" s="28"/>
      <c r="F496" s="24"/>
      <c r="G496" s="28"/>
      <c r="H496" s="24"/>
      <c r="I496" s="5">
        <f t="shared" si="31"/>
        <v>0</v>
      </c>
    </row>
    <row r="497" spans="1:15">
      <c r="A497" s="28"/>
      <c r="B497" s="17" t="s">
        <v>885</v>
      </c>
      <c r="C497" s="28">
        <v>1</v>
      </c>
      <c r="D497" s="28">
        <v>2</v>
      </c>
      <c r="E497" s="28">
        <v>2</v>
      </c>
      <c r="F497" s="24">
        <v>2.7</v>
      </c>
      <c r="G497" s="28">
        <v>0.6</v>
      </c>
      <c r="H497" s="24"/>
      <c r="I497" s="5">
        <f t="shared" si="31"/>
        <v>6.48</v>
      </c>
    </row>
    <row r="498" spans="1:15">
      <c r="A498" s="28"/>
      <c r="B498" s="17" t="s">
        <v>45</v>
      </c>
      <c r="C498" s="28">
        <v>1</v>
      </c>
      <c r="D498" s="28">
        <v>2</v>
      </c>
      <c r="E498" s="28">
        <v>1</v>
      </c>
      <c r="F498" s="24">
        <v>2.4849999999999999</v>
      </c>
      <c r="G498" s="28">
        <v>0.6</v>
      </c>
      <c r="H498" s="24"/>
      <c r="I498" s="5">
        <f t="shared" si="31"/>
        <v>2.9819999999999998</v>
      </c>
    </row>
    <row r="499" spans="1:15">
      <c r="A499" s="28"/>
      <c r="B499" s="17"/>
      <c r="C499" s="28"/>
      <c r="D499" s="28"/>
      <c r="E499" s="28"/>
      <c r="F499" s="24"/>
      <c r="G499" s="28"/>
      <c r="H499" s="24"/>
      <c r="I499" s="5">
        <f>SUM(I363:I498)</f>
        <v>5965.7282499999937</v>
      </c>
    </row>
    <row r="500" spans="1:15">
      <c r="A500" s="28"/>
      <c r="B500" s="17"/>
      <c r="C500" s="28"/>
      <c r="D500" s="28"/>
      <c r="E500" s="28"/>
      <c r="F500" s="24"/>
      <c r="G500" s="28"/>
      <c r="H500" s="24" t="s">
        <v>725</v>
      </c>
      <c r="I500" s="6">
        <v>5965.75</v>
      </c>
    </row>
    <row r="501" spans="1:15" s="32" customFormat="1">
      <c r="A501" s="28"/>
      <c r="B501" s="17"/>
      <c r="C501" s="28"/>
      <c r="D501" s="28"/>
      <c r="E501" s="28"/>
      <c r="F501" s="24"/>
      <c r="G501" s="28"/>
      <c r="H501" s="24"/>
      <c r="I501" s="28"/>
    </row>
    <row r="502" spans="1:15" ht="30">
      <c r="A502" s="28">
        <v>23</v>
      </c>
      <c r="B502" s="4" t="s">
        <v>810</v>
      </c>
      <c r="C502" s="28"/>
      <c r="D502" s="28"/>
      <c r="E502" s="28"/>
      <c r="F502" s="28"/>
      <c r="G502" s="28"/>
      <c r="H502" s="28"/>
      <c r="I502" s="28"/>
    </row>
    <row r="503" spans="1:15">
      <c r="A503" s="28"/>
      <c r="B503" s="28" t="s">
        <v>811</v>
      </c>
      <c r="C503" s="28"/>
      <c r="D503" s="28"/>
      <c r="E503" s="28"/>
      <c r="F503" s="28"/>
      <c r="G503" s="28"/>
      <c r="H503" s="28"/>
      <c r="I503" s="28"/>
    </row>
    <row r="504" spans="1:15">
      <c r="A504" s="28"/>
      <c r="B504" s="28" t="s">
        <v>812</v>
      </c>
      <c r="C504" s="28">
        <v>1</v>
      </c>
      <c r="D504" s="28">
        <v>7</v>
      </c>
      <c r="E504" s="28">
        <v>1</v>
      </c>
      <c r="F504" s="28">
        <v>0.9</v>
      </c>
      <c r="G504" s="28"/>
      <c r="H504" s="28">
        <v>2.1</v>
      </c>
      <c r="I504" s="28">
        <f>PRODUCT(C504:H504)</f>
        <v>13.23</v>
      </c>
      <c r="O504">
        <v>2</v>
      </c>
    </row>
    <row r="505" spans="1:15">
      <c r="A505" s="28"/>
      <c r="B505" s="28"/>
      <c r="C505" s="28"/>
      <c r="D505" s="28"/>
      <c r="E505" s="28"/>
      <c r="F505" s="23">
        <f>I504</f>
        <v>13.23</v>
      </c>
      <c r="G505" s="23" t="s">
        <v>813</v>
      </c>
      <c r="H505" s="23">
        <v>80</v>
      </c>
      <c r="I505" s="28">
        <f>H505*F505</f>
        <v>1058.4000000000001</v>
      </c>
    </row>
    <row r="506" spans="1:15">
      <c r="A506" s="28"/>
      <c r="B506" s="28"/>
      <c r="C506" s="28"/>
      <c r="D506" s="28"/>
      <c r="E506" s="28"/>
      <c r="F506" s="28"/>
      <c r="G506" s="28"/>
      <c r="H506" s="28" t="s">
        <v>184</v>
      </c>
      <c r="I506" s="6">
        <f>I505</f>
        <v>1058.4000000000001</v>
      </c>
    </row>
    <row r="507" spans="1:15">
      <c r="A507" s="28"/>
      <c r="B507" s="28"/>
      <c r="C507" s="28"/>
      <c r="D507" s="28"/>
      <c r="E507" s="28"/>
      <c r="F507" s="28"/>
      <c r="G507" s="28"/>
      <c r="H507" s="28"/>
      <c r="I507" s="28"/>
    </row>
    <row r="508" spans="1:15" ht="30">
      <c r="A508" s="28">
        <v>24</v>
      </c>
      <c r="B508" s="4" t="s">
        <v>816</v>
      </c>
      <c r="C508" s="28"/>
      <c r="D508" s="28"/>
      <c r="E508" s="28"/>
      <c r="F508" s="28"/>
      <c r="G508" s="28"/>
      <c r="H508" s="28"/>
      <c r="I508" s="28"/>
    </row>
    <row r="509" spans="1:15">
      <c r="A509" s="28"/>
      <c r="B509" s="28" t="s">
        <v>817</v>
      </c>
      <c r="C509" s="28">
        <v>1</v>
      </c>
      <c r="D509" s="28">
        <v>1</v>
      </c>
      <c r="E509" s="28">
        <v>4</v>
      </c>
      <c r="F509" s="28"/>
      <c r="G509" s="28"/>
      <c r="H509" s="28"/>
      <c r="I509" s="6">
        <f>PRODUCT(C509:H509)</f>
        <v>4</v>
      </c>
    </row>
    <row r="510" spans="1:15">
      <c r="A510" s="28"/>
      <c r="B510" s="28"/>
      <c r="C510" s="28"/>
      <c r="D510" s="28"/>
      <c r="E510" s="28"/>
      <c r="F510" s="28"/>
      <c r="G510" s="28"/>
      <c r="H510" s="28"/>
      <c r="I510" s="28"/>
    </row>
    <row r="511" spans="1:15">
      <c r="A511" s="28"/>
      <c r="B511" s="28"/>
      <c r="C511" s="28"/>
      <c r="D511" s="28"/>
      <c r="E511" s="28"/>
      <c r="F511" s="28"/>
      <c r="G511" s="28"/>
      <c r="H511" s="28"/>
      <c r="I511" s="28"/>
    </row>
    <row r="512" spans="1:15" ht="30">
      <c r="A512" s="28">
        <v>25</v>
      </c>
      <c r="B512" s="4" t="s">
        <v>815</v>
      </c>
      <c r="C512" s="28"/>
      <c r="D512" s="28"/>
      <c r="E512" s="28"/>
      <c r="F512" s="28"/>
      <c r="G512" s="28"/>
      <c r="H512" s="28"/>
      <c r="I512" s="28"/>
    </row>
    <row r="513" spans="1:9">
      <c r="A513" s="28"/>
      <c r="B513" s="28" t="s">
        <v>814</v>
      </c>
      <c r="C513" s="28">
        <v>1</v>
      </c>
      <c r="D513" s="28">
        <v>1</v>
      </c>
      <c r="E513" s="28">
        <v>39</v>
      </c>
      <c r="F513" s="28"/>
      <c r="G513" s="28"/>
      <c r="H513" s="28"/>
      <c r="I513" s="6">
        <f>PRODUCT(C513:H513)</f>
        <v>39</v>
      </c>
    </row>
    <row r="514" spans="1:9">
      <c r="A514" s="28"/>
      <c r="B514" s="28"/>
      <c r="C514" s="28"/>
      <c r="D514" s="28"/>
      <c r="E514" s="28"/>
      <c r="F514" s="28"/>
      <c r="G514" s="28"/>
      <c r="H514" s="28"/>
      <c r="I514" s="28"/>
    </row>
    <row r="515" spans="1:9" ht="30">
      <c r="A515" s="28">
        <v>26</v>
      </c>
      <c r="B515" s="4" t="s">
        <v>818</v>
      </c>
      <c r="C515" s="28"/>
      <c r="D515" s="28"/>
      <c r="E515" s="28"/>
      <c r="F515" s="28"/>
      <c r="G515" s="28"/>
      <c r="H515" s="28"/>
      <c r="I515" s="28"/>
    </row>
    <row r="516" spans="1:9" s="32" customFormat="1">
      <c r="A516" s="62"/>
      <c r="B516" s="63" t="s">
        <v>1040</v>
      </c>
      <c r="C516" s="62"/>
      <c r="D516" s="62"/>
      <c r="E516" s="62"/>
      <c r="F516" s="62"/>
      <c r="G516" s="62"/>
      <c r="H516" s="62"/>
      <c r="I516" s="62"/>
    </row>
    <row r="517" spans="1:9" s="32" customFormat="1">
      <c r="A517" s="62"/>
      <c r="B517" s="63" t="s">
        <v>1092</v>
      </c>
      <c r="C517" s="62">
        <v>1</v>
      </c>
      <c r="D517" s="62">
        <v>1</v>
      </c>
      <c r="E517" s="62">
        <v>14</v>
      </c>
      <c r="F517" s="5">
        <v>0.9</v>
      </c>
      <c r="G517" s="5"/>
      <c r="H517" s="5">
        <v>0.6</v>
      </c>
      <c r="I517" s="5">
        <f t="shared" ref="I517" si="32">PRODUCT(C517:H517)</f>
        <v>7.56</v>
      </c>
    </row>
    <row r="518" spans="1:9" s="32" customFormat="1">
      <c r="A518" s="62"/>
      <c r="B518" s="63"/>
      <c r="C518" s="62"/>
      <c r="D518" s="62"/>
      <c r="E518" s="62"/>
      <c r="F518" s="62"/>
      <c r="G518" s="62"/>
      <c r="H518" s="62" t="s">
        <v>725</v>
      </c>
      <c r="I518" s="6">
        <v>7.6</v>
      </c>
    </row>
    <row r="519" spans="1:9" s="32" customFormat="1">
      <c r="A519" s="62"/>
      <c r="B519" s="63"/>
      <c r="C519" s="62"/>
      <c r="D519" s="62"/>
      <c r="E519" s="62"/>
      <c r="F519" s="62"/>
      <c r="G519" s="62"/>
      <c r="H519" s="62"/>
      <c r="I519" s="62"/>
    </row>
    <row r="520" spans="1:9" s="32" customFormat="1">
      <c r="A520" s="62"/>
      <c r="B520" s="63" t="s">
        <v>1091</v>
      </c>
      <c r="C520" s="62"/>
      <c r="D520" s="62"/>
      <c r="E520" s="62"/>
      <c r="F520" s="62"/>
      <c r="G520" s="62"/>
      <c r="H520" s="62"/>
      <c r="I520" s="62"/>
    </row>
    <row r="521" spans="1:9" s="32" customFormat="1">
      <c r="A521" s="62"/>
      <c r="B521" s="63" t="s">
        <v>1092</v>
      </c>
      <c r="C521" s="62">
        <v>1</v>
      </c>
      <c r="D521" s="62">
        <v>1</v>
      </c>
      <c r="E521" s="62">
        <v>14</v>
      </c>
      <c r="F521" s="5">
        <v>0.9</v>
      </c>
      <c r="G521" s="5"/>
      <c r="H521" s="5">
        <v>0.6</v>
      </c>
      <c r="I521" s="5">
        <f t="shared" ref="I521" si="33">PRODUCT(C521:H521)</f>
        <v>7.56</v>
      </c>
    </row>
    <row r="522" spans="1:9" s="32" customFormat="1">
      <c r="A522" s="62"/>
      <c r="B522" s="63"/>
      <c r="C522" s="62"/>
      <c r="D522" s="62"/>
      <c r="E522" s="62"/>
      <c r="F522" s="62"/>
      <c r="G522" s="62"/>
      <c r="H522" s="62" t="s">
        <v>725</v>
      </c>
      <c r="I522" s="6">
        <v>7.6</v>
      </c>
    </row>
    <row r="523" spans="1:9" s="32" customFormat="1">
      <c r="A523" s="62"/>
      <c r="B523" s="63" t="s">
        <v>726</v>
      </c>
      <c r="C523" s="62"/>
      <c r="D523" s="62"/>
      <c r="E523" s="62"/>
      <c r="F523" s="62"/>
      <c r="G523" s="62"/>
      <c r="H523" s="62"/>
      <c r="I523" s="62"/>
    </row>
    <row r="524" spans="1:9" s="32" customFormat="1">
      <c r="A524" s="62"/>
      <c r="B524" s="63" t="s">
        <v>1093</v>
      </c>
      <c r="C524" s="62">
        <v>1</v>
      </c>
      <c r="D524" s="62">
        <v>1</v>
      </c>
      <c r="E524" s="62">
        <v>19</v>
      </c>
      <c r="F524" s="5">
        <v>0.9</v>
      </c>
      <c r="G524" s="5"/>
      <c r="H524" s="5">
        <v>0.6</v>
      </c>
      <c r="I524" s="5">
        <f t="shared" ref="I524" si="34">PRODUCT(C524:H524)</f>
        <v>10.26</v>
      </c>
    </row>
    <row r="525" spans="1:9" s="32" customFormat="1">
      <c r="A525" s="62"/>
      <c r="B525" s="63"/>
      <c r="C525" s="62"/>
      <c r="D525" s="62"/>
      <c r="E525" s="62"/>
      <c r="F525" s="62"/>
      <c r="G525" s="62"/>
      <c r="H525" s="62" t="s">
        <v>725</v>
      </c>
      <c r="I525" s="6">
        <v>10.3</v>
      </c>
    </row>
    <row r="526" spans="1:9">
      <c r="A526" s="28"/>
      <c r="B526" s="28"/>
      <c r="C526" s="28"/>
      <c r="D526" s="28"/>
      <c r="E526" s="28"/>
      <c r="F526" s="5"/>
      <c r="G526" s="5"/>
      <c r="H526" s="5"/>
      <c r="I526" s="5"/>
    </row>
    <row r="527" spans="1:9" ht="45">
      <c r="A527" s="28">
        <v>27</v>
      </c>
      <c r="B527" s="4" t="s">
        <v>819</v>
      </c>
      <c r="C527" s="28"/>
      <c r="D527" s="28"/>
      <c r="E527" s="28"/>
      <c r="F527" s="28"/>
      <c r="G527" s="28"/>
      <c r="H527" s="28"/>
      <c r="I527" s="28"/>
    </row>
    <row r="528" spans="1:9">
      <c r="A528" s="28"/>
      <c r="B528" s="28" t="s">
        <v>820</v>
      </c>
      <c r="C528" s="28">
        <v>1</v>
      </c>
      <c r="D528" s="28">
        <v>1</v>
      </c>
      <c r="E528" s="28">
        <v>2</v>
      </c>
      <c r="F528" s="28"/>
      <c r="G528" s="28"/>
      <c r="H528" s="28"/>
      <c r="I528" s="5">
        <f t="shared" ref="I528:I530" si="35">PRODUCT(C528:H528)</f>
        <v>2</v>
      </c>
    </row>
    <row r="529" spans="1:9">
      <c r="A529" s="28"/>
      <c r="B529" s="28" t="s">
        <v>821</v>
      </c>
      <c r="C529" s="28">
        <v>1</v>
      </c>
      <c r="D529" s="28">
        <v>2</v>
      </c>
      <c r="E529" s="28">
        <v>2</v>
      </c>
      <c r="F529" s="28"/>
      <c r="G529" s="28"/>
      <c r="H529" s="28"/>
      <c r="I529" s="5">
        <f t="shared" si="35"/>
        <v>4</v>
      </c>
    </row>
    <row r="530" spans="1:9">
      <c r="A530" s="28"/>
      <c r="B530" s="28" t="s">
        <v>822</v>
      </c>
      <c r="C530" s="28">
        <v>1</v>
      </c>
      <c r="D530" s="28">
        <v>1</v>
      </c>
      <c r="E530" s="28">
        <v>5</v>
      </c>
      <c r="F530" s="28"/>
      <c r="G530" s="28"/>
      <c r="H530" s="28"/>
      <c r="I530" s="5">
        <f t="shared" si="35"/>
        <v>5</v>
      </c>
    </row>
    <row r="531" spans="1:9">
      <c r="A531" s="28"/>
      <c r="B531" s="28"/>
      <c r="C531" s="28"/>
      <c r="D531" s="28"/>
      <c r="E531" s="28"/>
      <c r="F531" s="28"/>
      <c r="G531" s="28"/>
      <c r="H531" s="28"/>
      <c r="I531" s="6">
        <f>SUM(I528:I530)</f>
        <v>11</v>
      </c>
    </row>
    <row r="532" spans="1:9">
      <c r="A532" s="28">
        <v>28</v>
      </c>
      <c r="B532" s="28" t="s">
        <v>823</v>
      </c>
      <c r="C532" s="28"/>
      <c r="D532" s="28"/>
      <c r="E532" s="28"/>
      <c r="F532" s="28"/>
      <c r="G532" s="28"/>
      <c r="H532" s="28"/>
      <c r="I532" s="28"/>
    </row>
    <row r="533" spans="1:9">
      <c r="A533" s="28"/>
      <c r="B533" s="28" t="s">
        <v>824</v>
      </c>
      <c r="C533" s="28"/>
      <c r="D533" s="28"/>
      <c r="E533" s="28"/>
      <c r="F533" s="28"/>
      <c r="G533" s="28"/>
      <c r="H533" s="28"/>
      <c r="I533" s="28"/>
    </row>
    <row r="534" spans="1:9">
      <c r="A534" s="28"/>
      <c r="B534" s="28" t="s">
        <v>820</v>
      </c>
      <c r="C534" s="28">
        <v>1</v>
      </c>
      <c r="D534" s="28">
        <v>1</v>
      </c>
      <c r="E534" s="28">
        <v>2</v>
      </c>
      <c r="F534" s="28"/>
      <c r="G534" s="28"/>
      <c r="H534" s="28"/>
      <c r="I534" s="5">
        <f t="shared" ref="I534:I536" si="36">PRODUCT(C534:H534)</f>
        <v>2</v>
      </c>
    </row>
    <row r="535" spans="1:9">
      <c r="A535" s="28"/>
      <c r="B535" s="28" t="s">
        <v>821</v>
      </c>
      <c r="C535" s="28">
        <v>1</v>
      </c>
      <c r="D535" s="28">
        <v>2</v>
      </c>
      <c r="E535" s="28">
        <v>2</v>
      </c>
      <c r="F535" s="28"/>
      <c r="G535" s="28"/>
      <c r="H535" s="28"/>
      <c r="I535" s="5">
        <f t="shared" si="36"/>
        <v>4</v>
      </c>
    </row>
    <row r="536" spans="1:9">
      <c r="A536" s="28"/>
      <c r="B536" s="28" t="s">
        <v>822</v>
      </c>
      <c r="C536" s="28">
        <v>1</v>
      </c>
      <c r="D536" s="28">
        <v>1</v>
      </c>
      <c r="E536" s="28">
        <v>40</v>
      </c>
      <c r="F536" s="28"/>
      <c r="G536" s="28"/>
      <c r="H536" s="28"/>
      <c r="I536" s="5">
        <f t="shared" si="36"/>
        <v>40</v>
      </c>
    </row>
    <row r="537" spans="1:9">
      <c r="A537" s="28"/>
      <c r="B537" s="28"/>
      <c r="C537" s="28"/>
      <c r="D537" s="28"/>
      <c r="E537" s="28"/>
      <c r="F537" s="28"/>
      <c r="G537" s="28"/>
      <c r="H537" s="28"/>
      <c r="I537" s="6">
        <f>SUM(I534:I536)</f>
        <v>46</v>
      </c>
    </row>
    <row r="538" spans="1:9">
      <c r="A538" s="28">
        <v>29</v>
      </c>
      <c r="B538" s="28" t="s">
        <v>825</v>
      </c>
      <c r="C538" s="28"/>
      <c r="D538" s="28"/>
      <c r="E538" s="28"/>
      <c r="F538" s="28"/>
      <c r="G538" s="28"/>
      <c r="H538" s="28"/>
      <c r="I538" s="28"/>
    </row>
    <row r="539" spans="1:9">
      <c r="A539" s="28"/>
      <c r="B539" s="28" t="s">
        <v>820</v>
      </c>
      <c r="C539" s="28">
        <v>1</v>
      </c>
      <c r="D539" s="28">
        <v>1</v>
      </c>
      <c r="E539" s="28">
        <v>2</v>
      </c>
      <c r="F539" s="28"/>
      <c r="G539" s="28"/>
      <c r="H539" s="28"/>
      <c r="I539" s="5">
        <f t="shared" ref="I539:I541" si="37">PRODUCT(C539:H539)</f>
        <v>2</v>
      </c>
    </row>
    <row r="540" spans="1:9">
      <c r="A540" s="28"/>
      <c r="B540" s="28" t="s">
        <v>821</v>
      </c>
      <c r="C540" s="28">
        <v>1</v>
      </c>
      <c r="D540" s="28">
        <v>2</v>
      </c>
      <c r="E540" s="28">
        <v>2</v>
      </c>
      <c r="F540" s="28"/>
      <c r="G540" s="28"/>
      <c r="H540" s="28"/>
      <c r="I540" s="5">
        <f t="shared" si="37"/>
        <v>4</v>
      </c>
    </row>
    <row r="541" spans="1:9">
      <c r="A541" s="28"/>
      <c r="B541" s="28" t="s">
        <v>822</v>
      </c>
      <c r="C541" s="28">
        <v>1</v>
      </c>
      <c r="D541" s="28">
        <v>1</v>
      </c>
      <c r="E541" s="28">
        <v>40</v>
      </c>
      <c r="F541" s="28"/>
      <c r="G541" s="28"/>
      <c r="H541" s="28"/>
      <c r="I541" s="5">
        <f t="shared" si="37"/>
        <v>40</v>
      </c>
    </row>
    <row r="542" spans="1:9">
      <c r="A542" s="28"/>
      <c r="B542" s="28"/>
      <c r="C542" s="28"/>
      <c r="D542" s="28"/>
      <c r="E542" s="28"/>
      <c r="F542" s="28"/>
      <c r="G542" s="28"/>
      <c r="H542" s="28"/>
      <c r="I542" s="6">
        <f>SUM(I539:I541)</f>
        <v>46</v>
      </c>
    </row>
    <row r="543" spans="1:9">
      <c r="A543" s="28"/>
      <c r="B543" s="28"/>
      <c r="C543" s="28"/>
      <c r="D543" s="28"/>
      <c r="E543" s="28"/>
      <c r="F543" s="28"/>
      <c r="G543" s="28"/>
      <c r="H543" s="28"/>
      <c r="I543" s="28"/>
    </row>
    <row r="544" spans="1:9" ht="30">
      <c r="A544" s="28">
        <v>30</v>
      </c>
      <c r="B544" s="4" t="s">
        <v>826</v>
      </c>
      <c r="C544" s="28"/>
      <c r="D544" s="28"/>
      <c r="E544" s="28"/>
      <c r="F544" s="28"/>
      <c r="G544" s="28"/>
      <c r="H544" s="28"/>
      <c r="I544" s="28"/>
    </row>
    <row r="545" spans="1:9">
      <c r="A545" s="28"/>
      <c r="B545" s="28" t="s">
        <v>827</v>
      </c>
      <c r="C545" s="28">
        <v>1</v>
      </c>
      <c r="D545" s="28">
        <v>1</v>
      </c>
      <c r="E545" s="28">
        <v>2</v>
      </c>
      <c r="F545" s="28"/>
      <c r="G545" s="28"/>
      <c r="H545" s="28"/>
      <c r="I545" s="5">
        <f t="shared" ref="I545:I547" si="38">PRODUCT(C545:H545)</f>
        <v>2</v>
      </c>
    </row>
    <row r="546" spans="1:9">
      <c r="A546" s="28"/>
      <c r="B546" s="28" t="s">
        <v>828</v>
      </c>
      <c r="C546" s="28">
        <v>1</v>
      </c>
      <c r="D546" s="28">
        <v>1</v>
      </c>
      <c r="E546" s="28">
        <v>2</v>
      </c>
      <c r="F546" s="28"/>
      <c r="G546" s="28"/>
      <c r="H546" s="28"/>
      <c r="I546" s="5">
        <f t="shared" si="38"/>
        <v>2</v>
      </c>
    </row>
    <row r="547" spans="1:9">
      <c r="A547" s="28"/>
      <c r="B547" s="28" t="s">
        <v>829</v>
      </c>
      <c r="C547" s="28">
        <v>1</v>
      </c>
      <c r="D547" s="28">
        <v>1</v>
      </c>
      <c r="E547" s="28">
        <v>14</v>
      </c>
      <c r="F547" s="28"/>
      <c r="G547" s="28"/>
      <c r="H547" s="28"/>
      <c r="I547" s="5">
        <f t="shared" si="38"/>
        <v>14</v>
      </c>
    </row>
    <row r="548" spans="1:9">
      <c r="A548" s="28"/>
      <c r="B548" s="28"/>
      <c r="C548" s="28"/>
      <c r="D548" s="28"/>
      <c r="E548" s="28"/>
      <c r="F548" s="28"/>
      <c r="G548" s="28"/>
      <c r="H548" s="28"/>
      <c r="I548" s="6">
        <f>SUM(I545:I547)</f>
        <v>18</v>
      </c>
    </row>
    <row r="549" spans="1:9">
      <c r="A549" s="28"/>
      <c r="B549" s="28"/>
      <c r="C549" s="28"/>
      <c r="D549" s="28"/>
      <c r="E549" s="28"/>
      <c r="F549" s="28"/>
      <c r="G549" s="28"/>
      <c r="H549" s="28"/>
      <c r="I549" s="28"/>
    </row>
    <row r="550" spans="1:9" ht="30">
      <c r="A550" s="28">
        <v>31</v>
      </c>
      <c r="B550" s="4" t="s">
        <v>830</v>
      </c>
      <c r="C550" s="28"/>
      <c r="D550" s="28"/>
      <c r="E550" s="28"/>
      <c r="F550" s="28"/>
      <c r="G550" s="28"/>
      <c r="H550" s="28"/>
      <c r="I550" s="28"/>
    </row>
    <row r="551" spans="1:9">
      <c r="A551" s="28"/>
      <c r="B551" s="28" t="s">
        <v>827</v>
      </c>
      <c r="C551" s="28">
        <v>1</v>
      </c>
      <c r="D551" s="28">
        <v>1</v>
      </c>
      <c r="E551" s="28">
        <v>2</v>
      </c>
      <c r="F551" s="28"/>
      <c r="G551" s="28"/>
      <c r="H551" s="28"/>
      <c r="I551" s="5">
        <f t="shared" ref="I551:I553" si="39">PRODUCT(C551:H551)</f>
        <v>2</v>
      </c>
    </row>
    <row r="552" spans="1:9">
      <c r="A552" s="28"/>
      <c r="B552" s="28" t="s">
        <v>828</v>
      </c>
      <c r="C552" s="28">
        <v>1</v>
      </c>
      <c r="D552" s="28">
        <v>1</v>
      </c>
      <c r="E552" s="28">
        <v>2</v>
      </c>
      <c r="F552" s="28"/>
      <c r="G552" s="28"/>
      <c r="H552" s="28"/>
      <c r="I552" s="5">
        <f t="shared" si="39"/>
        <v>2</v>
      </c>
    </row>
    <row r="553" spans="1:9">
      <c r="A553" s="28"/>
      <c r="B553" s="28" t="s">
        <v>829</v>
      </c>
      <c r="C553" s="28">
        <v>1</v>
      </c>
      <c r="D553" s="28">
        <v>1</v>
      </c>
      <c r="E553" s="28">
        <v>14</v>
      </c>
      <c r="F553" s="28"/>
      <c r="G553" s="28"/>
      <c r="H553" s="28"/>
      <c r="I553" s="5">
        <f t="shared" si="39"/>
        <v>14</v>
      </c>
    </row>
    <row r="554" spans="1:9">
      <c r="A554" s="28"/>
      <c r="B554" s="28"/>
      <c r="C554" s="28"/>
      <c r="D554" s="28"/>
      <c r="E554" s="28"/>
      <c r="F554" s="28"/>
      <c r="G554" s="28"/>
      <c r="H554" s="28"/>
      <c r="I554" s="6">
        <f>SUM(I551:I553)</f>
        <v>18</v>
      </c>
    </row>
    <row r="555" spans="1:9" ht="30">
      <c r="A555" s="28">
        <v>32</v>
      </c>
      <c r="B555" s="4" t="s">
        <v>831</v>
      </c>
      <c r="C555" s="28"/>
      <c r="D555" s="28"/>
      <c r="E555" s="28"/>
      <c r="F555" s="28"/>
      <c r="G555" s="28"/>
      <c r="H555" s="28"/>
      <c r="I555" s="28"/>
    </row>
    <row r="556" spans="1:9">
      <c r="A556" s="28"/>
      <c r="B556" s="28" t="s">
        <v>832</v>
      </c>
      <c r="C556" s="28">
        <v>1</v>
      </c>
      <c r="D556" s="28">
        <v>1</v>
      </c>
      <c r="E556" s="28">
        <v>2</v>
      </c>
      <c r="F556" s="28"/>
      <c r="G556" s="28"/>
      <c r="H556" s="28"/>
      <c r="I556" s="5">
        <f t="shared" ref="I556:I558" si="40">PRODUCT(C556:H556)</f>
        <v>2</v>
      </c>
    </row>
    <row r="557" spans="1:9">
      <c r="A557" s="28"/>
      <c r="B557" s="28" t="s">
        <v>833</v>
      </c>
      <c r="C557" s="28">
        <v>1</v>
      </c>
      <c r="D557" s="28">
        <v>1</v>
      </c>
      <c r="E557" s="28">
        <v>2</v>
      </c>
      <c r="F557" s="28"/>
      <c r="G557" s="28"/>
      <c r="H557" s="28"/>
      <c r="I557" s="5">
        <f t="shared" si="40"/>
        <v>2</v>
      </c>
    </row>
    <row r="558" spans="1:9">
      <c r="A558" s="28"/>
      <c r="B558" s="28" t="s">
        <v>834</v>
      </c>
      <c r="C558" s="28">
        <v>1</v>
      </c>
      <c r="D558" s="28">
        <v>1</v>
      </c>
      <c r="E558" s="28">
        <v>6</v>
      </c>
      <c r="F558" s="28"/>
      <c r="G558" s="28"/>
      <c r="H558" s="28"/>
      <c r="I558" s="5">
        <f t="shared" si="40"/>
        <v>6</v>
      </c>
    </row>
    <row r="559" spans="1:9">
      <c r="A559" s="28"/>
      <c r="B559" s="28"/>
      <c r="C559" s="28"/>
      <c r="D559" s="28"/>
      <c r="E559" s="28"/>
      <c r="F559" s="28"/>
      <c r="G559" s="28"/>
      <c r="H559" s="28"/>
      <c r="I559" s="6">
        <f>SUM(I556:I558)</f>
        <v>10</v>
      </c>
    </row>
    <row r="560" spans="1:9" ht="30">
      <c r="A560" s="28">
        <v>33</v>
      </c>
      <c r="B560" s="4" t="s">
        <v>835</v>
      </c>
      <c r="C560" s="28"/>
      <c r="D560" s="28"/>
      <c r="E560" s="28"/>
      <c r="F560" s="28"/>
      <c r="G560" s="28"/>
      <c r="H560" s="28"/>
      <c r="I560" s="28"/>
    </row>
    <row r="561" spans="1:9">
      <c r="A561" s="28"/>
      <c r="B561" s="28" t="s">
        <v>836</v>
      </c>
      <c r="C561" s="28">
        <v>1</v>
      </c>
      <c r="D561" s="28">
        <v>1</v>
      </c>
      <c r="E561" s="28">
        <v>1</v>
      </c>
      <c r="F561" s="28">
        <v>0.75</v>
      </c>
      <c r="G561" s="28"/>
      <c r="H561" s="28">
        <v>2.1</v>
      </c>
      <c r="I561" s="5">
        <f t="shared" ref="I561:I563" si="41">PRODUCT(C561:H561)</f>
        <v>1.5750000000000002</v>
      </c>
    </row>
    <row r="562" spans="1:9">
      <c r="A562" s="28"/>
      <c r="B562" s="28" t="s">
        <v>837</v>
      </c>
      <c r="C562" s="28">
        <v>1</v>
      </c>
      <c r="D562" s="28">
        <v>1</v>
      </c>
      <c r="E562" s="28">
        <v>2</v>
      </c>
      <c r="F562" s="28">
        <v>0.75</v>
      </c>
      <c r="G562" s="28"/>
      <c r="H562" s="28">
        <v>2.1</v>
      </c>
      <c r="I562" s="5">
        <f t="shared" si="41"/>
        <v>3.1500000000000004</v>
      </c>
    </row>
    <row r="563" spans="1:9">
      <c r="A563" s="28"/>
      <c r="B563" s="28" t="s">
        <v>838</v>
      </c>
      <c r="C563" s="28">
        <v>1</v>
      </c>
      <c r="D563" s="28">
        <v>1</v>
      </c>
      <c r="E563" s="28">
        <v>4</v>
      </c>
      <c r="F563" s="28">
        <v>0.75</v>
      </c>
      <c r="G563" s="28"/>
      <c r="H563" s="28">
        <v>2.1</v>
      </c>
      <c r="I563" s="5">
        <f t="shared" si="41"/>
        <v>6.3000000000000007</v>
      </c>
    </row>
    <row r="564" spans="1:9" s="32" customFormat="1">
      <c r="A564" s="35"/>
      <c r="B564" s="35"/>
      <c r="C564" s="35"/>
      <c r="D564" s="35"/>
      <c r="E564" s="35"/>
      <c r="F564" s="35"/>
      <c r="G564" s="35"/>
      <c r="H564" s="35" t="s">
        <v>184</v>
      </c>
      <c r="I564" s="5">
        <f>SUM(I561:I563)</f>
        <v>11.025000000000002</v>
      </c>
    </row>
    <row r="565" spans="1:9">
      <c r="A565" s="28"/>
      <c r="B565" s="28"/>
      <c r="C565" s="28"/>
      <c r="D565" s="28"/>
      <c r="E565" s="28"/>
      <c r="F565" s="28"/>
      <c r="G565" s="28"/>
      <c r="H565" s="35" t="s">
        <v>725</v>
      </c>
      <c r="I565" s="6">
        <v>11.05</v>
      </c>
    </row>
    <row r="566" spans="1:9" ht="30">
      <c r="A566" s="28">
        <v>34</v>
      </c>
      <c r="B566" s="4" t="s">
        <v>839</v>
      </c>
      <c r="C566" s="28"/>
      <c r="D566" s="28"/>
      <c r="E566" s="28"/>
      <c r="F566" s="28"/>
      <c r="G566" s="28"/>
      <c r="H566" s="28"/>
      <c r="I566" s="28"/>
    </row>
    <row r="567" spans="1:9">
      <c r="A567" s="28"/>
      <c r="B567" s="28" t="s">
        <v>840</v>
      </c>
      <c r="C567" s="28">
        <v>1</v>
      </c>
      <c r="D567" s="28">
        <v>1</v>
      </c>
      <c r="E567" s="28">
        <v>25</v>
      </c>
      <c r="F567" s="28">
        <v>10</v>
      </c>
      <c r="G567" s="28"/>
      <c r="H567" s="28"/>
      <c r="I567" s="6">
        <f>PRODUCT(C567:H567)</f>
        <v>250</v>
      </c>
    </row>
    <row r="568" spans="1:9">
      <c r="A568" s="28"/>
      <c r="B568" s="28"/>
      <c r="C568" s="28"/>
      <c r="D568" s="28"/>
      <c r="E568" s="28"/>
      <c r="F568" s="28"/>
      <c r="G568" s="28"/>
      <c r="H568" s="28"/>
      <c r="I568" s="28"/>
    </row>
    <row r="569" spans="1:9" ht="30">
      <c r="A569" s="28">
        <v>35</v>
      </c>
      <c r="B569" s="4" t="s">
        <v>841</v>
      </c>
      <c r="C569" s="28"/>
      <c r="D569" s="28"/>
      <c r="E569" s="28"/>
      <c r="F569" s="28"/>
      <c r="G569" s="28"/>
      <c r="H569" s="28"/>
      <c r="I569" s="28"/>
    </row>
    <row r="570" spans="1:9">
      <c r="A570" s="28"/>
      <c r="B570" s="28" t="s">
        <v>840</v>
      </c>
      <c r="C570" s="28">
        <v>1</v>
      </c>
      <c r="D570" s="28">
        <v>1</v>
      </c>
      <c r="E570" s="28">
        <v>25</v>
      </c>
      <c r="F570" s="28">
        <v>12</v>
      </c>
      <c r="G570" s="28"/>
      <c r="H570" s="28"/>
      <c r="I570" s="6">
        <f>PRODUCT(C570:H570)</f>
        <v>300</v>
      </c>
    </row>
    <row r="571" spans="1:9">
      <c r="A571" s="28"/>
      <c r="B571" s="28"/>
      <c r="C571" s="28"/>
      <c r="D571" s="28"/>
      <c r="E571" s="28"/>
      <c r="F571" s="28"/>
      <c r="G571" s="28"/>
      <c r="H571" s="28"/>
      <c r="I571" s="28"/>
    </row>
    <row r="572" spans="1:9">
      <c r="A572" s="28"/>
      <c r="B572" s="28"/>
      <c r="C572" s="28"/>
      <c r="D572" s="28"/>
      <c r="E572" s="28"/>
      <c r="F572" s="28"/>
      <c r="G572" s="28"/>
      <c r="H572" s="28"/>
      <c r="I572" s="28"/>
    </row>
    <row r="573" spans="1:9" ht="30">
      <c r="A573" s="28">
        <v>36</v>
      </c>
      <c r="B573" s="4" t="s">
        <v>143</v>
      </c>
      <c r="C573" s="28"/>
      <c r="D573" s="28"/>
      <c r="E573" s="28"/>
      <c r="F573" s="28"/>
      <c r="G573" s="28"/>
      <c r="H573" s="28"/>
      <c r="I573" s="28"/>
    </row>
    <row r="574" spans="1:9">
      <c r="A574" s="28"/>
      <c r="B574" s="28" t="s">
        <v>842</v>
      </c>
      <c r="C574" s="28">
        <v>1</v>
      </c>
      <c r="D574" s="28">
        <v>1</v>
      </c>
      <c r="E574" s="28">
        <v>7</v>
      </c>
      <c r="F574" s="5">
        <v>10</v>
      </c>
      <c r="G574" s="28"/>
      <c r="H574" s="28"/>
      <c r="I574" s="28">
        <f>PRODUCT(C574:H574)</f>
        <v>70</v>
      </c>
    </row>
    <row r="575" spans="1:9">
      <c r="A575" s="28"/>
      <c r="B575" s="17" t="s">
        <v>843</v>
      </c>
      <c r="C575" s="28">
        <v>1</v>
      </c>
      <c r="D575" s="28">
        <v>1</v>
      </c>
      <c r="E575" s="28">
        <v>2</v>
      </c>
      <c r="F575" s="28">
        <v>6</v>
      </c>
      <c r="G575" s="28"/>
      <c r="H575" s="28"/>
      <c r="I575" s="35">
        <f>PRODUCT(C575:H575)</f>
        <v>12</v>
      </c>
    </row>
    <row r="576" spans="1:9">
      <c r="A576" s="28"/>
      <c r="B576" s="28"/>
      <c r="C576" s="28"/>
      <c r="D576" s="28"/>
      <c r="E576" s="28"/>
      <c r="F576" s="28"/>
      <c r="G576" s="28"/>
      <c r="H576" s="28"/>
      <c r="I576" s="6">
        <f>SUM(I574:I575)</f>
        <v>82</v>
      </c>
    </row>
    <row r="577" spans="1:9">
      <c r="A577" s="28">
        <v>37</v>
      </c>
      <c r="B577" s="28" t="s">
        <v>135</v>
      </c>
      <c r="C577" s="28"/>
      <c r="D577" s="28"/>
      <c r="E577" s="28"/>
      <c r="F577" s="28"/>
      <c r="G577" s="28"/>
      <c r="H577" s="28"/>
      <c r="I577" s="28"/>
    </row>
    <row r="578" spans="1:9">
      <c r="A578" s="28"/>
      <c r="B578" s="28" t="s">
        <v>136</v>
      </c>
      <c r="C578" s="28"/>
      <c r="D578" s="28"/>
      <c r="E578" s="28"/>
      <c r="F578" s="28"/>
      <c r="G578" s="28"/>
      <c r="H578" s="28"/>
      <c r="I578" s="28"/>
    </row>
    <row r="579" spans="1:9">
      <c r="A579" s="28"/>
      <c r="B579" s="28" t="s">
        <v>137</v>
      </c>
      <c r="C579" s="28">
        <v>1</v>
      </c>
      <c r="D579" s="28">
        <v>20</v>
      </c>
      <c r="E579" s="9"/>
      <c r="F579" s="5">
        <v>9</v>
      </c>
      <c r="G579" s="28"/>
      <c r="H579" s="28"/>
      <c r="I579" s="6">
        <f t="shared" ref="I579" si="42">PRODUCT(C579:H579)</f>
        <v>180</v>
      </c>
    </row>
    <row r="580" spans="1:9">
      <c r="A580" s="28"/>
      <c r="B580" s="28"/>
      <c r="C580" s="28"/>
      <c r="D580" s="28"/>
      <c r="E580" s="28"/>
      <c r="F580" s="28"/>
      <c r="G580" s="28"/>
      <c r="H580" s="28"/>
      <c r="I580" s="28"/>
    </row>
    <row r="581" spans="1:9">
      <c r="A581" s="28"/>
      <c r="B581" s="28" t="s">
        <v>138</v>
      </c>
      <c r="C581" s="28">
        <v>1</v>
      </c>
      <c r="D581" s="28">
        <v>17</v>
      </c>
      <c r="E581" s="28"/>
      <c r="F581" s="5">
        <v>9</v>
      </c>
      <c r="G581" s="28"/>
      <c r="H581" s="28"/>
      <c r="I581" s="6">
        <f t="shared" ref="I581" si="43">PRODUCT(C581:H581)</f>
        <v>153</v>
      </c>
    </row>
    <row r="582" spans="1:9">
      <c r="A582" s="28"/>
      <c r="B582" s="28"/>
      <c r="C582" s="28"/>
      <c r="D582" s="28"/>
      <c r="E582" s="28"/>
      <c r="F582" s="28"/>
      <c r="G582" s="28"/>
      <c r="H582" s="28"/>
      <c r="I582" s="28"/>
    </row>
    <row r="583" spans="1:9">
      <c r="A583" s="28">
        <v>38</v>
      </c>
      <c r="B583" s="28" t="s">
        <v>139</v>
      </c>
      <c r="C583" s="28"/>
      <c r="D583" s="28"/>
      <c r="E583" s="28"/>
      <c r="F583" s="28"/>
      <c r="G583" s="28"/>
      <c r="H583" s="28"/>
      <c r="I583" s="28"/>
    </row>
    <row r="584" spans="1:9">
      <c r="A584" s="28"/>
      <c r="B584" s="28" t="s">
        <v>140</v>
      </c>
      <c r="C584" s="28"/>
      <c r="D584" s="28"/>
      <c r="E584" s="28"/>
      <c r="F584" s="28"/>
      <c r="G584" s="28"/>
      <c r="H584" s="28"/>
      <c r="I584" s="28"/>
    </row>
    <row r="585" spans="1:9">
      <c r="A585" s="28"/>
      <c r="B585" s="28" t="s">
        <v>141</v>
      </c>
      <c r="C585" s="28">
        <v>1</v>
      </c>
      <c r="D585" s="28">
        <v>12</v>
      </c>
      <c r="E585" s="28"/>
      <c r="F585" s="5">
        <v>20</v>
      </c>
      <c r="G585" s="28"/>
      <c r="H585" s="28"/>
      <c r="I585" s="6">
        <f t="shared" ref="I585" si="44">PRODUCT(C585:H585)</f>
        <v>240</v>
      </c>
    </row>
    <row r="586" spans="1:9">
      <c r="A586" s="28"/>
      <c r="B586" s="28"/>
      <c r="C586" s="28"/>
      <c r="D586" s="28"/>
      <c r="E586" s="28"/>
      <c r="F586" s="28"/>
      <c r="G586" s="28"/>
      <c r="H586" s="28"/>
      <c r="I586" s="28"/>
    </row>
    <row r="587" spans="1:9">
      <c r="A587" s="28"/>
      <c r="B587" s="28" t="s">
        <v>142</v>
      </c>
      <c r="C587" s="28">
        <v>1</v>
      </c>
      <c r="D587" s="28">
        <v>13</v>
      </c>
      <c r="E587" s="28"/>
      <c r="F587" s="5">
        <v>22</v>
      </c>
      <c r="G587" s="28"/>
      <c r="H587" s="28"/>
      <c r="I587" s="6">
        <f t="shared" ref="I587" si="45">PRODUCT(C587:H587)</f>
        <v>286</v>
      </c>
    </row>
    <row r="588" spans="1:9" s="32" customFormat="1">
      <c r="A588" s="35"/>
      <c r="B588" s="35"/>
      <c r="C588" s="35"/>
      <c r="D588" s="35"/>
      <c r="E588" s="35"/>
      <c r="F588" s="5"/>
      <c r="G588" s="35"/>
      <c r="H588" s="35"/>
      <c r="I588" s="6"/>
    </row>
    <row r="589" spans="1:9" s="32" customFormat="1">
      <c r="A589" s="35"/>
      <c r="B589" s="35" t="s">
        <v>1027</v>
      </c>
      <c r="C589" s="35"/>
      <c r="D589" s="35"/>
      <c r="E589" s="35"/>
      <c r="F589" s="5"/>
      <c r="G589" s="35"/>
      <c r="H589" s="35"/>
      <c r="I589" s="6"/>
    </row>
    <row r="590" spans="1:9" s="32" customFormat="1">
      <c r="A590" s="35"/>
      <c r="B590" s="35" t="s">
        <v>1028</v>
      </c>
      <c r="C590" s="35">
        <v>1</v>
      </c>
      <c r="D590" s="35">
        <v>15</v>
      </c>
      <c r="E590" s="35"/>
      <c r="F590" s="5">
        <v>2</v>
      </c>
      <c r="G590" s="35"/>
      <c r="H590" s="35"/>
      <c r="I590" s="6">
        <v>30</v>
      </c>
    </row>
    <row r="591" spans="1:9" s="32" customFormat="1">
      <c r="A591" s="35"/>
      <c r="B591" s="35"/>
      <c r="C591" s="35"/>
      <c r="D591" s="35"/>
      <c r="E591" s="35"/>
      <c r="F591" s="5"/>
      <c r="G591" s="35"/>
      <c r="H591" s="35"/>
      <c r="I591" s="6"/>
    </row>
    <row r="592" spans="1:9" s="32" customFormat="1">
      <c r="A592" s="35"/>
      <c r="B592" s="35"/>
      <c r="C592" s="35"/>
      <c r="D592" s="35"/>
      <c r="E592" s="35"/>
      <c r="F592" s="5"/>
      <c r="G592" s="35"/>
      <c r="H592" s="35"/>
      <c r="I592" s="6"/>
    </row>
    <row r="593" spans="1:9">
      <c r="A593" s="28"/>
      <c r="B593" s="28"/>
      <c r="C593" s="28"/>
      <c r="D593" s="28"/>
      <c r="E593" s="28"/>
      <c r="F593" s="28"/>
      <c r="G593" s="28"/>
      <c r="H593" s="28"/>
      <c r="I593" s="28"/>
    </row>
    <row r="594" spans="1:9" ht="30">
      <c r="A594" s="28">
        <v>39</v>
      </c>
      <c r="B594" s="31" t="s">
        <v>880</v>
      </c>
      <c r="C594" s="28"/>
      <c r="D594" s="28"/>
      <c r="E594" s="28"/>
      <c r="F594" s="28"/>
      <c r="G594" s="28"/>
      <c r="H594" s="28"/>
      <c r="I594" s="28"/>
    </row>
    <row r="595" spans="1:9">
      <c r="A595" s="28"/>
      <c r="B595" s="27" t="s">
        <v>18</v>
      </c>
      <c r="C595" s="28"/>
      <c r="D595" s="28"/>
      <c r="E595" s="28"/>
      <c r="F595" s="28"/>
      <c r="G595" s="28"/>
      <c r="H595" s="28"/>
      <c r="I595" s="28"/>
    </row>
    <row r="596" spans="1:9">
      <c r="A596" s="28"/>
      <c r="B596" s="28" t="s">
        <v>564</v>
      </c>
      <c r="C596" s="28">
        <v>1</v>
      </c>
      <c r="D596" s="28">
        <v>1</v>
      </c>
      <c r="E596" s="28">
        <v>1</v>
      </c>
      <c r="F596" s="28">
        <v>35.14</v>
      </c>
      <c r="G596" s="28"/>
      <c r="H596" s="28">
        <v>8.33</v>
      </c>
      <c r="I596" s="5">
        <f>PRODUCT(C596:H596)</f>
        <v>292.71620000000001</v>
      </c>
    </row>
    <row r="597" spans="1:9">
      <c r="A597" s="28"/>
      <c r="B597" s="28" t="s">
        <v>565</v>
      </c>
      <c r="C597" s="28">
        <v>-1</v>
      </c>
      <c r="D597" s="28">
        <v>2</v>
      </c>
      <c r="E597" s="28">
        <v>1</v>
      </c>
      <c r="F597" s="28">
        <v>1.8</v>
      </c>
      <c r="G597" s="28"/>
      <c r="H597" s="28">
        <v>1.35</v>
      </c>
      <c r="I597" s="5">
        <f t="shared" ref="I597:I644" si="46">PRODUCT(C597:H597)</f>
        <v>-4.8600000000000003</v>
      </c>
    </row>
    <row r="598" spans="1:9">
      <c r="A598" s="28"/>
      <c r="B598" s="28" t="s">
        <v>566</v>
      </c>
      <c r="C598" s="28">
        <v>-2</v>
      </c>
      <c r="D598" s="28">
        <v>4</v>
      </c>
      <c r="E598" s="28">
        <v>1</v>
      </c>
      <c r="F598" s="28">
        <v>0.9</v>
      </c>
      <c r="G598" s="28"/>
      <c r="H598" s="28">
        <v>1.35</v>
      </c>
      <c r="I598" s="5">
        <f t="shared" si="46"/>
        <v>-9.7200000000000006</v>
      </c>
    </row>
    <row r="599" spans="1:9">
      <c r="A599" s="28"/>
      <c r="B599" s="28" t="s">
        <v>567</v>
      </c>
      <c r="C599" s="28">
        <v>-1</v>
      </c>
      <c r="D599" s="28">
        <v>2</v>
      </c>
      <c r="E599" s="28">
        <v>1</v>
      </c>
      <c r="F599" s="28">
        <v>0.9</v>
      </c>
      <c r="G599" s="28"/>
      <c r="H599" s="28">
        <v>1.35</v>
      </c>
      <c r="I599" s="5">
        <f t="shared" si="46"/>
        <v>-2.4300000000000002</v>
      </c>
    </row>
    <row r="600" spans="1:9">
      <c r="A600" s="28"/>
      <c r="B600" s="28" t="s">
        <v>568</v>
      </c>
      <c r="C600" s="28">
        <v>-2</v>
      </c>
      <c r="D600" s="28">
        <v>2</v>
      </c>
      <c r="E600" s="28">
        <v>1</v>
      </c>
      <c r="F600" s="28">
        <v>0.9</v>
      </c>
      <c r="G600" s="28"/>
      <c r="H600" s="28">
        <v>0.6</v>
      </c>
      <c r="I600" s="5">
        <f t="shared" si="46"/>
        <v>-2.16</v>
      </c>
    </row>
    <row r="601" spans="1:9">
      <c r="A601" s="28"/>
      <c r="B601" s="28" t="s">
        <v>569</v>
      </c>
      <c r="C601" s="28">
        <v>-1</v>
      </c>
      <c r="D601" s="28">
        <v>1</v>
      </c>
      <c r="E601" s="28">
        <v>1</v>
      </c>
      <c r="F601" s="28">
        <v>2</v>
      </c>
      <c r="G601" s="28"/>
      <c r="H601" s="28">
        <v>2.1</v>
      </c>
      <c r="I601" s="5">
        <f t="shared" si="46"/>
        <v>-4.2</v>
      </c>
    </row>
    <row r="602" spans="1:9">
      <c r="A602" s="28"/>
      <c r="B602" s="28" t="s">
        <v>570</v>
      </c>
      <c r="C602" s="28">
        <v>-1</v>
      </c>
      <c r="D602" s="28">
        <v>1</v>
      </c>
      <c r="E602" s="28">
        <v>1</v>
      </c>
      <c r="F602" s="28">
        <v>0.9</v>
      </c>
      <c r="G602" s="28"/>
      <c r="H602" s="28">
        <v>1.2</v>
      </c>
      <c r="I602" s="5">
        <f t="shared" si="46"/>
        <v>-1.08</v>
      </c>
    </row>
    <row r="603" spans="1:9">
      <c r="A603" s="28"/>
      <c r="B603" s="28" t="s">
        <v>572</v>
      </c>
      <c r="C603" s="28">
        <v>1</v>
      </c>
      <c r="D603" s="28">
        <v>1</v>
      </c>
      <c r="E603" s="28">
        <v>1</v>
      </c>
      <c r="F603" s="28">
        <v>13.69</v>
      </c>
      <c r="G603" s="28"/>
      <c r="H603" s="28">
        <v>3.15</v>
      </c>
      <c r="I603" s="5">
        <f t="shared" si="46"/>
        <v>43.1235</v>
      </c>
    </row>
    <row r="604" spans="1:9">
      <c r="A604" s="28"/>
      <c r="B604" s="28" t="s">
        <v>573</v>
      </c>
      <c r="C604" s="28">
        <v>-1</v>
      </c>
      <c r="D604" s="28">
        <v>1</v>
      </c>
      <c r="E604" s="28">
        <v>1</v>
      </c>
      <c r="F604" s="28">
        <v>0.9</v>
      </c>
      <c r="G604" s="28"/>
      <c r="H604" s="28">
        <v>2.1</v>
      </c>
      <c r="I604" s="5">
        <f t="shared" si="46"/>
        <v>-1.8900000000000001</v>
      </c>
    </row>
    <row r="605" spans="1:9">
      <c r="A605" s="28"/>
      <c r="B605" s="27" t="s">
        <v>79</v>
      </c>
      <c r="C605" s="28"/>
      <c r="D605" s="28"/>
      <c r="E605" s="28"/>
      <c r="F605" s="28"/>
      <c r="G605" s="28"/>
      <c r="H605" s="28"/>
      <c r="I605" s="5">
        <f t="shared" si="46"/>
        <v>0</v>
      </c>
    </row>
    <row r="606" spans="1:9">
      <c r="A606" s="28"/>
      <c r="B606" s="28" t="s">
        <v>617</v>
      </c>
      <c r="C606" s="28">
        <v>1</v>
      </c>
      <c r="D606" s="28">
        <v>1</v>
      </c>
      <c r="E606" s="28">
        <v>3</v>
      </c>
      <c r="F606" s="28">
        <v>86.42</v>
      </c>
      <c r="G606" s="28"/>
      <c r="H606" s="28">
        <v>10.050000000000001</v>
      </c>
      <c r="I606" s="5">
        <f t="shared" si="46"/>
        <v>2605.5630000000001</v>
      </c>
    </row>
    <row r="607" spans="1:9">
      <c r="A607" s="28"/>
      <c r="B607" s="28" t="s">
        <v>618</v>
      </c>
      <c r="C607" s="28">
        <v>1</v>
      </c>
      <c r="D607" s="28">
        <v>3</v>
      </c>
      <c r="E607" s="28">
        <v>3</v>
      </c>
      <c r="F607" s="28">
        <v>83.09</v>
      </c>
      <c r="G607" s="28"/>
      <c r="H607" s="28">
        <v>1.1299999999999999</v>
      </c>
      <c r="I607" s="5">
        <f t="shared" si="46"/>
        <v>845.02530000000002</v>
      </c>
    </row>
    <row r="608" spans="1:9">
      <c r="A608" s="28"/>
      <c r="B608" s="28" t="s">
        <v>587</v>
      </c>
      <c r="C608" s="28">
        <v>1</v>
      </c>
      <c r="D608" s="28">
        <v>3</v>
      </c>
      <c r="E608" s="28">
        <v>3</v>
      </c>
      <c r="F608" s="28">
        <v>16.72</v>
      </c>
      <c r="G608" s="28"/>
      <c r="H608" s="28">
        <v>2.75</v>
      </c>
      <c r="I608" s="5">
        <f t="shared" si="46"/>
        <v>413.82</v>
      </c>
    </row>
    <row r="609" spans="1:9">
      <c r="A609" s="28"/>
      <c r="B609" s="28" t="s">
        <v>619</v>
      </c>
      <c r="C609" s="28">
        <v>1</v>
      </c>
      <c r="D609" s="28">
        <v>3</v>
      </c>
      <c r="E609" s="28">
        <v>3</v>
      </c>
      <c r="F609" s="28">
        <v>4.96</v>
      </c>
      <c r="G609" s="28"/>
      <c r="H609" s="28">
        <v>0.3</v>
      </c>
      <c r="I609" s="5">
        <f t="shared" si="46"/>
        <v>13.391999999999999</v>
      </c>
    </row>
    <row r="610" spans="1:9">
      <c r="A610" s="28"/>
      <c r="B610" s="28" t="s">
        <v>619</v>
      </c>
      <c r="C610" s="28">
        <v>1</v>
      </c>
      <c r="D610" s="28">
        <v>3</v>
      </c>
      <c r="E610" s="28">
        <v>3</v>
      </c>
      <c r="F610" s="28">
        <v>2.46</v>
      </c>
      <c r="G610" s="28"/>
      <c r="H610" s="28">
        <v>0.3</v>
      </c>
      <c r="I610" s="5">
        <f t="shared" si="46"/>
        <v>6.6420000000000003</v>
      </c>
    </row>
    <row r="611" spans="1:9">
      <c r="A611" s="28"/>
      <c r="B611" s="28" t="s">
        <v>620</v>
      </c>
      <c r="C611" s="28">
        <v>-3</v>
      </c>
      <c r="D611" s="28">
        <v>12</v>
      </c>
      <c r="E611" s="28">
        <v>3</v>
      </c>
      <c r="F611" s="28">
        <v>3.8849999999999998</v>
      </c>
      <c r="G611" s="28"/>
      <c r="H611" s="28">
        <v>1.35</v>
      </c>
      <c r="I611" s="5">
        <f t="shared" si="46"/>
        <v>-566.43299999999999</v>
      </c>
    </row>
    <row r="612" spans="1:9">
      <c r="A612" s="28"/>
      <c r="B612" s="28" t="s">
        <v>568</v>
      </c>
      <c r="C612" s="28">
        <v>-3</v>
      </c>
      <c r="D612" s="28">
        <v>14</v>
      </c>
      <c r="E612" s="28">
        <v>3</v>
      </c>
      <c r="F612" s="28">
        <v>0.75</v>
      </c>
      <c r="G612" s="28"/>
      <c r="H612" s="28">
        <v>0.6</v>
      </c>
      <c r="I612" s="5">
        <f t="shared" si="46"/>
        <v>-56.699999999999996</v>
      </c>
    </row>
    <row r="613" spans="1:9">
      <c r="A613" s="28"/>
      <c r="B613" s="28" t="s">
        <v>621</v>
      </c>
      <c r="C613" s="28">
        <v>-3</v>
      </c>
      <c r="D613" s="28">
        <v>12</v>
      </c>
      <c r="E613" s="28">
        <v>3</v>
      </c>
      <c r="F613" s="28">
        <v>0.9</v>
      </c>
      <c r="G613" s="28"/>
      <c r="H613" s="28">
        <v>1.35</v>
      </c>
      <c r="I613" s="5">
        <f t="shared" si="46"/>
        <v>-131.22</v>
      </c>
    </row>
    <row r="614" spans="1:9">
      <c r="A614" s="28"/>
      <c r="B614" s="28" t="s">
        <v>621</v>
      </c>
      <c r="C614" s="28">
        <v>-3</v>
      </c>
      <c r="D614" s="28">
        <v>12</v>
      </c>
      <c r="E614" s="28">
        <v>3</v>
      </c>
      <c r="F614" s="28">
        <v>1.35</v>
      </c>
      <c r="G614" s="28"/>
      <c r="H614" s="28">
        <v>1.35</v>
      </c>
      <c r="I614" s="5">
        <f t="shared" si="46"/>
        <v>-196.83000000000004</v>
      </c>
    </row>
    <row r="615" spans="1:9">
      <c r="A615" s="28"/>
      <c r="B615" s="28" t="s">
        <v>622</v>
      </c>
      <c r="C615" s="28">
        <v>-3</v>
      </c>
      <c r="D615" s="28">
        <v>8</v>
      </c>
      <c r="E615" s="28">
        <v>3</v>
      </c>
      <c r="F615" s="28">
        <v>3.8849999999999998</v>
      </c>
      <c r="G615" s="28"/>
      <c r="H615" s="28">
        <v>1.35</v>
      </c>
      <c r="I615" s="5">
        <f t="shared" si="46"/>
        <v>-377.62199999999996</v>
      </c>
    </row>
    <row r="616" spans="1:9">
      <c r="A616" s="28"/>
      <c r="B616" s="28" t="s">
        <v>623</v>
      </c>
      <c r="C616" s="28">
        <v>-1</v>
      </c>
      <c r="D616" s="28">
        <v>3</v>
      </c>
      <c r="E616" s="28">
        <v>3</v>
      </c>
      <c r="F616" s="28">
        <v>0.9</v>
      </c>
      <c r="G616" s="28"/>
      <c r="H616" s="28">
        <v>2.1</v>
      </c>
      <c r="I616" s="5">
        <f t="shared" si="46"/>
        <v>-17.010000000000002</v>
      </c>
    </row>
    <row r="617" spans="1:9">
      <c r="A617" s="28"/>
      <c r="B617" s="28" t="s">
        <v>567</v>
      </c>
      <c r="C617" s="28">
        <v>-3</v>
      </c>
      <c r="D617" s="28">
        <v>12</v>
      </c>
      <c r="E617" s="28">
        <v>3</v>
      </c>
      <c r="F617" s="28">
        <v>0.9</v>
      </c>
      <c r="G617" s="28"/>
      <c r="H617" s="28">
        <v>1.05</v>
      </c>
      <c r="I617" s="5">
        <f t="shared" si="46"/>
        <v>-102.06</v>
      </c>
    </row>
    <row r="618" spans="1:9">
      <c r="A618" s="28"/>
      <c r="B618" s="28" t="s">
        <v>624</v>
      </c>
      <c r="C618" s="28">
        <v>3</v>
      </c>
      <c r="D618" s="28">
        <v>1</v>
      </c>
      <c r="E618" s="28">
        <v>3</v>
      </c>
      <c r="F618" s="28">
        <v>0.75</v>
      </c>
      <c r="G618" s="28"/>
      <c r="H618" s="28">
        <v>1.2</v>
      </c>
      <c r="I618" s="5">
        <f t="shared" si="46"/>
        <v>8.1</v>
      </c>
    </row>
    <row r="619" spans="1:9">
      <c r="A619" s="28"/>
      <c r="B619" s="28" t="s">
        <v>625</v>
      </c>
      <c r="C619" s="28">
        <v>2</v>
      </c>
      <c r="D619" s="28">
        <v>1</v>
      </c>
      <c r="E619" s="28">
        <v>3</v>
      </c>
      <c r="F619" s="28">
        <v>0.75</v>
      </c>
      <c r="G619" s="28"/>
      <c r="H619" s="28">
        <v>0.6</v>
      </c>
      <c r="I619" s="5">
        <f t="shared" si="46"/>
        <v>2.6999999999999997</v>
      </c>
    </row>
    <row r="620" spans="1:9">
      <c r="A620" s="28"/>
      <c r="B620" s="28" t="s">
        <v>626</v>
      </c>
      <c r="C620" s="28">
        <v>2</v>
      </c>
      <c r="D620" s="28">
        <v>3</v>
      </c>
      <c r="E620" s="28">
        <v>3</v>
      </c>
      <c r="F620" s="28">
        <v>2</v>
      </c>
      <c r="G620" s="28"/>
      <c r="H620" s="28">
        <v>0.45</v>
      </c>
      <c r="I620" s="5">
        <f t="shared" si="46"/>
        <v>16.2</v>
      </c>
    </row>
    <row r="621" spans="1:9">
      <c r="A621" s="28"/>
      <c r="B621" s="28" t="s">
        <v>627</v>
      </c>
      <c r="C621" s="28">
        <v>2</v>
      </c>
      <c r="D621" s="28">
        <v>3</v>
      </c>
      <c r="E621" s="28">
        <v>3</v>
      </c>
      <c r="F621" s="28">
        <v>2</v>
      </c>
      <c r="G621" s="28"/>
      <c r="H621" s="28">
        <v>0.6</v>
      </c>
      <c r="I621" s="5">
        <f t="shared" si="46"/>
        <v>21.599999999999998</v>
      </c>
    </row>
    <row r="622" spans="1:9">
      <c r="A622" s="28"/>
      <c r="B622" s="27" t="s">
        <v>146</v>
      </c>
      <c r="C622" s="28"/>
      <c r="D622" s="28"/>
      <c r="E622" s="28"/>
      <c r="F622" s="28"/>
      <c r="G622" s="28"/>
      <c r="H622" s="28"/>
      <c r="I622" s="5">
        <f t="shared" si="46"/>
        <v>0</v>
      </c>
    </row>
    <row r="623" spans="1:9">
      <c r="A623" s="28"/>
      <c r="B623" s="28" t="s">
        <v>617</v>
      </c>
      <c r="C623" s="28">
        <v>1</v>
      </c>
      <c r="D623" s="28">
        <v>1</v>
      </c>
      <c r="E623" s="28"/>
      <c r="F623" s="28">
        <v>33.86</v>
      </c>
      <c r="G623" s="28"/>
      <c r="H623" s="28">
        <v>5.48</v>
      </c>
      <c r="I623" s="5">
        <f t="shared" si="46"/>
        <v>185.55280000000002</v>
      </c>
    </row>
    <row r="624" spans="1:9">
      <c r="A624" s="28"/>
      <c r="B624" s="28" t="s">
        <v>881</v>
      </c>
      <c r="C624" s="28">
        <v>1</v>
      </c>
      <c r="D624" s="28">
        <v>1</v>
      </c>
      <c r="E624" s="28"/>
      <c r="F624" s="28">
        <v>10.93</v>
      </c>
      <c r="G624" s="28"/>
      <c r="H624" s="28">
        <v>2.75</v>
      </c>
      <c r="I624" s="5">
        <f t="shared" si="46"/>
        <v>30.057499999999997</v>
      </c>
    </row>
    <row r="625" spans="1:9">
      <c r="A625" s="28"/>
      <c r="B625" s="28" t="s">
        <v>629</v>
      </c>
      <c r="C625" s="28">
        <v>-1</v>
      </c>
      <c r="D625" s="28">
        <v>1</v>
      </c>
      <c r="E625" s="28"/>
      <c r="F625" s="28">
        <v>1.35</v>
      </c>
      <c r="G625" s="28"/>
      <c r="H625" s="28">
        <v>1.35</v>
      </c>
      <c r="I625" s="5">
        <f t="shared" si="46"/>
        <v>-1.8225000000000002</v>
      </c>
    </row>
    <row r="626" spans="1:9">
      <c r="A626" s="28"/>
      <c r="B626" s="28" t="s">
        <v>630</v>
      </c>
      <c r="C626" s="28">
        <v>-1</v>
      </c>
      <c r="D626" s="28">
        <v>2</v>
      </c>
      <c r="E626" s="28"/>
      <c r="F626" s="28">
        <v>0.9</v>
      </c>
      <c r="G626" s="28"/>
      <c r="H626" s="28">
        <v>1.35</v>
      </c>
      <c r="I626" s="5">
        <f t="shared" si="46"/>
        <v>-2.4300000000000002</v>
      </c>
    </row>
    <row r="627" spans="1:9">
      <c r="A627" s="28"/>
      <c r="B627" s="28" t="s">
        <v>567</v>
      </c>
      <c r="C627" s="28">
        <v>-1</v>
      </c>
      <c r="D627" s="28">
        <v>1</v>
      </c>
      <c r="E627" s="28"/>
      <c r="F627" s="28">
        <v>0.9</v>
      </c>
      <c r="G627" s="28"/>
      <c r="H627" s="28">
        <v>1.35</v>
      </c>
      <c r="I627" s="5">
        <f t="shared" si="46"/>
        <v>-1.2150000000000001</v>
      </c>
    </row>
    <row r="628" spans="1:9">
      <c r="A628" s="28"/>
      <c r="B628" s="28" t="s">
        <v>631</v>
      </c>
      <c r="C628" s="28">
        <v>-1</v>
      </c>
      <c r="D628" s="28">
        <v>2</v>
      </c>
      <c r="E628" s="28"/>
      <c r="F628" s="28">
        <v>2.7</v>
      </c>
      <c r="G628" s="28"/>
      <c r="H628" s="28">
        <v>1.35</v>
      </c>
      <c r="I628" s="5">
        <f t="shared" si="46"/>
        <v>-7.2900000000000009</v>
      </c>
    </row>
    <row r="629" spans="1:9">
      <c r="A629" s="28"/>
      <c r="B629" s="28" t="s">
        <v>632</v>
      </c>
      <c r="C629" s="28">
        <v>-1</v>
      </c>
      <c r="D629" s="28">
        <v>1</v>
      </c>
      <c r="E629" s="28"/>
      <c r="F629" s="28">
        <v>0.9</v>
      </c>
      <c r="G629" s="28"/>
      <c r="H629" s="28">
        <v>2.1</v>
      </c>
      <c r="I629" s="5">
        <f t="shared" si="46"/>
        <v>-1.8900000000000001</v>
      </c>
    </row>
    <row r="630" spans="1:9">
      <c r="A630" s="28"/>
      <c r="B630" s="28" t="s">
        <v>568</v>
      </c>
      <c r="C630" s="28">
        <v>-1</v>
      </c>
      <c r="D630" s="28">
        <v>2</v>
      </c>
      <c r="E630" s="28"/>
      <c r="F630" s="28">
        <v>0.9</v>
      </c>
      <c r="G630" s="28"/>
      <c r="H630" s="28">
        <v>0.6</v>
      </c>
      <c r="I630" s="5">
        <f t="shared" si="46"/>
        <v>-1.08</v>
      </c>
    </row>
    <row r="631" spans="1:9">
      <c r="A631" s="28"/>
      <c r="B631" s="28" t="s">
        <v>633</v>
      </c>
      <c r="C631" s="28">
        <v>-1</v>
      </c>
      <c r="D631" s="28">
        <v>1</v>
      </c>
      <c r="E631" s="28"/>
      <c r="F631" s="28">
        <v>2</v>
      </c>
      <c r="G631" s="28"/>
      <c r="H631" s="28">
        <v>2.1</v>
      </c>
      <c r="I631" s="5">
        <f t="shared" si="46"/>
        <v>-4.2</v>
      </c>
    </row>
    <row r="632" spans="1:9">
      <c r="A632" s="28"/>
      <c r="B632" s="30" t="s">
        <v>757</v>
      </c>
      <c r="C632" s="17"/>
      <c r="D632" s="17"/>
      <c r="E632" s="17"/>
      <c r="F632" s="17"/>
      <c r="G632" s="28"/>
      <c r="H632" s="28"/>
      <c r="I632" s="5">
        <f t="shared" si="46"/>
        <v>0</v>
      </c>
    </row>
    <row r="633" spans="1:9">
      <c r="A633" s="28"/>
      <c r="B633" s="17" t="s">
        <v>900</v>
      </c>
      <c r="C633" s="17">
        <v>1</v>
      </c>
      <c r="D633" s="17">
        <v>1</v>
      </c>
      <c r="E633" s="17">
        <v>40</v>
      </c>
      <c r="F633" s="17">
        <v>1.81</v>
      </c>
      <c r="G633" s="17">
        <v>0.95</v>
      </c>
      <c r="H633" s="28"/>
      <c r="I633" s="5">
        <f t="shared" si="46"/>
        <v>68.78</v>
      </c>
    </row>
    <row r="634" spans="1:9">
      <c r="A634" s="28"/>
      <c r="B634" s="17" t="s">
        <v>901</v>
      </c>
      <c r="C634" s="17">
        <v>1</v>
      </c>
      <c r="D634" s="17">
        <v>1</v>
      </c>
      <c r="E634" s="17">
        <v>40</v>
      </c>
      <c r="F634" s="17">
        <v>1.36</v>
      </c>
      <c r="G634" s="17">
        <v>0.95</v>
      </c>
      <c r="H634" s="28"/>
      <c r="I634" s="5">
        <f t="shared" si="46"/>
        <v>51.68</v>
      </c>
    </row>
    <row r="635" spans="1:9">
      <c r="A635" s="28"/>
      <c r="B635" s="17" t="s">
        <v>902</v>
      </c>
      <c r="C635" s="17">
        <v>1</v>
      </c>
      <c r="D635" s="17">
        <v>1</v>
      </c>
      <c r="E635" s="17">
        <v>40</v>
      </c>
      <c r="F635" s="17">
        <v>1.36</v>
      </c>
      <c r="G635" s="17">
        <v>0.95</v>
      </c>
      <c r="H635" s="28"/>
      <c r="I635" s="5">
        <f t="shared" si="46"/>
        <v>51.68</v>
      </c>
    </row>
    <row r="636" spans="1:9">
      <c r="A636" s="28"/>
      <c r="B636" s="30" t="s">
        <v>754</v>
      </c>
      <c r="C636" s="17"/>
      <c r="D636" s="17"/>
      <c r="E636" s="17"/>
      <c r="F636" s="17"/>
      <c r="G636" s="17"/>
      <c r="H636" s="28"/>
      <c r="I636" s="5">
        <f t="shared" si="46"/>
        <v>0</v>
      </c>
    </row>
    <row r="637" spans="1:9">
      <c r="A637" s="28"/>
      <c r="B637" s="17" t="s">
        <v>900</v>
      </c>
      <c r="C637" s="17">
        <v>1</v>
      </c>
      <c r="D637" s="17">
        <v>1</v>
      </c>
      <c r="E637" s="17">
        <v>2</v>
      </c>
      <c r="F637" s="17">
        <v>2.2599999999999998</v>
      </c>
      <c r="G637" s="17">
        <v>0.95</v>
      </c>
      <c r="H637" s="28"/>
      <c r="I637" s="5">
        <f t="shared" si="46"/>
        <v>4.2939999999999996</v>
      </c>
    </row>
    <row r="638" spans="1:9">
      <c r="A638" s="28"/>
      <c r="B638" s="17" t="s">
        <v>903</v>
      </c>
      <c r="C638" s="17">
        <v>1</v>
      </c>
      <c r="D638" s="17">
        <v>2</v>
      </c>
      <c r="E638" s="17">
        <v>2</v>
      </c>
      <c r="F638" s="17">
        <v>1.36</v>
      </c>
      <c r="G638" s="17">
        <v>0.95</v>
      </c>
      <c r="H638" s="28"/>
      <c r="I638" s="5">
        <f t="shared" si="46"/>
        <v>5.1680000000000001</v>
      </c>
    </row>
    <row r="639" spans="1:9">
      <c r="A639" s="28"/>
      <c r="B639" s="17" t="s">
        <v>756</v>
      </c>
      <c r="C639" s="17"/>
      <c r="D639" s="17"/>
      <c r="E639" s="17"/>
      <c r="F639" s="17"/>
      <c r="G639" s="17"/>
      <c r="H639" s="28"/>
      <c r="I639" s="5">
        <f t="shared" si="46"/>
        <v>0</v>
      </c>
    </row>
    <row r="640" spans="1:9">
      <c r="A640" s="28"/>
      <c r="B640" s="17" t="s">
        <v>900</v>
      </c>
      <c r="C640" s="17">
        <v>1</v>
      </c>
      <c r="D640" s="17">
        <v>1</v>
      </c>
      <c r="E640" s="17">
        <v>2</v>
      </c>
      <c r="F640" s="17">
        <v>1.81</v>
      </c>
      <c r="G640" s="17">
        <v>0.95</v>
      </c>
      <c r="H640" s="28"/>
      <c r="I640" s="5">
        <f t="shared" si="46"/>
        <v>3.4390000000000001</v>
      </c>
    </row>
    <row r="641" spans="1:9">
      <c r="A641" s="28"/>
      <c r="B641" s="17" t="s">
        <v>903</v>
      </c>
      <c r="C641" s="17">
        <v>1</v>
      </c>
      <c r="D641" s="17">
        <v>1</v>
      </c>
      <c r="E641" s="17">
        <v>2</v>
      </c>
      <c r="F641" s="17">
        <v>1.36</v>
      </c>
      <c r="G641" s="17">
        <v>0.95</v>
      </c>
      <c r="H641" s="28"/>
      <c r="I641" s="5">
        <f t="shared" si="46"/>
        <v>2.5840000000000001</v>
      </c>
    </row>
    <row r="642" spans="1:9">
      <c r="A642" s="28"/>
      <c r="B642" s="17" t="s">
        <v>773</v>
      </c>
      <c r="C642" s="17">
        <v>2</v>
      </c>
      <c r="D642" s="17">
        <v>3</v>
      </c>
      <c r="E642" s="17">
        <v>40</v>
      </c>
      <c r="F642" s="17">
        <v>0.45</v>
      </c>
      <c r="G642" s="17">
        <v>6.3E-2</v>
      </c>
      <c r="H642" s="28"/>
      <c r="I642" s="5">
        <f t="shared" si="46"/>
        <v>6.8040000000000003</v>
      </c>
    </row>
    <row r="643" spans="1:9">
      <c r="A643" s="28"/>
      <c r="B643" s="17" t="s">
        <v>905</v>
      </c>
      <c r="C643" s="17">
        <v>1</v>
      </c>
      <c r="D643" s="17">
        <v>1</v>
      </c>
      <c r="E643" s="17">
        <v>1</v>
      </c>
      <c r="F643" s="17">
        <v>294</v>
      </c>
      <c r="G643" s="17"/>
      <c r="H643" s="17">
        <v>1.73</v>
      </c>
      <c r="I643" s="5">
        <f t="shared" si="46"/>
        <v>508.62</v>
      </c>
    </row>
    <row r="644" spans="1:9">
      <c r="A644" s="28"/>
      <c r="B644" s="17" t="s">
        <v>906</v>
      </c>
      <c r="C644" s="17">
        <v>1</v>
      </c>
      <c r="D644" s="17">
        <v>1</v>
      </c>
      <c r="E644" s="17">
        <v>1</v>
      </c>
      <c r="F644" s="17">
        <v>166.8</v>
      </c>
      <c r="G644" s="17"/>
      <c r="H644" s="17">
        <v>1.5</v>
      </c>
      <c r="I644" s="5">
        <f t="shared" si="46"/>
        <v>250.20000000000002</v>
      </c>
    </row>
    <row r="645" spans="1:9">
      <c r="A645" s="28"/>
      <c r="B645" s="28"/>
      <c r="C645" s="28"/>
      <c r="D645" s="28"/>
      <c r="E645" s="28"/>
      <c r="F645" s="28"/>
      <c r="G645" s="28"/>
      <c r="H645" s="28" t="s">
        <v>184</v>
      </c>
      <c r="I645" s="6">
        <f>SUM(I596:I644)</f>
        <v>3943.5987999999984</v>
      </c>
    </row>
    <row r="646" spans="1:9">
      <c r="A646" s="28"/>
      <c r="B646" s="28"/>
      <c r="C646" s="28"/>
      <c r="D646" s="28"/>
      <c r="E646" s="28"/>
      <c r="F646" s="28"/>
      <c r="G646" s="28"/>
      <c r="H646" s="28" t="s">
        <v>904</v>
      </c>
      <c r="I646" s="6">
        <f>I645</f>
        <v>3943.5987999999984</v>
      </c>
    </row>
    <row r="647" spans="1:9">
      <c r="A647" s="28"/>
      <c r="B647" s="28"/>
      <c r="C647" s="28"/>
      <c r="D647" s="28"/>
      <c r="E647" s="28"/>
      <c r="F647" s="28"/>
      <c r="G647" s="28"/>
      <c r="H647" s="28"/>
      <c r="I647" s="28"/>
    </row>
    <row r="648" spans="1:9">
      <c r="A648" s="28"/>
      <c r="B648" s="28"/>
      <c r="C648" s="28"/>
      <c r="D648" s="28"/>
      <c r="E648" s="28"/>
      <c r="F648" s="28"/>
      <c r="G648" s="28"/>
      <c r="H648" s="28"/>
      <c r="I648" s="28"/>
    </row>
    <row r="649" spans="1:9" ht="30">
      <c r="A649" s="28">
        <v>40</v>
      </c>
      <c r="B649" s="4" t="s">
        <v>882</v>
      </c>
      <c r="C649" s="28"/>
      <c r="D649" s="28"/>
      <c r="E649" s="28"/>
      <c r="F649" s="28"/>
      <c r="G649" s="28"/>
      <c r="H649" s="28"/>
      <c r="I649" s="28"/>
    </row>
    <row r="650" spans="1:9">
      <c r="A650" s="28"/>
      <c r="B650" s="27" t="s">
        <v>734</v>
      </c>
      <c r="C650" s="28"/>
      <c r="D650" s="28"/>
      <c r="E650" s="28"/>
      <c r="F650" s="28"/>
      <c r="G650" s="28"/>
      <c r="H650" s="28"/>
      <c r="I650" s="28"/>
    </row>
    <row r="651" spans="1:9">
      <c r="A651" s="28"/>
      <c r="B651" s="28" t="s">
        <v>739</v>
      </c>
      <c r="C651" s="28">
        <v>1</v>
      </c>
      <c r="D651" s="28"/>
      <c r="E651" s="28">
        <v>14</v>
      </c>
      <c r="F651" s="28">
        <v>3.915</v>
      </c>
      <c r="G651" s="5">
        <v>2.88</v>
      </c>
      <c r="H651" s="28"/>
      <c r="I651" s="5">
        <f t="shared" ref="I651:I701" si="47">PRODUCT(C651:H651)</f>
        <v>157.8528</v>
      </c>
    </row>
    <row r="652" spans="1:9">
      <c r="A652" s="28"/>
      <c r="B652" s="28" t="s">
        <v>740</v>
      </c>
      <c r="C652" s="28">
        <v>1</v>
      </c>
      <c r="D652" s="28"/>
      <c r="E652" s="28">
        <v>14</v>
      </c>
      <c r="F652" s="28">
        <v>2.7850000000000001</v>
      </c>
      <c r="G652" s="5">
        <v>3</v>
      </c>
      <c r="H652" s="28"/>
      <c r="I652" s="5">
        <f t="shared" si="47"/>
        <v>116.97</v>
      </c>
    </row>
    <row r="653" spans="1:9">
      <c r="A653" s="28"/>
      <c r="B653" s="28" t="s">
        <v>741</v>
      </c>
      <c r="C653" s="28">
        <v>1</v>
      </c>
      <c r="D653" s="28"/>
      <c r="E653" s="28">
        <v>14</v>
      </c>
      <c r="F653" s="5">
        <v>1.8</v>
      </c>
      <c r="G653" s="5">
        <v>2.3149999999999999</v>
      </c>
      <c r="H653" s="28"/>
      <c r="I653" s="5">
        <f t="shared" si="47"/>
        <v>58.337999999999994</v>
      </c>
    </row>
    <row r="654" spans="1:9">
      <c r="A654" s="28"/>
      <c r="B654" s="28" t="s">
        <v>742</v>
      </c>
      <c r="C654" s="28">
        <v>1</v>
      </c>
      <c r="D654" s="28"/>
      <c r="E654" s="28">
        <v>14</v>
      </c>
      <c r="F654" s="5">
        <v>1.8</v>
      </c>
      <c r="G654" s="5">
        <v>1.2</v>
      </c>
      <c r="H654" s="28"/>
      <c r="I654" s="5">
        <f t="shared" si="47"/>
        <v>30.24</v>
      </c>
    </row>
    <row r="655" spans="1:9">
      <c r="A655" s="28"/>
      <c r="B655" s="28" t="s">
        <v>743</v>
      </c>
      <c r="C655" s="28">
        <v>1</v>
      </c>
      <c r="D655" s="28"/>
      <c r="E655" s="28">
        <v>14</v>
      </c>
      <c r="F655" s="5">
        <v>0.9</v>
      </c>
      <c r="G655" s="5">
        <v>1.2</v>
      </c>
      <c r="H655" s="28"/>
      <c r="I655" s="5">
        <f t="shared" si="47"/>
        <v>15.12</v>
      </c>
    </row>
    <row r="656" spans="1:9">
      <c r="A656" s="28"/>
      <c r="B656" s="28" t="s">
        <v>744</v>
      </c>
      <c r="C656" s="28">
        <v>1</v>
      </c>
      <c r="D656" s="28"/>
      <c r="E656" s="28">
        <v>14</v>
      </c>
      <c r="F656" s="28">
        <v>1.885</v>
      </c>
      <c r="G656" s="5">
        <v>1</v>
      </c>
      <c r="H656" s="28"/>
      <c r="I656" s="5">
        <f t="shared" si="47"/>
        <v>26.39</v>
      </c>
    </row>
    <row r="657" spans="1:9">
      <c r="A657" s="28"/>
      <c r="B657" s="28" t="s">
        <v>745</v>
      </c>
      <c r="C657" s="28">
        <v>1</v>
      </c>
      <c r="D657" s="28">
        <v>1</v>
      </c>
      <c r="E657" s="28">
        <v>14</v>
      </c>
      <c r="F657" s="28">
        <v>1.88</v>
      </c>
      <c r="G657" s="5">
        <v>0.9</v>
      </c>
      <c r="H657" s="28"/>
      <c r="I657" s="5">
        <f t="shared" si="47"/>
        <v>23.688000000000002</v>
      </c>
    </row>
    <row r="658" spans="1:9">
      <c r="A658" s="28"/>
      <c r="B658" s="27" t="s">
        <v>800</v>
      </c>
      <c r="C658" s="28"/>
      <c r="D658" s="28">
        <v>1</v>
      </c>
      <c r="E658" s="28"/>
      <c r="F658" s="28"/>
      <c r="G658" s="5"/>
      <c r="H658" s="28"/>
      <c r="I658" s="5">
        <f t="shared" si="47"/>
        <v>1</v>
      </c>
    </row>
    <row r="659" spans="1:9">
      <c r="A659" s="28"/>
      <c r="B659" s="28" t="s">
        <v>888</v>
      </c>
      <c r="C659" s="28">
        <v>1</v>
      </c>
      <c r="D659" s="28">
        <v>1</v>
      </c>
      <c r="E659" s="28">
        <v>2</v>
      </c>
      <c r="F659" s="28">
        <v>3</v>
      </c>
      <c r="G659" s="5">
        <v>3.25</v>
      </c>
      <c r="H659" s="28"/>
      <c r="I659" s="5">
        <f t="shared" si="47"/>
        <v>19.5</v>
      </c>
    </row>
    <row r="660" spans="1:9">
      <c r="A660" s="28"/>
      <c r="B660" s="28" t="s">
        <v>889</v>
      </c>
      <c r="C660" s="28">
        <v>1</v>
      </c>
      <c r="D660" s="28">
        <v>1</v>
      </c>
      <c r="E660" s="28">
        <v>1</v>
      </c>
      <c r="F660" s="28">
        <v>3.55</v>
      </c>
      <c r="G660" s="5">
        <v>2.7</v>
      </c>
      <c r="H660" s="28"/>
      <c r="I660" s="5">
        <f t="shared" si="47"/>
        <v>9.5850000000000009</v>
      </c>
    </row>
    <row r="661" spans="1:9">
      <c r="A661" s="28"/>
      <c r="B661" s="28" t="s">
        <v>890</v>
      </c>
      <c r="C661" s="28">
        <v>1</v>
      </c>
      <c r="D661" s="28">
        <v>1</v>
      </c>
      <c r="E661" s="28">
        <v>1</v>
      </c>
      <c r="F661" s="28">
        <v>3.55</v>
      </c>
      <c r="G661" s="5">
        <v>2.7</v>
      </c>
      <c r="H661" s="28"/>
      <c r="I661" s="5">
        <f t="shared" si="47"/>
        <v>9.5850000000000009</v>
      </c>
    </row>
    <row r="662" spans="1:9">
      <c r="A662" s="28"/>
      <c r="B662" s="28" t="s">
        <v>45</v>
      </c>
      <c r="C662" s="28">
        <v>1</v>
      </c>
      <c r="D662" s="28">
        <v>1</v>
      </c>
      <c r="E662" s="28">
        <v>1</v>
      </c>
      <c r="F662" s="28">
        <v>3.55</v>
      </c>
      <c r="G662" s="5">
        <v>2.2999999999999998</v>
      </c>
      <c r="H662" s="28"/>
      <c r="I662" s="5">
        <f t="shared" si="47"/>
        <v>8.1649999999999991</v>
      </c>
    </row>
    <row r="663" spans="1:9">
      <c r="A663" s="28"/>
      <c r="B663" s="28" t="s">
        <v>788</v>
      </c>
      <c r="C663" s="28">
        <v>1</v>
      </c>
      <c r="D663" s="28">
        <v>1</v>
      </c>
      <c r="E663" s="28">
        <v>1</v>
      </c>
      <c r="F663" s="28">
        <v>2.2999999999999998</v>
      </c>
      <c r="G663" s="5">
        <v>1.1499999999999999</v>
      </c>
      <c r="H663" s="28"/>
      <c r="I663" s="5">
        <f t="shared" si="47"/>
        <v>2.6449999999999996</v>
      </c>
    </row>
    <row r="664" spans="1:9">
      <c r="A664" s="28"/>
      <c r="B664" s="28" t="s">
        <v>790</v>
      </c>
      <c r="C664" s="28">
        <v>1</v>
      </c>
      <c r="D664" s="28"/>
      <c r="E664" s="28">
        <v>1</v>
      </c>
      <c r="F664" s="28">
        <v>2.7</v>
      </c>
      <c r="G664" s="5">
        <v>1.1499999999999999</v>
      </c>
      <c r="H664" s="28"/>
      <c r="I664" s="5">
        <f t="shared" si="47"/>
        <v>3.105</v>
      </c>
    </row>
    <row r="665" spans="1:9">
      <c r="A665" s="28"/>
      <c r="B665" s="14" t="s">
        <v>892</v>
      </c>
      <c r="C665" s="28">
        <v>1</v>
      </c>
      <c r="D665" s="28">
        <v>1</v>
      </c>
      <c r="E665" s="28">
        <v>2</v>
      </c>
      <c r="F665" s="28">
        <v>2</v>
      </c>
      <c r="G665" s="5">
        <v>1.1000000000000001</v>
      </c>
      <c r="H665" s="28"/>
      <c r="I665" s="5">
        <f t="shared" si="47"/>
        <v>4.4000000000000004</v>
      </c>
    </row>
    <row r="666" spans="1:9">
      <c r="A666" s="28"/>
      <c r="B666" s="14" t="s">
        <v>893</v>
      </c>
      <c r="C666" s="28">
        <v>1</v>
      </c>
      <c r="D666" s="28">
        <v>1</v>
      </c>
      <c r="E666" s="28">
        <v>1</v>
      </c>
      <c r="F666" s="28">
        <v>3.7749999999999999</v>
      </c>
      <c r="G666" s="5">
        <v>2</v>
      </c>
      <c r="H666" s="28"/>
      <c r="I666" s="5">
        <f t="shared" si="47"/>
        <v>7.55</v>
      </c>
    </row>
    <row r="667" spans="1:9">
      <c r="A667" s="28"/>
      <c r="B667" s="28" t="s">
        <v>897</v>
      </c>
      <c r="C667" s="28">
        <v>1</v>
      </c>
      <c r="D667" s="28">
        <v>1</v>
      </c>
      <c r="E667" s="28">
        <v>2</v>
      </c>
      <c r="F667" s="28">
        <v>2</v>
      </c>
      <c r="G667" s="5">
        <v>1.2</v>
      </c>
      <c r="H667" s="28"/>
      <c r="I667" s="5">
        <f t="shared" si="47"/>
        <v>4.8</v>
      </c>
    </row>
    <row r="668" spans="1:9">
      <c r="A668" s="28"/>
      <c r="B668" s="27" t="s">
        <v>894</v>
      </c>
      <c r="C668" s="28"/>
      <c r="D668" s="28">
        <v>1</v>
      </c>
      <c r="E668" s="28"/>
      <c r="F668" s="28"/>
      <c r="G668" s="5"/>
      <c r="H668" s="28"/>
      <c r="I668" s="5">
        <f t="shared" si="47"/>
        <v>1</v>
      </c>
    </row>
    <row r="669" spans="1:9">
      <c r="A669" s="28"/>
      <c r="B669" s="28" t="s">
        <v>43</v>
      </c>
      <c r="C669" s="28">
        <v>1</v>
      </c>
      <c r="D669" s="28">
        <v>1</v>
      </c>
      <c r="E669" s="28">
        <v>2</v>
      </c>
      <c r="F669" s="28">
        <v>2.7</v>
      </c>
      <c r="G669" s="5">
        <v>4.3849999999999998</v>
      </c>
      <c r="H669" s="28"/>
      <c r="I669" s="5">
        <f t="shared" si="47"/>
        <v>23.679000000000002</v>
      </c>
    </row>
    <row r="670" spans="1:9">
      <c r="A670" s="28"/>
      <c r="B670" s="28" t="s">
        <v>895</v>
      </c>
      <c r="C670" s="28">
        <v>1</v>
      </c>
      <c r="D670" s="28">
        <v>1</v>
      </c>
      <c r="E670" s="28">
        <v>2</v>
      </c>
      <c r="F670" s="28">
        <v>3.3149999999999999</v>
      </c>
      <c r="G670" s="5">
        <v>2.7</v>
      </c>
      <c r="H670" s="28"/>
      <c r="I670" s="5">
        <f t="shared" si="47"/>
        <v>17.901</v>
      </c>
    </row>
    <row r="671" spans="1:9">
      <c r="A671" s="28"/>
      <c r="B671" s="28" t="s">
        <v>891</v>
      </c>
      <c r="C671" s="28">
        <v>1</v>
      </c>
      <c r="D671" s="28">
        <v>1</v>
      </c>
      <c r="E671" s="28">
        <v>2</v>
      </c>
      <c r="F671" s="28">
        <v>1.2150000000000001</v>
      </c>
      <c r="G671" s="5">
        <v>2.5</v>
      </c>
      <c r="H671" s="28"/>
      <c r="I671" s="5">
        <f t="shared" si="47"/>
        <v>6.0750000000000002</v>
      </c>
    </row>
    <row r="672" spans="1:9">
      <c r="A672" s="28"/>
      <c r="B672" s="28" t="s">
        <v>896</v>
      </c>
      <c r="C672" s="28">
        <v>1</v>
      </c>
      <c r="D672" s="28">
        <v>1</v>
      </c>
      <c r="E672" s="28">
        <v>2</v>
      </c>
      <c r="F672" s="28">
        <v>1.2</v>
      </c>
      <c r="G672" s="5">
        <v>1.9</v>
      </c>
      <c r="H672" s="28"/>
      <c r="I672" s="5">
        <f t="shared" si="47"/>
        <v>4.5599999999999996</v>
      </c>
    </row>
    <row r="673" spans="1:9">
      <c r="A673" s="28"/>
      <c r="B673" s="28" t="s">
        <v>45</v>
      </c>
      <c r="C673" s="28">
        <v>1</v>
      </c>
      <c r="D673" s="28">
        <v>1</v>
      </c>
      <c r="E673" s="28">
        <v>2</v>
      </c>
      <c r="F673" s="28">
        <v>2.3849999999999998</v>
      </c>
      <c r="G673" s="5">
        <v>2.3849999999999998</v>
      </c>
      <c r="H673" s="28"/>
      <c r="I673" s="5">
        <f t="shared" si="47"/>
        <v>11.376449999999998</v>
      </c>
    </row>
    <row r="674" spans="1:9">
      <c r="A674" s="28"/>
      <c r="B674" s="28" t="s">
        <v>788</v>
      </c>
      <c r="C674" s="28">
        <v>1</v>
      </c>
      <c r="D674" s="28"/>
      <c r="E674" s="28">
        <v>2</v>
      </c>
      <c r="F674" s="28">
        <v>2.3849999999999998</v>
      </c>
      <c r="G674" s="5">
        <v>1.05</v>
      </c>
      <c r="H674" s="28"/>
      <c r="I674" s="5">
        <f t="shared" si="47"/>
        <v>5.0084999999999997</v>
      </c>
    </row>
    <row r="675" spans="1:9">
      <c r="A675" s="28"/>
      <c r="B675" s="28" t="s">
        <v>737</v>
      </c>
      <c r="C675" s="28">
        <v>1</v>
      </c>
      <c r="D675" s="28">
        <v>1</v>
      </c>
      <c r="E675" s="28">
        <v>1</v>
      </c>
      <c r="F675" s="28">
        <v>4.3849999999999998</v>
      </c>
      <c r="G675" s="5">
        <v>2</v>
      </c>
      <c r="H675" s="28"/>
      <c r="I675" s="5">
        <f t="shared" si="47"/>
        <v>8.77</v>
      </c>
    </row>
    <row r="676" spans="1:9">
      <c r="A676" s="28"/>
      <c r="B676" s="28" t="s">
        <v>897</v>
      </c>
      <c r="C676" s="28">
        <v>1</v>
      </c>
      <c r="D676" s="28">
        <v>1</v>
      </c>
      <c r="E676" s="28">
        <v>2</v>
      </c>
      <c r="F676" s="28">
        <v>2</v>
      </c>
      <c r="G676" s="5">
        <v>1.2</v>
      </c>
      <c r="H676" s="28"/>
      <c r="I676" s="5">
        <f t="shared" si="47"/>
        <v>4.8</v>
      </c>
    </row>
    <row r="677" spans="1:9">
      <c r="A677" s="28"/>
      <c r="B677" s="30" t="s">
        <v>757</v>
      </c>
      <c r="C677" s="17"/>
      <c r="D677" s="28">
        <v>1</v>
      </c>
      <c r="E677" s="17"/>
      <c r="F677" s="17"/>
      <c r="G677" s="28"/>
      <c r="H677" s="28"/>
      <c r="I677" s="5">
        <f t="shared" si="47"/>
        <v>1</v>
      </c>
    </row>
    <row r="678" spans="1:9">
      <c r="A678" s="28"/>
      <c r="B678" s="17" t="s">
        <v>751</v>
      </c>
      <c r="C678" s="17">
        <v>1</v>
      </c>
      <c r="D678" s="28">
        <v>1</v>
      </c>
      <c r="E678" s="17">
        <v>10</v>
      </c>
      <c r="F678" s="17">
        <v>1.81</v>
      </c>
      <c r="G678" s="17">
        <v>0.45</v>
      </c>
      <c r="H678" s="28"/>
      <c r="I678" s="5">
        <f t="shared" si="47"/>
        <v>8.1450000000000014</v>
      </c>
    </row>
    <row r="679" spans="1:9">
      <c r="A679" s="28"/>
      <c r="B679" s="17" t="s">
        <v>752</v>
      </c>
      <c r="C679" s="17">
        <v>1</v>
      </c>
      <c r="D679" s="28">
        <v>1</v>
      </c>
      <c r="E679" s="17">
        <v>10</v>
      </c>
      <c r="F679" s="17">
        <v>1.36</v>
      </c>
      <c r="G679" s="17">
        <v>0.45</v>
      </c>
      <c r="H679" s="28"/>
      <c r="I679" s="5">
        <f t="shared" si="47"/>
        <v>6.120000000000001</v>
      </c>
    </row>
    <row r="680" spans="1:9">
      <c r="A680" s="28"/>
      <c r="B680" s="17" t="s">
        <v>753</v>
      </c>
      <c r="C680" s="17">
        <v>1</v>
      </c>
      <c r="D680" s="28">
        <v>1</v>
      </c>
      <c r="E680" s="17">
        <v>10</v>
      </c>
      <c r="F680" s="17">
        <v>1.36</v>
      </c>
      <c r="G680" s="17">
        <v>0.45</v>
      </c>
      <c r="H680" s="28"/>
      <c r="I680" s="5">
        <f t="shared" si="47"/>
        <v>6.120000000000001</v>
      </c>
    </row>
    <row r="681" spans="1:9">
      <c r="A681" s="28"/>
      <c r="B681" s="30" t="s">
        <v>754</v>
      </c>
      <c r="C681" s="17"/>
      <c r="D681" s="28">
        <v>1</v>
      </c>
      <c r="E681" s="17"/>
      <c r="F681" s="17"/>
      <c r="G681" s="28"/>
      <c r="H681" s="28"/>
      <c r="I681" s="5">
        <f t="shared" si="47"/>
        <v>1</v>
      </c>
    </row>
    <row r="682" spans="1:9">
      <c r="A682" s="28"/>
      <c r="B682" s="17" t="s">
        <v>751</v>
      </c>
      <c r="C682" s="17">
        <v>1</v>
      </c>
      <c r="D682" s="28">
        <v>1</v>
      </c>
      <c r="E682" s="17">
        <v>2</v>
      </c>
      <c r="F682" s="17">
        <v>2.2599999999999998</v>
      </c>
      <c r="G682" s="17">
        <v>0.45</v>
      </c>
      <c r="H682" s="28"/>
      <c r="I682" s="5">
        <f t="shared" si="47"/>
        <v>2.0339999999999998</v>
      </c>
    </row>
    <row r="683" spans="1:9">
      <c r="A683" s="28"/>
      <c r="B683" s="17" t="s">
        <v>755</v>
      </c>
      <c r="C683" s="17">
        <v>1</v>
      </c>
      <c r="D683" s="17"/>
      <c r="E683" s="17">
        <v>2</v>
      </c>
      <c r="F683" s="17">
        <v>1.36</v>
      </c>
      <c r="G683" s="17">
        <v>0.45</v>
      </c>
      <c r="H683" s="28"/>
      <c r="I683" s="5">
        <f t="shared" si="47"/>
        <v>1.2240000000000002</v>
      </c>
    </row>
    <row r="684" spans="1:9">
      <c r="A684" s="28"/>
      <c r="B684" s="17" t="s">
        <v>756</v>
      </c>
      <c r="C684" s="17"/>
      <c r="D684" s="17">
        <v>1</v>
      </c>
      <c r="E684" s="17"/>
      <c r="F684" s="17"/>
      <c r="G684" s="28"/>
      <c r="H684" s="28"/>
      <c r="I684" s="5">
        <f t="shared" si="47"/>
        <v>1</v>
      </c>
    </row>
    <row r="685" spans="1:9">
      <c r="A685" s="28"/>
      <c r="B685" s="17" t="s">
        <v>751</v>
      </c>
      <c r="C685" s="17">
        <v>1</v>
      </c>
      <c r="D685" s="17">
        <v>1</v>
      </c>
      <c r="E685" s="17">
        <v>2</v>
      </c>
      <c r="F685" s="17">
        <v>1.81</v>
      </c>
      <c r="G685" s="17">
        <v>0.45</v>
      </c>
      <c r="H685" s="28"/>
      <c r="I685" s="5">
        <f t="shared" si="47"/>
        <v>1.629</v>
      </c>
    </row>
    <row r="686" spans="1:9">
      <c r="A686" s="28"/>
      <c r="B686" s="28" t="s">
        <v>51</v>
      </c>
      <c r="C686" s="28">
        <v>1</v>
      </c>
      <c r="D686" s="17">
        <v>1</v>
      </c>
      <c r="E686" s="28">
        <v>3</v>
      </c>
      <c r="F686" s="5">
        <v>4</v>
      </c>
      <c r="G686" s="28">
        <v>1.55</v>
      </c>
      <c r="H686" s="28"/>
      <c r="I686" s="5">
        <f t="shared" si="47"/>
        <v>18.600000000000001</v>
      </c>
    </row>
    <row r="687" spans="1:9">
      <c r="A687" s="28"/>
      <c r="B687" s="28" t="s">
        <v>52</v>
      </c>
      <c r="C687" s="28">
        <v>1</v>
      </c>
      <c r="D687" s="17"/>
      <c r="E687" s="28">
        <v>3</v>
      </c>
      <c r="F687" s="5">
        <v>4</v>
      </c>
      <c r="G687" s="28"/>
      <c r="H687" s="28">
        <v>0.88</v>
      </c>
      <c r="I687" s="5">
        <f t="shared" si="47"/>
        <v>10.56</v>
      </c>
    </row>
    <row r="688" spans="1:9">
      <c r="A688" s="28"/>
      <c r="B688" s="28" t="s">
        <v>53</v>
      </c>
      <c r="C688" s="28">
        <v>1</v>
      </c>
      <c r="D688" s="17">
        <v>1</v>
      </c>
      <c r="E688" s="28">
        <v>3</v>
      </c>
      <c r="F688" s="28">
        <v>0.23</v>
      </c>
      <c r="G688" s="28"/>
      <c r="H688" s="28">
        <v>0.25</v>
      </c>
      <c r="I688" s="5">
        <f t="shared" si="47"/>
        <v>0.17250000000000001</v>
      </c>
    </row>
    <row r="689" spans="1:9">
      <c r="A689" s="28"/>
      <c r="B689" s="28" t="s">
        <v>51</v>
      </c>
      <c r="C689" s="28">
        <v>1</v>
      </c>
      <c r="D689" s="17">
        <v>2</v>
      </c>
      <c r="E689" s="28">
        <v>3</v>
      </c>
      <c r="F689" s="5">
        <v>8.1999999999999993</v>
      </c>
      <c r="G689" s="28">
        <v>1.55</v>
      </c>
      <c r="H689" s="28"/>
      <c r="I689" s="5">
        <f t="shared" si="47"/>
        <v>76.259999999999991</v>
      </c>
    </row>
    <row r="690" spans="1:9">
      <c r="A690" s="28"/>
      <c r="B690" s="28" t="s">
        <v>52</v>
      </c>
      <c r="C690" s="28">
        <v>1</v>
      </c>
      <c r="D690" s="17"/>
      <c r="E690" s="28">
        <v>3</v>
      </c>
      <c r="F690" s="5">
        <v>8.1999999999999993</v>
      </c>
      <c r="G690" s="28"/>
      <c r="H690" s="28">
        <v>0.88</v>
      </c>
      <c r="I690" s="5">
        <f t="shared" si="47"/>
        <v>21.648</v>
      </c>
    </row>
    <row r="691" spans="1:9">
      <c r="A691" s="28"/>
      <c r="B691" s="28" t="s">
        <v>53</v>
      </c>
      <c r="C691" s="28">
        <v>1</v>
      </c>
      <c r="D691" s="17">
        <v>1</v>
      </c>
      <c r="E691" s="28">
        <v>3</v>
      </c>
      <c r="F691" s="28">
        <v>0.23</v>
      </c>
      <c r="G691" s="28"/>
      <c r="H691" s="28">
        <v>0.25</v>
      </c>
      <c r="I691" s="5">
        <f t="shared" si="47"/>
        <v>0.17250000000000001</v>
      </c>
    </row>
    <row r="692" spans="1:9">
      <c r="A692" s="28"/>
      <c r="B692" s="4" t="s">
        <v>557</v>
      </c>
      <c r="C692" s="28">
        <v>1</v>
      </c>
      <c r="D692" s="28">
        <v>2</v>
      </c>
      <c r="E692" s="28">
        <v>3</v>
      </c>
      <c r="F692" s="5">
        <v>4.5</v>
      </c>
      <c r="G692" s="5">
        <v>2</v>
      </c>
      <c r="H692" s="28"/>
      <c r="I692" s="5">
        <f t="shared" si="47"/>
        <v>54</v>
      </c>
    </row>
    <row r="693" spans="1:9">
      <c r="A693" s="28"/>
      <c r="B693" s="4" t="s">
        <v>50</v>
      </c>
      <c r="C693" s="28">
        <v>1</v>
      </c>
      <c r="D693" s="28">
        <v>2</v>
      </c>
      <c r="E693" s="28">
        <v>3</v>
      </c>
      <c r="F693" s="5">
        <v>14.84</v>
      </c>
      <c r="G693" s="5"/>
      <c r="H693" s="28">
        <v>0.12</v>
      </c>
      <c r="I693" s="5">
        <f t="shared" si="47"/>
        <v>10.684799999999999</v>
      </c>
    </row>
    <row r="694" spans="1:9">
      <c r="A694" s="28"/>
      <c r="B694" s="28" t="s">
        <v>87</v>
      </c>
      <c r="C694" s="28">
        <v>1</v>
      </c>
      <c r="D694" s="28">
        <v>2</v>
      </c>
      <c r="E694" s="28"/>
      <c r="F694" s="5">
        <v>2.5</v>
      </c>
      <c r="G694" s="5">
        <v>0.6</v>
      </c>
      <c r="H694" s="28"/>
      <c r="I694" s="5">
        <f t="shared" si="47"/>
        <v>3</v>
      </c>
    </row>
    <row r="695" spans="1:9">
      <c r="A695" s="28"/>
      <c r="B695" s="28" t="s">
        <v>88</v>
      </c>
      <c r="C695" s="28">
        <v>1</v>
      </c>
      <c r="D695" s="28">
        <v>2</v>
      </c>
      <c r="E695" s="28"/>
      <c r="F695" s="5">
        <v>4.5</v>
      </c>
      <c r="G695" s="5">
        <v>2</v>
      </c>
      <c r="H695" s="28"/>
      <c r="I695" s="5">
        <f t="shared" si="47"/>
        <v>18</v>
      </c>
    </row>
    <row r="696" spans="1:9">
      <c r="A696" s="28"/>
      <c r="B696" s="28" t="s">
        <v>90</v>
      </c>
      <c r="C696" s="28">
        <v>1</v>
      </c>
      <c r="D696" s="28">
        <v>2</v>
      </c>
      <c r="E696" s="28"/>
      <c r="F696" s="5">
        <v>4.95</v>
      </c>
      <c r="G696" s="5">
        <v>0.3</v>
      </c>
      <c r="H696" s="28"/>
      <c r="I696" s="5">
        <f t="shared" si="47"/>
        <v>2.97</v>
      </c>
    </row>
    <row r="697" spans="1:9">
      <c r="A697" s="28"/>
      <c r="B697" s="28" t="s">
        <v>90</v>
      </c>
      <c r="C697" s="28">
        <v>1</v>
      </c>
      <c r="D697" s="28">
        <v>2</v>
      </c>
      <c r="E697" s="28"/>
      <c r="F697" s="5">
        <v>2.46</v>
      </c>
      <c r="G697" s="5">
        <v>0.3</v>
      </c>
      <c r="H697" s="28"/>
      <c r="I697" s="5">
        <f t="shared" si="47"/>
        <v>1.476</v>
      </c>
    </row>
    <row r="698" spans="1:9">
      <c r="A698" s="28"/>
      <c r="B698" s="28" t="s">
        <v>89</v>
      </c>
      <c r="C698" s="28">
        <v>1</v>
      </c>
      <c r="D698" s="28">
        <v>1</v>
      </c>
      <c r="E698" s="28"/>
      <c r="F698" s="5">
        <v>2</v>
      </c>
      <c r="G698" s="5">
        <v>1</v>
      </c>
      <c r="H698" s="28"/>
      <c r="I698" s="5">
        <f t="shared" si="47"/>
        <v>2</v>
      </c>
    </row>
    <row r="699" spans="1:9">
      <c r="A699" s="28"/>
      <c r="B699" s="28" t="s">
        <v>91</v>
      </c>
      <c r="C699" s="28">
        <v>1</v>
      </c>
      <c r="D699" s="28">
        <v>1</v>
      </c>
      <c r="E699" s="28"/>
      <c r="F699" s="5">
        <v>2</v>
      </c>
      <c r="G699" s="5">
        <v>1</v>
      </c>
      <c r="H699" s="28"/>
      <c r="I699" s="5">
        <f t="shared" si="47"/>
        <v>2</v>
      </c>
    </row>
    <row r="700" spans="1:9">
      <c r="A700" s="28"/>
      <c r="B700" s="28" t="s">
        <v>92</v>
      </c>
      <c r="C700" s="28">
        <v>1</v>
      </c>
      <c r="D700" s="28">
        <v>4</v>
      </c>
      <c r="E700" s="28"/>
      <c r="F700" s="5">
        <v>3</v>
      </c>
      <c r="G700" s="5">
        <v>1.5</v>
      </c>
      <c r="H700" s="28"/>
      <c r="I700" s="5">
        <f t="shared" si="47"/>
        <v>18</v>
      </c>
    </row>
    <row r="701" spans="1:9" ht="30">
      <c r="A701" s="28"/>
      <c r="B701" s="4" t="s">
        <v>93</v>
      </c>
      <c r="C701" s="28">
        <v>1</v>
      </c>
      <c r="D701" s="28">
        <v>3</v>
      </c>
      <c r="E701" s="28"/>
      <c r="F701" s="28">
        <v>1.885</v>
      </c>
      <c r="G701" s="5">
        <v>1</v>
      </c>
      <c r="H701" s="28"/>
      <c r="I701" s="5">
        <f t="shared" si="47"/>
        <v>5.6550000000000002</v>
      </c>
    </row>
    <row r="702" spans="1:9">
      <c r="A702" s="28"/>
      <c r="B702" s="28"/>
      <c r="C702" s="28"/>
      <c r="D702" s="28"/>
      <c r="E702" s="28"/>
      <c r="F702" s="5"/>
      <c r="G702" s="28"/>
      <c r="H702" s="28"/>
      <c r="I702" s="5">
        <f>SUM(I651:I701)</f>
        <v>855.57454999999993</v>
      </c>
    </row>
    <row r="703" spans="1:9">
      <c r="A703" s="28"/>
      <c r="B703" s="17"/>
      <c r="C703" s="17"/>
      <c r="D703" s="28"/>
      <c r="E703" s="17"/>
      <c r="F703" s="17"/>
      <c r="G703" s="28"/>
      <c r="H703" s="28" t="s">
        <v>725</v>
      </c>
      <c r="I703" s="6">
        <v>855.6</v>
      </c>
    </row>
    <row r="704" spans="1:9" s="32" customFormat="1">
      <c r="A704" s="28"/>
      <c r="B704" s="17"/>
      <c r="C704" s="17"/>
      <c r="D704" s="28"/>
      <c r="E704" s="17"/>
      <c r="F704" s="17"/>
      <c r="G704" s="28"/>
      <c r="H704" s="28"/>
      <c r="I704" s="28"/>
    </row>
    <row r="705" spans="1:9" ht="30">
      <c r="A705" s="28">
        <v>41</v>
      </c>
      <c r="B705" s="4" t="s">
        <v>898</v>
      </c>
      <c r="C705" s="17"/>
      <c r="D705" s="28"/>
      <c r="E705" s="17"/>
      <c r="F705" s="17"/>
      <c r="G705" s="28"/>
      <c r="H705" s="28"/>
      <c r="I705" s="28"/>
    </row>
    <row r="706" spans="1:9">
      <c r="A706" s="28"/>
      <c r="B706" s="27" t="s">
        <v>899</v>
      </c>
      <c r="C706" s="28"/>
      <c r="D706" s="28"/>
      <c r="E706" s="28"/>
      <c r="F706" s="28"/>
      <c r="G706" s="28"/>
      <c r="H706" s="28"/>
      <c r="I706" s="28"/>
    </row>
    <row r="707" spans="1:9">
      <c r="A707" s="28"/>
      <c r="B707" s="28" t="s">
        <v>739</v>
      </c>
      <c r="C707" s="28">
        <v>1</v>
      </c>
      <c r="D707" s="28">
        <v>3</v>
      </c>
      <c r="E707" s="28">
        <v>26</v>
      </c>
      <c r="F707" s="28">
        <v>3.915</v>
      </c>
      <c r="G707" s="5">
        <v>2.88</v>
      </c>
      <c r="H707" s="28"/>
      <c r="I707" s="5">
        <f t="shared" ref="I707:I713" si="48">PRODUCT(C707:H707)</f>
        <v>879.46559999999999</v>
      </c>
    </row>
    <row r="708" spans="1:9">
      <c r="A708" s="28"/>
      <c r="B708" s="28" t="s">
        <v>740</v>
      </c>
      <c r="C708" s="28">
        <v>1</v>
      </c>
      <c r="D708" s="28">
        <v>9</v>
      </c>
      <c r="E708" s="28">
        <v>26</v>
      </c>
      <c r="F708" s="28">
        <v>2.7850000000000001</v>
      </c>
      <c r="G708" s="5">
        <v>3</v>
      </c>
      <c r="H708" s="28"/>
      <c r="I708" s="5">
        <f t="shared" si="48"/>
        <v>1955.0700000000002</v>
      </c>
    </row>
    <row r="709" spans="1:9">
      <c r="A709" s="28"/>
      <c r="B709" s="28" t="s">
        <v>741</v>
      </c>
      <c r="C709" s="28">
        <v>1</v>
      </c>
      <c r="D709" s="28">
        <v>1</v>
      </c>
      <c r="E709" s="28">
        <v>26</v>
      </c>
      <c r="F709" s="5">
        <v>1.8</v>
      </c>
      <c r="G709" s="5">
        <v>2.3149999999999999</v>
      </c>
      <c r="H709" s="28"/>
      <c r="I709" s="5">
        <f t="shared" si="48"/>
        <v>108.34200000000001</v>
      </c>
    </row>
    <row r="710" spans="1:9">
      <c r="A710" s="28"/>
      <c r="B710" s="28" t="s">
        <v>742</v>
      </c>
      <c r="C710" s="28">
        <v>1</v>
      </c>
      <c r="D710" s="28">
        <v>1</v>
      </c>
      <c r="E710" s="28">
        <v>26</v>
      </c>
      <c r="F710" s="5">
        <v>1.8</v>
      </c>
      <c r="G710" s="5">
        <v>1.2</v>
      </c>
      <c r="H710" s="28"/>
      <c r="I710" s="5">
        <f t="shared" si="48"/>
        <v>56.160000000000004</v>
      </c>
    </row>
    <row r="711" spans="1:9">
      <c r="A711" s="28"/>
      <c r="B711" s="28" t="s">
        <v>743</v>
      </c>
      <c r="C711" s="28">
        <v>1</v>
      </c>
      <c r="D711" s="28">
        <v>1</v>
      </c>
      <c r="E711" s="28">
        <v>26</v>
      </c>
      <c r="F711" s="5">
        <v>0.9</v>
      </c>
      <c r="G711" s="5">
        <v>1.2</v>
      </c>
      <c r="H711" s="28"/>
      <c r="I711" s="5">
        <f t="shared" si="48"/>
        <v>28.080000000000002</v>
      </c>
    </row>
    <row r="712" spans="1:9">
      <c r="A712" s="28"/>
      <c r="B712" s="28" t="s">
        <v>744</v>
      </c>
      <c r="C712" s="28">
        <v>1</v>
      </c>
      <c r="D712" s="28">
        <v>1</v>
      </c>
      <c r="E712" s="28">
        <v>26</v>
      </c>
      <c r="F712" s="28">
        <v>1.885</v>
      </c>
      <c r="G712" s="5">
        <v>1</v>
      </c>
      <c r="H712" s="28"/>
      <c r="I712" s="5">
        <f t="shared" si="48"/>
        <v>49.01</v>
      </c>
    </row>
    <row r="713" spans="1:9">
      <c r="A713" s="28"/>
      <c r="B713" s="28" t="s">
        <v>745</v>
      </c>
      <c r="C713" s="28">
        <v>1</v>
      </c>
      <c r="D713" s="28">
        <v>1</v>
      </c>
      <c r="E713" s="28">
        <v>26</v>
      </c>
      <c r="F713" s="28">
        <v>1.88</v>
      </c>
      <c r="G713" s="5">
        <v>0.9</v>
      </c>
      <c r="H713" s="28"/>
      <c r="I713" s="5">
        <f t="shared" si="48"/>
        <v>43.991999999999997</v>
      </c>
    </row>
    <row r="714" spans="1:9">
      <c r="A714" s="28"/>
      <c r="B714" s="17"/>
      <c r="C714" s="17"/>
      <c r="D714" s="28"/>
      <c r="E714" s="17"/>
      <c r="F714" s="17"/>
      <c r="G714" s="28"/>
      <c r="H714" s="28"/>
      <c r="I714" s="5">
        <f>SUM(I707:I713)</f>
        <v>3120.1196000000004</v>
      </c>
    </row>
    <row r="715" spans="1:9">
      <c r="A715" s="28"/>
      <c r="B715" s="17"/>
      <c r="C715" s="17"/>
      <c r="D715" s="28"/>
      <c r="E715" s="17"/>
      <c r="F715" s="17"/>
      <c r="G715" s="28"/>
      <c r="H715" s="28" t="s">
        <v>725</v>
      </c>
      <c r="I715" s="6">
        <v>3120.15</v>
      </c>
    </row>
    <row r="716" spans="1:9">
      <c r="A716" s="28"/>
      <c r="B716" s="28"/>
      <c r="C716" s="28"/>
      <c r="D716" s="17"/>
      <c r="E716" s="28"/>
      <c r="F716" s="28"/>
      <c r="G716" s="28"/>
      <c r="H716" s="28"/>
      <c r="I716" s="28"/>
    </row>
    <row r="717" spans="1:9" ht="30">
      <c r="A717" s="28">
        <v>42</v>
      </c>
      <c r="B717" s="25" t="s">
        <v>887</v>
      </c>
      <c r="C717" s="28"/>
      <c r="D717" s="17"/>
      <c r="E717" s="28"/>
      <c r="F717" s="28"/>
      <c r="G717" s="28"/>
      <c r="H717" s="28"/>
      <c r="I717" s="28"/>
    </row>
    <row r="718" spans="1:9">
      <c r="A718" s="28"/>
      <c r="B718" s="28" t="s">
        <v>79</v>
      </c>
      <c r="C718" s="28"/>
      <c r="D718" s="17"/>
      <c r="E718" s="28"/>
      <c r="F718" s="28"/>
      <c r="G718" s="28"/>
      <c r="H718" s="28"/>
      <c r="I718" s="28"/>
    </row>
    <row r="719" spans="1:9">
      <c r="A719" s="28"/>
      <c r="B719" s="28" t="s">
        <v>148</v>
      </c>
      <c r="C719" s="28">
        <v>1</v>
      </c>
      <c r="D719" s="28"/>
      <c r="E719" s="28"/>
      <c r="F719" s="5">
        <v>13.59</v>
      </c>
      <c r="G719" s="5"/>
      <c r="H719" s="5">
        <v>2.85</v>
      </c>
      <c r="I719" s="5">
        <f t="shared" ref="I719:I782" si="49">PRODUCT(C719:H719)</f>
        <v>38.731500000000004</v>
      </c>
    </row>
    <row r="720" spans="1:9">
      <c r="A720" s="28"/>
      <c r="B720" s="28" t="s">
        <v>123</v>
      </c>
      <c r="C720" s="28">
        <v>-1</v>
      </c>
      <c r="D720" s="28"/>
      <c r="E720" s="28"/>
      <c r="F720" s="5">
        <v>0.9</v>
      </c>
      <c r="G720" s="5"/>
      <c r="H720" s="5">
        <v>2.1</v>
      </c>
      <c r="I720" s="5">
        <f t="shared" si="49"/>
        <v>-1.8900000000000001</v>
      </c>
    </row>
    <row r="721" spans="1:9">
      <c r="A721" s="28"/>
      <c r="B721" s="28" t="s">
        <v>149</v>
      </c>
      <c r="C721" s="28">
        <v>-1</v>
      </c>
      <c r="D721" s="28"/>
      <c r="E721" s="28"/>
      <c r="F721" s="5">
        <v>1.35</v>
      </c>
      <c r="G721" s="5"/>
      <c r="H721" s="5">
        <v>1.35</v>
      </c>
      <c r="I721" s="5">
        <f t="shared" si="49"/>
        <v>-1.8225000000000002</v>
      </c>
    </row>
    <row r="722" spans="1:9">
      <c r="A722" s="28"/>
      <c r="B722" s="28" t="s">
        <v>150</v>
      </c>
      <c r="C722" s="28">
        <v>-1</v>
      </c>
      <c r="D722" s="28"/>
      <c r="E722" s="28"/>
      <c r="F722" s="5">
        <v>0.9</v>
      </c>
      <c r="G722" s="5"/>
      <c r="H722" s="5">
        <v>2.1</v>
      </c>
      <c r="I722" s="5">
        <f t="shared" si="49"/>
        <v>-1.8900000000000001</v>
      </c>
    </row>
    <row r="723" spans="1:9">
      <c r="A723" s="28"/>
      <c r="B723" s="28" t="s">
        <v>151</v>
      </c>
      <c r="C723" s="28">
        <v>1</v>
      </c>
      <c r="D723" s="28"/>
      <c r="E723" s="28"/>
      <c r="F723" s="5">
        <v>5.0999999999999996</v>
      </c>
      <c r="G723" s="5">
        <v>0.18</v>
      </c>
      <c r="H723" s="5"/>
      <c r="I723" s="5">
        <f t="shared" si="49"/>
        <v>0.91799999999999993</v>
      </c>
    </row>
    <row r="724" spans="1:9">
      <c r="A724" s="28"/>
      <c r="B724" s="28" t="s">
        <v>152</v>
      </c>
      <c r="C724" s="28">
        <v>1</v>
      </c>
      <c r="D724" s="28"/>
      <c r="E724" s="28"/>
      <c r="F724" s="5">
        <v>5.4</v>
      </c>
      <c r="G724" s="5">
        <v>0.18</v>
      </c>
      <c r="H724" s="5"/>
      <c r="I724" s="5">
        <f t="shared" si="49"/>
        <v>0.97199999999999998</v>
      </c>
    </row>
    <row r="725" spans="1:9">
      <c r="A725" s="28"/>
      <c r="B725" s="28" t="s">
        <v>153</v>
      </c>
      <c r="C725" s="28">
        <v>1</v>
      </c>
      <c r="D725" s="28">
        <v>40</v>
      </c>
      <c r="E725" s="28"/>
      <c r="F725" s="5">
        <v>11.57</v>
      </c>
      <c r="G725" s="5"/>
      <c r="H725" s="5">
        <v>2.85</v>
      </c>
      <c r="I725" s="5">
        <f t="shared" si="49"/>
        <v>1318.98</v>
      </c>
    </row>
    <row r="726" spans="1:9">
      <c r="A726" s="28"/>
      <c r="B726" s="28" t="s">
        <v>123</v>
      </c>
      <c r="C726" s="28">
        <v>-2</v>
      </c>
      <c r="D726" s="28">
        <v>40</v>
      </c>
      <c r="E726" s="28"/>
      <c r="F726" s="5">
        <v>0.9</v>
      </c>
      <c r="G726" s="5"/>
      <c r="H726" s="5">
        <v>2.1</v>
      </c>
      <c r="I726" s="5">
        <f t="shared" si="49"/>
        <v>-151.20000000000002</v>
      </c>
    </row>
    <row r="727" spans="1:9">
      <c r="A727" s="28"/>
      <c r="B727" s="28" t="s">
        <v>154</v>
      </c>
      <c r="C727" s="28">
        <v>-1</v>
      </c>
      <c r="D727" s="28">
        <v>40</v>
      </c>
      <c r="E727" s="28"/>
      <c r="F727" s="5">
        <v>0.9</v>
      </c>
      <c r="G727" s="5"/>
      <c r="H727" s="5">
        <v>1.35</v>
      </c>
      <c r="I727" s="5">
        <f t="shared" si="49"/>
        <v>-48.6</v>
      </c>
    </row>
    <row r="728" spans="1:9">
      <c r="A728" s="28"/>
      <c r="B728" s="28" t="s">
        <v>151</v>
      </c>
      <c r="C728" s="28">
        <v>2</v>
      </c>
      <c r="D728" s="28">
        <v>40</v>
      </c>
      <c r="E728" s="28"/>
      <c r="F728" s="5">
        <v>5.0999999999999996</v>
      </c>
      <c r="G728" s="5">
        <v>0.18</v>
      </c>
      <c r="H728" s="5"/>
      <c r="I728" s="5">
        <f t="shared" si="49"/>
        <v>73.44</v>
      </c>
    </row>
    <row r="729" spans="1:9">
      <c r="A729" s="28"/>
      <c r="B729" s="28" t="s">
        <v>155</v>
      </c>
      <c r="C729" s="28">
        <v>1</v>
      </c>
      <c r="D729" s="28">
        <v>40</v>
      </c>
      <c r="E729" s="28"/>
      <c r="F729" s="5">
        <v>4.5</v>
      </c>
      <c r="G729" s="5">
        <v>0.18</v>
      </c>
      <c r="H729" s="5"/>
      <c r="I729" s="5">
        <f t="shared" si="49"/>
        <v>32.4</v>
      </c>
    </row>
    <row r="730" spans="1:9">
      <c r="A730" s="28"/>
      <c r="B730" s="28" t="s">
        <v>156</v>
      </c>
      <c r="C730" s="28">
        <v>1</v>
      </c>
      <c r="D730" s="28">
        <v>40</v>
      </c>
      <c r="E730" s="28"/>
      <c r="F730" s="5">
        <v>3</v>
      </c>
      <c r="G730" s="5">
        <v>0.6</v>
      </c>
      <c r="H730" s="5"/>
      <c r="I730" s="5">
        <f t="shared" si="49"/>
        <v>72</v>
      </c>
    </row>
    <row r="731" spans="1:9">
      <c r="A731" s="28"/>
      <c r="B731" s="28" t="s">
        <v>157</v>
      </c>
      <c r="C731" s="28">
        <v>1</v>
      </c>
      <c r="D731" s="28">
        <v>40</v>
      </c>
      <c r="E731" s="28"/>
      <c r="F731" s="5">
        <v>4.1150000000000002</v>
      </c>
      <c r="G731" s="5"/>
      <c r="H731" s="5">
        <v>2.85</v>
      </c>
      <c r="I731" s="5">
        <f t="shared" si="49"/>
        <v>469.11000000000007</v>
      </c>
    </row>
    <row r="732" spans="1:9">
      <c r="A732" s="28"/>
      <c r="B732" s="28" t="s">
        <v>150</v>
      </c>
      <c r="C732" s="28">
        <v>-1</v>
      </c>
      <c r="D732" s="28">
        <v>40</v>
      </c>
      <c r="E732" s="28"/>
      <c r="F732" s="5">
        <v>0.9</v>
      </c>
      <c r="G732" s="5"/>
      <c r="H732" s="5">
        <v>2.1</v>
      </c>
      <c r="I732" s="5">
        <f t="shared" si="49"/>
        <v>-75.600000000000009</v>
      </c>
    </row>
    <row r="733" spans="1:9">
      <c r="A733" s="28"/>
      <c r="B733" s="28" t="s">
        <v>158</v>
      </c>
      <c r="C733" s="28">
        <v>-1</v>
      </c>
      <c r="D733" s="28">
        <v>40</v>
      </c>
      <c r="E733" s="28"/>
      <c r="F733" s="5">
        <v>0.9</v>
      </c>
      <c r="G733" s="5"/>
      <c r="H733" s="5">
        <v>1.05</v>
      </c>
      <c r="I733" s="5">
        <f t="shared" si="49"/>
        <v>-37.800000000000004</v>
      </c>
    </row>
    <row r="734" spans="1:9">
      <c r="A734" s="28"/>
      <c r="B734" s="28" t="s">
        <v>151</v>
      </c>
      <c r="C734" s="28">
        <v>1</v>
      </c>
      <c r="D734" s="28">
        <v>40</v>
      </c>
      <c r="E734" s="28"/>
      <c r="F734" s="5">
        <v>5.0999999999999996</v>
      </c>
      <c r="G734" s="5">
        <v>0.18</v>
      </c>
      <c r="H734" s="5"/>
      <c r="I734" s="5">
        <f t="shared" si="49"/>
        <v>36.72</v>
      </c>
    </row>
    <row r="735" spans="1:9">
      <c r="A735" s="28"/>
      <c r="B735" s="28" t="s">
        <v>159</v>
      </c>
      <c r="C735" s="28">
        <v>1</v>
      </c>
      <c r="D735" s="28">
        <v>40</v>
      </c>
      <c r="E735" s="28"/>
      <c r="F735" s="5">
        <v>3.9</v>
      </c>
      <c r="G735" s="5">
        <v>0.18</v>
      </c>
      <c r="H735" s="5"/>
      <c r="I735" s="5">
        <f t="shared" si="49"/>
        <v>28.08</v>
      </c>
    </row>
    <row r="736" spans="1:9">
      <c r="A736" s="28"/>
      <c r="B736" s="28" t="s">
        <v>156</v>
      </c>
      <c r="C736" s="28">
        <v>1</v>
      </c>
      <c r="D736" s="28">
        <v>40</v>
      </c>
      <c r="E736" s="28"/>
      <c r="F736" s="5">
        <v>2.3149999999999999</v>
      </c>
      <c r="G736" s="5">
        <v>0.6</v>
      </c>
      <c r="H736" s="5"/>
      <c r="I736" s="5">
        <f t="shared" si="49"/>
        <v>55.559999999999995</v>
      </c>
    </row>
    <row r="737" spans="1:9">
      <c r="A737" s="28"/>
      <c r="B737" s="28" t="s">
        <v>160</v>
      </c>
      <c r="C737" s="28">
        <v>1</v>
      </c>
      <c r="D737" s="28">
        <v>40</v>
      </c>
      <c r="E737" s="28"/>
      <c r="F737" s="5">
        <v>6</v>
      </c>
      <c r="G737" s="5"/>
      <c r="H737" s="5">
        <v>2.85</v>
      </c>
      <c r="I737" s="5">
        <f t="shared" si="49"/>
        <v>684</v>
      </c>
    </row>
    <row r="738" spans="1:9">
      <c r="A738" s="28"/>
      <c r="B738" s="28" t="s">
        <v>123</v>
      </c>
      <c r="C738" s="28">
        <v>-1</v>
      </c>
      <c r="D738" s="28">
        <v>40</v>
      </c>
      <c r="E738" s="28"/>
      <c r="F738" s="5">
        <v>0.75</v>
      </c>
      <c r="G738" s="5"/>
      <c r="H738" s="5">
        <v>2.1</v>
      </c>
      <c r="I738" s="5">
        <f t="shared" si="49"/>
        <v>-63</v>
      </c>
    </row>
    <row r="739" spans="1:9">
      <c r="A739" s="28"/>
      <c r="B739" s="28" t="s">
        <v>161</v>
      </c>
      <c r="C739" s="28">
        <v>-1</v>
      </c>
      <c r="D739" s="28">
        <v>40</v>
      </c>
      <c r="E739" s="28"/>
      <c r="F739" s="5">
        <v>0.75</v>
      </c>
      <c r="G739" s="5"/>
      <c r="H739" s="5">
        <v>0.6</v>
      </c>
      <c r="I739" s="5">
        <f t="shared" si="49"/>
        <v>-18</v>
      </c>
    </row>
    <row r="740" spans="1:9">
      <c r="A740" s="28"/>
      <c r="B740" s="28" t="s">
        <v>151</v>
      </c>
      <c r="C740" s="28">
        <v>1</v>
      </c>
      <c r="D740" s="28">
        <v>40</v>
      </c>
      <c r="E740" s="28"/>
      <c r="F740" s="5">
        <v>4.95</v>
      </c>
      <c r="G740" s="5">
        <v>0.115</v>
      </c>
      <c r="H740" s="5"/>
      <c r="I740" s="5">
        <f t="shared" si="49"/>
        <v>22.77</v>
      </c>
    </row>
    <row r="741" spans="1:9">
      <c r="A741" s="28"/>
      <c r="B741" s="28" t="s">
        <v>162</v>
      </c>
      <c r="C741" s="28">
        <v>1</v>
      </c>
      <c r="D741" s="28">
        <v>40</v>
      </c>
      <c r="E741" s="28"/>
      <c r="F741" s="5">
        <v>2.7</v>
      </c>
      <c r="G741" s="5">
        <v>0.05</v>
      </c>
      <c r="H741" s="5"/>
      <c r="I741" s="5">
        <f t="shared" si="49"/>
        <v>5.4</v>
      </c>
    </row>
    <row r="742" spans="1:9">
      <c r="A742" s="28"/>
      <c r="B742" s="28" t="s">
        <v>163</v>
      </c>
      <c r="C742" s="28">
        <v>1</v>
      </c>
      <c r="D742" s="28">
        <v>40</v>
      </c>
      <c r="E742" s="28"/>
      <c r="F742" s="5">
        <v>4.2</v>
      </c>
      <c r="G742" s="5"/>
      <c r="H742" s="5">
        <v>2.85</v>
      </c>
      <c r="I742" s="5">
        <f t="shared" si="49"/>
        <v>478.8</v>
      </c>
    </row>
    <row r="743" spans="1:9">
      <c r="A743" s="28"/>
      <c r="B743" s="28" t="s">
        <v>123</v>
      </c>
      <c r="C743" s="28">
        <v>-1</v>
      </c>
      <c r="D743" s="28">
        <v>40</v>
      </c>
      <c r="E743" s="28"/>
      <c r="F743" s="5">
        <v>0.75</v>
      </c>
      <c r="G743" s="5"/>
      <c r="H743" s="5">
        <v>2.1</v>
      </c>
      <c r="I743" s="5">
        <f t="shared" si="49"/>
        <v>-63</v>
      </c>
    </row>
    <row r="744" spans="1:9">
      <c r="A744" s="28"/>
      <c r="B744" s="28" t="s">
        <v>161</v>
      </c>
      <c r="C744" s="28">
        <v>-1</v>
      </c>
      <c r="D744" s="28">
        <v>40</v>
      </c>
      <c r="E744" s="28"/>
      <c r="F744" s="5">
        <v>0.75</v>
      </c>
      <c r="G744" s="5"/>
      <c r="H744" s="5">
        <v>0.6</v>
      </c>
      <c r="I744" s="5">
        <f t="shared" si="49"/>
        <v>-18</v>
      </c>
    </row>
    <row r="745" spans="1:9">
      <c r="A745" s="28"/>
      <c r="B745" s="28" t="s">
        <v>151</v>
      </c>
      <c r="C745" s="28">
        <v>1</v>
      </c>
      <c r="D745" s="28">
        <v>40</v>
      </c>
      <c r="E745" s="28"/>
      <c r="F745" s="5">
        <v>4.95</v>
      </c>
      <c r="G745" s="5">
        <v>0.115</v>
      </c>
      <c r="H745" s="5"/>
      <c r="I745" s="5">
        <f t="shared" si="49"/>
        <v>22.77</v>
      </c>
    </row>
    <row r="746" spans="1:9">
      <c r="A746" s="28"/>
      <c r="B746" s="28" t="s">
        <v>162</v>
      </c>
      <c r="C746" s="28">
        <v>1</v>
      </c>
      <c r="D746" s="28">
        <v>40</v>
      </c>
      <c r="E746" s="28"/>
      <c r="F746" s="5">
        <v>2.7</v>
      </c>
      <c r="G746" s="5">
        <v>0.05</v>
      </c>
      <c r="H746" s="5"/>
      <c r="I746" s="5">
        <f t="shared" si="49"/>
        <v>5.4</v>
      </c>
    </row>
    <row r="747" spans="1:9">
      <c r="A747" s="28"/>
      <c r="B747" s="28" t="s">
        <v>164</v>
      </c>
      <c r="C747" s="28">
        <v>1</v>
      </c>
      <c r="D747" s="28">
        <v>40</v>
      </c>
      <c r="E747" s="28"/>
      <c r="F747" s="5">
        <v>4.0599999999999996</v>
      </c>
      <c r="G747" s="5"/>
      <c r="H747" s="5">
        <v>2.85</v>
      </c>
      <c r="I747" s="5">
        <f t="shared" si="49"/>
        <v>462.84</v>
      </c>
    </row>
    <row r="748" spans="1:9">
      <c r="A748" s="28"/>
      <c r="B748" s="28" t="s">
        <v>123</v>
      </c>
      <c r="C748" s="28">
        <v>-2</v>
      </c>
      <c r="D748" s="28">
        <v>40</v>
      </c>
      <c r="E748" s="28"/>
      <c r="F748" s="5">
        <v>0.75</v>
      </c>
      <c r="G748" s="5"/>
      <c r="H748" s="5">
        <v>2.1</v>
      </c>
      <c r="I748" s="5">
        <f t="shared" si="49"/>
        <v>-126</v>
      </c>
    </row>
    <row r="749" spans="1:9">
      <c r="A749" s="28"/>
      <c r="B749" s="28" t="s">
        <v>165</v>
      </c>
      <c r="C749" s="28">
        <v>1</v>
      </c>
      <c r="D749" s="28">
        <v>40</v>
      </c>
      <c r="E749" s="28"/>
      <c r="F749" s="5">
        <v>5.77</v>
      </c>
      <c r="G749" s="5"/>
      <c r="H749" s="5">
        <v>2.85</v>
      </c>
      <c r="I749" s="5">
        <f t="shared" si="49"/>
        <v>657.78</v>
      </c>
    </row>
    <row r="750" spans="1:9">
      <c r="A750" s="28"/>
      <c r="B750" s="28" t="s">
        <v>166</v>
      </c>
      <c r="C750" s="28">
        <v>-1</v>
      </c>
      <c r="D750" s="28">
        <v>40</v>
      </c>
      <c r="E750" s="28"/>
      <c r="F750" s="5">
        <v>3.8849999999999998</v>
      </c>
      <c r="G750" s="5"/>
      <c r="H750" s="5">
        <v>1.35</v>
      </c>
      <c r="I750" s="5">
        <f t="shared" si="49"/>
        <v>-209.79</v>
      </c>
    </row>
    <row r="751" spans="1:9">
      <c r="A751" s="28"/>
      <c r="B751" s="28" t="s">
        <v>123</v>
      </c>
      <c r="C751" s="28">
        <v>-1</v>
      </c>
      <c r="D751" s="28">
        <v>40</v>
      </c>
      <c r="E751" s="28"/>
      <c r="F751" s="5">
        <v>0.9</v>
      </c>
      <c r="G751" s="5"/>
      <c r="H751" s="5">
        <v>2.1</v>
      </c>
      <c r="I751" s="5">
        <f t="shared" si="49"/>
        <v>-75.600000000000009</v>
      </c>
    </row>
    <row r="752" spans="1:9">
      <c r="A752" s="28"/>
      <c r="B752" s="30" t="s">
        <v>801</v>
      </c>
      <c r="C752" s="28"/>
      <c r="D752" s="28"/>
      <c r="E752" s="28"/>
      <c r="F752" s="28"/>
      <c r="G752" s="28"/>
      <c r="H752" s="28"/>
      <c r="I752" s="5">
        <f t="shared" si="49"/>
        <v>0</v>
      </c>
    </row>
    <row r="753" spans="1:9">
      <c r="A753" s="28"/>
      <c r="B753" s="17" t="s">
        <v>807</v>
      </c>
      <c r="C753" s="28">
        <v>1</v>
      </c>
      <c r="D753" s="28">
        <v>2</v>
      </c>
      <c r="E753" s="28">
        <v>2</v>
      </c>
      <c r="F753" s="24">
        <v>14.17</v>
      </c>
      <c r="G753" s="28"/>
      <c r="H753" s="24">
        <v>2.85</v>
      </c>
      <c r="I753" s="5">
        <f t="shared" si="49"/>
        <v>161.53800000000001</v>
      </c>
    </row>
    <row r="754" spans="1:9">
      <c r="A754" s="28"/>
      <c r="B754" s="17" t="s">
        <v>123</v>
      </c>
      <c r="C754" s="28">
        <v>-1</v>
      </c>
      <c r="D754" s="52">
        <v>2</v>
      </c>
      <c r="E754" s="28">
        <v>1</v>
      </c>
      <c r="F754" s="24">
        <v>1</v>
      </c>
      <c r="G754" s="28"/>
      <c r="H754" s="24">
        <v>2.1</v>
      </c>
      <c r="I754" s="5">
        <f t="shared" si="49"/>
        <v>-4.2</v>
      </c>
    </row>
    <row r="755" spans="1:9">
      <c r="A755" s="28"/>
      <c r="B755" s="17" t="s">
        <v>808</v>
      </c>
      <c r="C755" s="28">
        <v>1</v>
      </c>
      <c r="D755" s="52">
        <v>2</v>
      </c>
      <c r="E755" s="28">
        <v>1</v>
      </c>
      <c r="F755" s="24">
        <v>5.2</v>
      </c>
      <c r="G755" s="28">
        <v>0.13</v>
      </c>
      <c r="H755" s="24"/>
      <c r="I755" s="5">
        <f t="shared" si="49"/>
        <v>1.3520000000000001</v>
      </c>
    </row>
    <row r="756" spans="1:9">
      <c r="A756" s="28"/>
      <c r="B756" s="17" t="s">
        <v>809</v>
      </c>
      <c r="C756" s="28">
        <v>-1</v>
      </c>
      <c r="D756" s="52">
        <v>2</v>
      </c>
      <c r="E756" s="28">
        <v>1</v>
      </c>
      <c r="F756" s="24">
        <v>0.9</v>
      </c>
      <c r="G756" s="28"/>
      <c r="H756" s="24">
        <v>2.1</v>
      </c>
      <c r="I756" s="5">
        <f t="shared" si="49"/>
        <v>-3.7800000000000002</v>
      </c>
    </row>
    <row r="757" spans="1:9">
      <c r="A757" s="28"/>
      <c r="B757" s="17" t="s">
        <v>846</v>
      </c>
      <c r="C757" s="28">
        <v>1</v>
      </c>
      <c r="D757" s="52">
        <v>2</v>
      </c>
      <c r="E757" s="28">
        <v>1</v>
      </c>
      <c r="F757" s="24">
        <v>5.0999999999999996</v>
      </c>
      <c r="G757" s="28">
        <v>0.13</v>
      </c>
      <c r="H757" s="24"/>
      <c r="I757" s="5">
        <f t="shared" si="49"/>
        <v>1.3259999999999998</v>
      </c>
    </row>
    <row r="758" spans="1:9">
      <c r="A758" s="28"/>
      <c r="B758" s="17" t="s">
        <v>845</v>
      </c>
      <c r="C758" s="28">
        <v>-1</v>
      </c>
      <c r="D758" s="28"/>
      <c r="E758" s="28">
        <v>2</v>
      </c>
      <c r="F758" s="24">
        <v>1</v>
      </c>
      <c r="G758" s="28"/>
      <c r="H758" s="24">
        <v>1.35</v>
      </c>
      <c r="I758" s="5">
        <f t="shared" si="49"/>
        <v>-2.7</v>
      </c>
    </row>
    <row r="759" spans="1:9">
      <c r="A759" s="28"/>
      <c r="B759" s="17" t="s">
        <v>846</v>
      </c>
      <c r="C759" s="28">
        <v>1</v>
      </c>
      <c r="D759" s="28">
        <v>1</v>
      </c>
      <c r="E759" s="28">
        <v>2</v>
      </c>
      <c r="F759" s="24">
        <v>6.3</v>
      </c>
      <c r="G759" s="28">
        <v>0.13</v>
      </c>
      <c r="H759" s="24"/>
      <c r="I759" s="5">
        <f t="shared" si="49"/>
        <v>1.6379999999999999</v>
      </c>
    </row>
    <row r="760" spans="1:9">
      <c r="A760" s="28"/>
      <c r="B760" s="17" t="s">
        <v>847</v>
      </c>
      <c r="C760" s="28">
        <v>1</v>
      </c>
      <c r="D760" s="28">
        <v>1</v>
      </c>
      <c r="E760" s="28">
        <v>2</v>
      </c>
      <c r="F760" s="24">
        <v>12.05</v>
      </c>
      <c r="G760" s="28"/>
      <c r="H760" s="24">
        <v>2.85</v>
      </c>
      <c r="I760" s="5">
        <f t="shared" si="49"/>
        <v>68.685000000000002</v>
      </c>
    </row>
    <row r="761" spans="1:9">
      <c r="A761" s="28"/>
      <c r="B761" s="17" t="s">
        <v>123</v>
      </c>
      <c r="C761" s="28">
        <v>-1</v>
      </c>
      <c r="D761" s="28">
        <v>1</v>
      </c>
      <c r="E761" s="28">
        <v>2</v>
      </c>
      <c r="F761" s="24">
        <v>0.9</v>
      </c>
      <c r="G761" s="28"/>
      <c r="H761" s="24">
        <v>2.1</v>
      </c>
      <c r="I761" s="5">
        <f t="shared" si="49"/>
        <v>-3.7800000000000002</v>
      </c>
    </row>
    <row r="762" spans="1:9">
      <c r="A762" s="28"/>
      <c r="B762" s="17" t="s">
        <v>846</v>
      </c>
      <c r="C762" s="28">
        <v>1</v>
      </c>
      <c r="D762" s="28">
        <v>1</v>
      </c>
      <c r="E762" s="28">
        <v>2</v>
      </c>
      <c r="F762" s="24">
        <v>5.0999999999999996</v>
      </c>
      <c r="G762" s="28">
        <v>0.13</v>
      </c>
      <c r="H762" s="24"/>
      <c r="I762" s="5">
        <f t="shared" si="49"/>
        <v>1.3259999999999998</v>
      </c>
    </row>
    <row r="763" spans="1:9">
      <c r="A763" s="28"/>
      <c r="B763" s="17" t="s">
        <v>848</v>
      </c>
      <c r="C763" s="28">
        <v>-1</v>
      </c>
      <c r="D763" s="28">
        <v>1</v>
      </c>
      <c r="E763" s="28">
        <v>2</v>
      </c>
      <c r="F763" s="24">
        <v>0.9</v>
      </c>
      <c r="G763" s="28"/>
      <c r="H763" s="24">
        <v>1.35</v>
      </c>
      <c r="I763" s="5">
        <f t="shared" si="49"/>
        <v>-2.4300000000000002</v>
      </c>
    </row>
    <row r="764" spans="1:9">
      <c r="A764" s="28"/>
      <c r="B764" s="17" t="s">
        <v>846</v>
      </c>
      <c r="C764" s="28">
        <v>1</v>
      </c>
      <c r="D764" s="28">
        <v>1</v>
      </c>
      <c r="E764" s="28">
        <v>2</v>
      </c>
      <c r="F764" s="24">
        <v>4.5</v>
      </c>
      <c r="G764" s="28">
        <v>0.13</v>
      </c>
      <c r="H764" s="24"/>
      <c r="I764" s="5">
        <f t="shared" si="49"/>
        <v>1.17</v>
      </c>
    </row>
    <row r="765" spans="1:9">
      <c r="A765" s="28"/>
      <c r="B765" s="17" t="s">
        <v>849</v>
      </c>
      <c r="C765" s="28">
        <v>2</v>
      </c>
      <c r="D765" s="28">
        <v>1</v>
      </c>
      <c r="E765" s="28">
        <v>4</v>
      </c>
      <c r="F765" s="24">
        <v>0.6</v>
      </c>
      <c r="G765" s="28"/>
      <c r="H765" s="24">
        <v>2.1</v>
      </c>
      <c r="I765" s="5">
        <f t="shared" si="49"/>
        <v>10.08</v>
      </c>
    </row>
    <row r="766" spans="1:9">
      <c r="A766" s="28"/>
      <c r="B766" s="17" t="s">
        <v>850</v>
      </c>
      <c r="C766" s="28">
        <v>1</v>
      </c>
      <c r="D766" s="28">
        <v>2</v>
      </c>
      <c r="E766" s="28">
        <v>2</v>
      </c>
      <c r="F766" s="24">
        <v>9.5399999999999991</v>
      </c>
      <c r="G766" s="28"/>
      <c r="H766" s="24">
        <v>2.85</v>
      </c>
      <c r="I766" s="5">
        <f t="shared" si="49"/>
        <v>108.756</v>
      </c>
    </row>
    <row r="767" spans="1:9">
      <c r="A767" s="28"/>
      <c r="B767" s="17" t="s">
        <v>851</v>
      </c>
      <c r="C767" s="28">
        <v>-1</v>
      </c>
      <c r="D767" s="28">
        <v>2</v>
      </c>
      <c r="E767" s="28">
        <v>2</v>
      </c>
      <c r="F767" s="24">
        <v>0.9</v>
      </c>
      <c r="G767" s="28"/>
      <c r="H767" s="24">
        <v>2.1</v>
      </c>
      <c r="I767" s="5">
        <f t="shared" si="49"/>
        <v>-7.5600000000000005</v>
      </c>
    </row>
    <row r="768" spans="1:9">
      <c r="A768" s="28"/>
      <c r="B768" s="17" t="s">
        <v>846</v>
      </c>
      <c r="C768" s="28">
        <v>1</v>
      </c>
      <c r="D768" s="28">
        <v>2</v>
      </c>
      <c r="E768" s="28">
        <v>2</v>
      </c>
      <c r="F768" s="24">
        <v>5.0999999999999996</v>
      </c>
      <c r="G768" s="28">
        <v>0.23</v>
      </c>
      <c r="H768" s="24"/>
      <c r="I768" s="5">
        <f t="shared" si="49"/>
        <v>4.6920000000000002</v>
      </c>
    </row>
    <row r="769" spans="1:9">
      <c r="A769" s="28"/>
      <c r="B769" s="17" t="s">
        <v>848</v>
      </c>
      <c r="C769" s="28">
        <v>-1</v>
      </c>
      <c r="D769" s="28">
        <v>2</v>
      </c>
      <c r="E769" s="28">
        <v>2</v>
      </c>
      <c r="F769" s="24">
        <v>0.9</v>
      </c>
      <c r="G769" s="28"/>
      <c r="H769" s="24">
        <v>1.05</v>
      </c>
      <c r="I769" s="5">
        <f t="shared" si="49"/>
        <v>-3.7800000000000002</v>
      </c>
    </row>
    <row r="770" spans="1:9">
      <c r="A770" s="28"/>
      <c r="B770" s="17" t="s">
        <v>846</v>
      </c>
      <c r="C770" s="28">
        <v>1</v>
      </c>
      <c r="D770" s="28">
        <v>2</v>
      </c>
      <c r="E770" s="28">
        <v>2</v>
      </c>
      <c r="F770" s="24">
        <v>3.9</v>
      </c>
      <c r="G770" s="28">
        <v>0.13</v>
      </c>
      <c r="H770" s="24"/>
      <c r="I770" s="5">
        <f t="shared" si="49"/>
        <v>2.028</v>
      </c>
    </row>
    <row r="771" spans="1:9">
      <c r="A771" s="28"/>
      <c r="B771" s="17" t="s">
        <v>852</v>
      </c>
      <c r="C771" s="28">
        <v>-1</v>
      </c>
      <c r="D771" s="28">
        <v>2</v>
      </c>
      <c r="E771" s="28">
        <v>2</v>
      </c>
      <c r="F771" s="24">
        <v>0.9</v>
      </c>
      <c r="G771" s="28"/>
      <c r="H771" s="24">
        <v>2.1</v>
      </c>
      <c r="I771" s="5">
        <f t="shared" si="49"/>
        <v>-7.5600000000000005</v>
      </c>
    </row>
    <row r="772" spans="1:9">
      <c r="A772" s="28"/>
      <c r="B772" s="17" t="s">
        <v>846</v>
      </c>
      <c r="C772" s="28">
        <v>1</v>
      </c>
      <c r="D772" s="28">
        <v>1</v>
      </c>
      <c r="E772" s="28">
        <v>2</v>
      </c>
      <c r="F772" s="24">
        <v>5.0999999999999996</v>
      </c>
      <c r="G772" s="28">
        <v>0.13</v>
      </c>
      <c r="H772" s="24"/>
      <c r="I772" s="5">
        <f t="shared" si="49"/>
        <v>1.3259999999999998</v>
      </c>
    </row>
    <row r="773" spans="1:9">
      <c r="A773" s="28"/>
      <c r="B773" s="17" t="s">
        <v>853</v>
      </c>
      <c r="C773" s="28">
        <v>1</v>
      </c>
      <c r="D773" s="28">
        <v>1</v>
      </c>
      <c r="E773" s="28">
        <v>2</v>
      </c>
      <c r="F773" s="24">
        <v>0.6</v>
      </c>
      <c r="G773" s="28"/>
      <c r="H773" s="24">
        <v>2.1</v>
      </c>
      <c r="I773" s="5">
        <f t="shared" si="49"/>
        <v>2.52</v>
      </c>
    </row>
    <row r="774" spans="1:9">
      <c r="A774" s="28"/>
      <c r="B774" s="17" t="s">
        <v>854</v>
      </c>
      <c r="C774" s="28">
        <v>1</v>
      </c>
      <c r="D774" s="28">
        <v>1</v>
      </c>
      <c r="E774" s="28">
        <v>2</v>
      </c>
      <c r="F774" s="24">
        <v>6.87</v>
      </c>
      <c r="G774" s="28"/>
      <c r="H774" s="24">
        <v>2.85</v>
      </c>
      <c r="I774" s="5">
        <f t="shared" si="49"/>
        <v>39.158999999999999</v>
      </c>
    </row>
    <row r="775" spans="1:9">
      <c r="A775" s="28"/>
      <c r="B775" s="17" t="s">
        <v>851</v>
      </c>
      <c r="C775" s="28">
        <v>-1</v>
      </c>
      <c r="D775" s="28">
        <v>1</v>
      </c>
      <c r="E775" s="28">
        <v>2</v>
      </c>
      <c r="F775" s="24">
        <v>0.9</v>
      </c>
      <c r="G775" s="28"/>
      <c r="H775" s="24">
        <v>2.1</v>
      </c>
      <c r="I775" s="5">
        <f t="shared" si="49"/>
        <v>-3.7800000000000002</v>
      </c>
    </row>
    <row r="776" spans="1:9">
      <c r="A776" s="28"/>
      <c r="B776" s="17" t="s">
        <v>846</v>
      </c>
      <c r="C776" s="28">
        <v>1</v>
      </c>
      <c r="D776" s="28">
        <v>1</v>
      </c>
      <c r="E776" s="28">
        <v>2</v>
      </c>
      <c r="F776" s="24">
        <v>5.0999999999999996</v>
      </c>
      <c r="G776" s="28">
        <v>0.23</v>
      </c>
      <c r="H776" s="24"/>
      <c r="I776" s="5">
        <f t="shared" si="49"/>
        <v>2.3460000000000001</v>
      </c>
    </row>
    <row r="777" spans="1:9">
      <c r="A777" s="28"/>
      <c r="B777" s="17" t="s">
        <v>848</v>
      </c>
      <c r="C777" s="28">
        <v>-1</v>
      </c>
      <c r="D777" s="28">
        <v>1</v>
      </c>
      <c r="E777" s="28">
        <v>2</v>
      </c>
      <c r="F777" s="24">
        <v>0.9</v>
      </c>
      <c r="G777" s="28"/>
      <c r="H777" s="24">
        <v>1.05</v>
      </c>
      <c r="I777" s="5">
        <f t="shared" si="49"/>
        <v>-1.8900000000000001</v>
      </c>
    </row>
    <row r="778" spans="1:9">
      <c r="A778" s="28"/>
      <c r="B778" s="17" t="s">
        <v>846</v>
      </c>
      <c r="C778" s="28">
        <v>1</v>
      </c>
      <c r="D778" s="28">
        <v>1</v>
      </c>
      <c r="E778" s="28">
        <v>2</v>
      </c>
      <c r="F778" s="24">
        <v>3.9</v>
      </c>
      <c r="G778" s="28">
        <v>0.13</v>
      </c>
      <c r="H778" s="24"/>
      <c r="I778" s="5">
        <f t="shared" si="49"/>
        <v>1.014</v>
      </c>
    </row>
    <row r="779" spans="1:9">
      <c r="A779" s="28"/>
      <c r="B779" s="17" t="s">
        <v>852</v>
      </c>
      <c r="C779" s="28">
        <v>-1</v>
      </c>
      <c r="D779" s="28">
        <v>2</v>
      </c>
      <c r="E779" s="28">
        <v>2</v>
      </c>
      <c r="F779" s="24">
        <v>0.9</v>
      </c>
      <c r="G779" s="28"/>
      <c r="H779" s="24">
        <v>2.1</v>
      </c>
      <c r="I779" s="5">
        <f t="shared" si="49"/>
        <v>-7.5600000000000005</v>
      </c>
    </row>
    <row r="780" spans="1:9">
      <c r="A780" s="28"/>
      <c r="B780" s="17" t="s">
        <v>855</v>
      </c>
      <c r="C780" s="28">
        <v>1</v>
      </c>
      <c r="D780" s="28">
        <v>1</v>
      </c>
      <c r="E780" s="28">
        <v>2</v>
      </c>
      <c r="F780" s="24">
        <v>7.43</v>
      </c>
      <c r="G780" s="28"/>
      <c r="H780" s="24">
        <v>1.35</v>
      </c>
      <c r="I780" s="5">
        <f t="shared" si="49"/>
        <v>20.061</v>
      </c>
    </row>
    <row r="781" spans="1:9">
      <c r="A781" s="28"/>
      <c r="B781" s="17" t="s">
        <v>856</v>
      </c>
      <c r="C781" s="28">
        <v>-1</v>
      </c>
      <c r="D781" s="28">
        <v>1</v>
      </c>
      <c r="E781" s="28">
        <v>2</v>
      </c>
      <c r="F781" s="24">
        <v>0.75</v>
      </c>
      <c r="G781" s="28"/>
      <c r="H781" s="24">
        <v>2.1</v>
      </c>
      <c r="I781" s="5">
        <f t="shared" si="49"/>
        <v>-3.1500000000000004</v>
      </c>
    </row>
    <row r="782" spans="1:9">
      <c r="A782" s="28"/>
      <c r="B782" s="17" t="s">
        <v>846</v>
      </c>
      <c r="C782" s="28">
        <v>1</v>
      </c>
      <c r="D782" s="28">
        <v>1</v>
      </c>
      <c r="E782" s="28">
        <v>2</v>
      </c>
      <c r="F782" s="24">
        <v>1.95</v>
      </c>
      <c r="G782" s="28">
        <v>0.15</v>
      </c>
      <c r="H782" s="24"/>
      <c r="I782" s="5">
        <f t="shared" si="49"/>
        <v>0.58499999999999996</v>
      </c>
    </row>
    <row r="783" spans="1:9">
      <c r="A783" s="28"/>
      <c r="B783" s="17" t="s">
        <v>857</v>
      </c>
      <c r="C783" s="28">
        <v>1</v>
      </c>
      <c r="D783" s="28">
        <v>1</v>
      </c>
      <c r="E783" s="28">
        <v>2</v>
      </c>
      <c r="F783" s="24">
        <v>6.37</v>
      </c>
      <c r="G783" s="28"/>
      <c r="H783" s="24">
        <v>1.35</v>
      </c>
      <c r="I783" s="5">
        <f t="shared" ref="I783:I846" si="50">PRODUCT(C783:H783)</f>
        <v>17.199000000000002</v>
      </c>
    </row>
    <row r="784" spans="1:9">
      <c r="A784" s="28"/>
      <c r="B784" s="17" t="s">
        <v>856</v>
      </c>
      <c r="C784" s="28">
        <v>-1</v>
      </c>
      <c r="D784" s="28">
        <v>1</v>
      </c>
      <c r="E784" s="28">
        <v>2</v>
      </c>
      <c r="F784" s="24">
        <v>0.75</v>
      </c>
      <c r="G784" s="28"/>
      <c r="H784" s="24">
        <v>2.1</v>
      </c>
      <c r="I784" s="5">
        <f t="shared" si="50"/>
        <v>-3.1500000000000004</v>
      </c>
    </row>
    <row r="785" spans="1:9">
      <c r="A785" s="28"/>
      <c r="B785" s="17" t="s">
        <v>846</v>
      </c>
      <c r="C785" s="28">
        <v>1</v>
      </c>
      <c r="D785" s="28">
        <v>1</v>
      </c>
      <c r="E785" s="28">
        <v>2</v>
      </c>
      <c r="F785" s="24">
        <v>1.95</v>
      </c>
      <c r="G785" s="28">
        <v>0.15</v>
      </c>
      <c r="H785" s="24"/>
      <c r="I785" s="5">
        <f t="shared" si="50"/>
        <v>0.58499999999999996</v>
      </c>
    </row>
    <row r="786" spans="1:9">
      <c r="A786" s="28"/>
      <c r="B786" s="17" t="s">
        <v>858</v>
      </c>
      <c r="C786" s="28">
        <v>1</v>
      </c>
      <c r="D786" s="28">
        <v>1</v>
      </c>
      <c r="E786" s="28">
        <v>2</v>
      </c>
      <c r="F786" s="24">
        <v>5.67</v>
      </c>
      <c r="G786" s="28"/>
      <c r="H786" s="24">
        <v>2.85</v>
      </c>
      <c r="I786" s="5">
        <f t="shared" si="50"/>
        <v>32.319000000000003</v>
      </c>
    </row>
    <row r="787" spans="1:9">
      <c r="A787" s="28"/>
      <c r="B787" s="17" t="s">
        <v>856</v>
      </c>
      <c r="C787" s="28">
        <v>-1</v>
      </c>
      <c r="D787" s="28">
        <v>1</v>
      </c>
      <c r="E787" s="28">
        <v>2</v>
      </c>
      <c r="F787" s="24">
        <v>0.75</v>
      </c>
      <c r="G787" s="28"/>
      <c r="H787" s="24">
        <v>2.1</v>
      </c>
      <c r="I787" s="5">
        <f t="shared" si="50"/>
        <v>-3.1500000000000004</v>
      </c>
    </row>
    <row r="788" spans="1:9">
      <c r="A788" s="28"/>
      <c r="B788" s="17" t="s">
        <v>846</v>
      </c>
      <c r="C788" s="28">
        <v>1</v>
      </c>
      <c r="D788" s="28">
        <v>1</v>
      </c>
      <c r="E788" s="28">
        <v>2</v>
      </c>
      <c r="F788" s="24">
        <v>1.95</v>
      </c>
      <c r="G788" s="28">
        <v>0.15</v>
      </c>
      <c r="H788" s="24"/>
      <c r="I788" s="5">
        <f t="shared" si="50"/>
        <v>0.58499999999999996</v>
      </c>
    </row>
    <row r="789" spans="1:9">
      <c r="A789" s="28"/>
      <c r="B789" s="17" t="s">
        <v>123</v>
      </c>
      <c r="C789" s="28">
        <v>-1</v>
      </c>
      <c r="D789" s="28">
        <v>1</v>
      </c>
      <c r="E789" s="28">
        <v>2</v>
      </c>
      <c r="F789" s="24">
        <v>0.9</v>
      </c>
      <c r="G789" s="28"/>
      <c r="H789" s="24">
        <v>2.1</v>
      </c>
      <c r="I789" s="5">
        <f t="shared" si="50"/>
        <v>-3.7800000000000002</v>
      </c>
    </row>
    <row r="790" spans="1:9">
      <c r="A790" s="28"/>
      <c r="B790" s="17" t="s">
        <v>846</v>
      </c>
      <c r="C790" s="28">
        <v>1</v>
      </c>
      <c r="D790" s="28">
        <v>1</v>
      </c>
      <c r="E790" s="28">
        <v>2</v>
      </c>
      <c r="F790" s="24">
        <v>5.0999999999999996</v>
      </c>
      <c r="G790" s="28">
        <v>0.13</v>
      </c>
      <c r="H790" s="24"/>
      <c r="I790" s="5">
        <f t="shared" si="50"/>
        <v>1.3259999999999998</v>
      </c>
    </row>
    <row r="791" spans="1:9">
      <c r="A791" s="28"/>
      <c r="B791" s="17" t="s">
        <v>851</v>
      </c>
      <c r="C791" s="28">
        <v>-1</v>
      </c>
      <c r="D791" s="28">
        <v>1</v>
      </c>
      <c r="E791" s="28">
        <v>2</v>
      </c>
      <c r="F791" s="24">
        <v>0.9</v>
      </c>
      <c r="G791" s="28"/>
      <c r="H791" s="24">
        <v>2.1</v>
      </c>
      <c r="I791" s="5">
        <f t="shared" si="50"/>
        <v>-3.7800000000000002</v>
      </c>
    </row>
    <row r="792" spans="1:9">
      <c r="A792" s="28"/>
      <c r="B792" s="17" t="s">
        <v>846</v>
      </c>
      <c r="C792" s="28">
        <v>1</v>
      </c>
      <c r="D792" s="28">
        <v>1</v>
      </c>
      <c r="E792" s="28">
        <v>2</v>
      </c>
      <c r="F792" s="24">
        <v>5.0999999999999996</v>
      </c>
      <c r="G792" s="28">
        <v>0.23</v>
      </c>
      <c r="H792" s="24"/>
      <c r="I792" s="5">
        <f t="shared" si="50"/>
        <v>2.3460000000000001</v>
      </c>
    </row>
    <row r="793" spans="1:9">
      <c r="A793" s="28"/>
      <c r="B793" s="17" t="s">
        <v>859</v>
      </c>
      <c r="C793" s="28">
        <v>1</v>
      </c>
      <c r="D793" s="28">
        <v>1</v>
      </c>
      <c r="E793" s="28">
        <v>1</v>
      </c>
      <c r="F793" s="24">
        <v>12.77</v>
      </c>
      <c r="G793" s="28"/>
      <c r="H793" s="24">
        <v>8.1</v>
      </c>
      <c r="I793" s="5">
        <f t="shared" si="50"/>
        <v>103.437</v>
      </c>
    </row>
    <row r="794" spans="1:9">
      <c r="A794" s="28"/>
      <c r="B794" s="17" t="s">
        <v>860</v>
      </c>
      <c r="C794" s="28">
        <v>-1</v>
      </c>
      <c r="D794" s="28">
        <v>1</v>
      </c>
      <c r="E794" s="28">
        <v>1</v>
      </c>
      <c r="F794" s="24">
        <v>2</v>
      </c>
      <c r="G794" s="28"/>
      <c r="H794" s="24">
        <v>2.1</v>
      </c>
      <c r="I794" s="5">
        <f t="shared" si="50"/>
        <v>-4.2</v>
      </c>
    </row>
    <row r="795" spans="1:9">
      <c r="A795" s="28"/>
      <c r="B795" s="17" t="s">
        <v>861</v>
      </c>
      <c r="C795" s="28">
        <v>-1</v>
      </c>
      <c r="D795" s="28">
        <v>1</v>
      </c>
      <c r="E795" s="28">
        <v>1</v>
      </c>
      <c r="F795" s="24">
        <v>0.9</v>
      </c>
      <c r="G795" s="28"/>
      <c r="H795" s="24">
        <v>2.1</v>
      </c>
      <c r="I795" s="5">
        <f t="shared" si="50"/>
        <v>-1.8900000000000001</v>
      </c>
    </row>
    <row r="796" spans="1:9">
      <c r="A796" s="28"/>
      <c r="B796" s="17" t="s">
        <v>862</v>
      </c>
      <c r="C796" s="28">
        <v>1</v>
      </c>
      <c r="D796" s="28">
        <v>1</v>
      </c>
      <c r="E796" s="28">
        <v>1</v>
      </c>
      <c r="F796" s="24">
        <v>5.0999999999999996</v>
      </c>
      <c r="G796" s="28">
        <v>0.13</v>
      </c>
      <c r="H796" s="24"/>
      <c r="I796" s="5">
        <f t="shared" si="50"/>
        <v>0.66299999999999992</v>
      </c>
    </row>
    <row r="797" spans="1:9">
      <c r="A797" s="28"/>
      <c r="B797" s="17" t="s">
        <v>863</v>
      </c>
      <c r="C797" s="28"/>
      <c r="D797" s="28">
        <v>1</v>
      </c>
      <c r="E797" s="28"/>
      <c r="F797" s="24"/>
      <c r="G797" s="28"/>
      <c r="H797" s="24"/>
      <c r="I797" s="5">
        <f t="shared" si="50"/>
        <v>1</v>
      </c>
    </row>
    <row r="798" spans="1:9">
      <c r="A798" s="28"/>
      <c r="B798" s="17" t="s">
        <v>864</v>
      </c>
      <c r="C798" s="28">
        <v>1</v>
      </c>
      <c r="D798" s="28">
        <v>1</v>
      </c>
      <c r="E798" s="28">
        <v>2</v>
      </c>
      <c r="F798" s="24">
        <v>12.5</v>
      </c>
      <c r="G798" s="28"/>
      <c r="H798" s="24">
        <v>2.85</v>
      </c>
      <c r="I798" s="5">
        <f t="shared" si="50"/>
        <v>71.25</v>
      </c>
    </row>
    <row r="799" spans="1:9">
      <c r="A799" s="28"/>
      <c r="B799" s="17" t="s">
        <v>865</v>
      </c>
      <c r="C799" s="28">
        <v>-1</v>
      </c>
      <c r="D799" s="28">
        <v>1</v>
      </c>
      <c r="E799" s="28">
        <v>1</v>
      </c>
      <c r="F799" s="24">
        <v>1</v>
      </c>
      <c r="G799" s="28"/>
      <c r="H799" s="24">
        <v>2.1</v>
      </c>
      <c r="I799" s="5">
        <f t="shared" si="50"/>
        <v>-2.1</v>
      </c>
    </row>
    <row r="800" spans="1:9">
      <c r="A800" s="28"/>
      <c r="B800" s="17" t="s">
        <v>808</v>
      </c>
      <c r="C800" s="28">
        <v>1</v>
      </c>
      <c r="D800" s="28">
        <v>1</v>
      </c>
      <c r="E800" s="28">
        <v>1</v>
      </c>
      <c r="F800" s="24">
        <v>5.2</v>
      </c>
      <c r="G800" s="28">
        <v>0.13</v>
      </c>
      <c r="H800" s="24"/>
      <c r="I800" s="5">
        <f t="shared" si="50"/>
        <v>0.67600000000000005</v>
      </c>
    </row>
    <row r="801" spans="1:9">
      <c r="A801" s="28"/>
      <c r="B801" s="17" t="s">
        <v>866</v>
      </c>
      <c r="C801" s="28">
        <v>-1</v>
      </c>
      <c r="D801" s="28">
        <v>1</v>
      </c>
      <c r="E801" s="28">
        <v>1</v>
      </c>
      <c r="F801" s="24">
        <v>0.9</v>
      </c>
      <c r="G801" s="28"/>
      <c r="H801" s="24">
        <v>2.1</v>
      </c>
      <c r="I801" s="5">
        <f t="shared" si="50"/>
        <v>-1.8900000000000001</v>
      </c>
    </row>
    <row r="802" spans="1:9">
      <c r="A802" s="28"/>
      <c r="B802" s="17" t="s">
        <v>846</v>
      </c>
      <c r="C802" s="28">
        <v>1</v>
      </c>
      <c r="D802" s="28">
        <v>1</v>
      </c>
      <c r="E802" s="28">
        <v>1</v>
      </c>
      <c r="F802" s="24">
        <v>5.0999999999999996</v>
      </c>
      <c r="G802" s="28">
        <v>0.13</v>
      </c>
      <c r="H802" s="24"/>
      <c r="I802" s="5">
        <f t="shared" si="50"/>
        <v>0.66299999999999992</v>
      </c>
    </row>
    <row r="803" spans="1:9">
      <c r="A803" s="28"/>
      <c r="B803" s="28" t="s">
        <v>149</v>
      </c>
      <c r="C803" s="28">
        <v>-1</v>
      </c>
      <c r="D803" s="28"/>
      <c r="E803" s="28">
        <v>1</v>
      </c>
      <c r="F803" s="5">
        <v>1.35</v>
      </c>
      <c r="G803" s="5"/>
      <c r="H803" s="5">
        <v>1.35</v>
      </c>
      <c r="I803" s="5">
        <f t="shared" si="50"/>
        <v>-1.8225000000000002</v>
      </c>
    </row>
    <row r="804" spans="1:9">
      <c r="A804" s="28"/>
      <c r="B804" s="17" t="s">
        <v>846</v>
      </c>
      <c r="C804" s="28">
        <v>1</v>
      </c>
      <c r="D804" s="28">
        <v>1</v>
      </c>
      <c r="E804" s="28">
        <v>1</v>
      </c>
      <c r="F804" s="24">
        <v>5.4</v>
      </c>
      <c r="G804" s="28">
        <v>0.13</v>
      </c>
      <c r="H804" s="5"/>
      <c r="I804" s="5">
        <f t="shared" si="50"/>
        <v>0.70200000000000007</v>
      </c>
    </row>
    <row r="805" spans="1:9">
      <c r="A805" s="28"/>
      <c r="B805" s="28" t="s">
        <v>150</v>
      </c>
      <c r="C805" s="28">
        <v>-1</v>
      </c>
      <c r="D805" s="28">
        <v>1</v>
      </c>
      <c r="E805" s="28">
        <v>1</v>
      </c>
      <c r="F805" s="5">
        <v>0.9</v>
      </c>
      <c r="G805" s="5"/>
      <c r="H805" s="5">
        <v>2.1</v>
      </c>
      <c r="I805" s="5">
        <f t="shared" si="50"/>
        <v>-1.8900000000000001</v>
      </c>
    </row>
    <row r="806" spans="1:9">
      <c r="A806" s="28"/>
      <c r="B806" s="28" t="s">
        <v>846</v>
      </c>
      <c r="C806" s="28">
        <v>1</v>
      </c>
      <c r="D806" s="28">
        <v>1</v>
      </c>
      <c r="E806" s="28">
        <v>1</v>
      </c>
      <c r="F806" s="5">
        <v>5.0999999999999996</v>
      </c>
      <c r="G806" s="5">
        <v>0.23</v>
      </c>
      <c r="H806" s="5"/>
      <c r="I806" s="5">
        <f t="shared" si="50"/>
        <v>1.173</v>
      </c>
    </row>
    <row r="807" spans="1:9">
      <c r="A807" s="28"/>
      <c r="B807" s="17" t="s">
        <v>867</v>
      </c>
      <c r="C807" s="28">
        <v>1</v>
      </c>
      <c r="D807" s="28">
        <v>1</v>
      </c>
      <c r="E807" s="28">
        <v>1</v>
      </c>
      <c r="F807" s="24">
        <v>12.5</v>
      </c>
      <c r="G807" s="28"/>
      <c r="H807" s="24">
        <v>2.85</v>
      </c>
      <c r="I807" s="5">
        <f t="shared" si="50"/>
        <v>35.625</v>
      </c>
    </row>
    <row r="808" spans="1:9">
      <c r="A808" s="28"/>
      <c r="B808" s="17" t="s">
        <v>123</v>
      </c>
      <c r="C808" s="28">
        <v>-1</v>
      </c>
      <c r="D808" s="28">
        <v>1</v>
      </c>
      <c r="E808" s="28">
        <v>1</v>
      </c>
      <c r="F808" s="24">
        <v>0.9</v>
      </c>
      <c r="G808" s="28"/>
      <c r="H808" s="24">
        <v>2.1</v>
      </c>
      <c r="I808" s="5">
        <f t="shared" si="50"/>
        <v>-1.8900000000000001</v>
      </c>
    </row>
    <row r="809" spans="1:9">
      <c r="A809" s="28"/>
      <c r="B809" s="17" t="s">
        <v>808</v>
      </c>
      <c r="C809" s="28">
        <v>1</v>
      </c>
      <c r="D809" s="28">
        <v>2</v>
      </c>
      <c r="E809" s="28">
        <v>1</v>
      </c>
      <c r="F809" s="24">
        <v>5.2</v>
      </c>
      <c r="G809" s="28">
        <v>0.13</v>
      </c>
      <c r="H809" s="24"/>
      <c r="I809" s="5">
        <f t="shared" si="50"/>
        <v>1.3520000000000001</v>
      </c>
    </row>
    <row r="810" spans="1:9">
      <c r="A810" s="28"/>
      <c r="B810" s="17" t="s">
        <v>868</v>
      </c>
      <c r="C810" s="28">
        <v>-1</v>
      </c>
      <c r="D810" s="28">
        <v>1</v>
      </c>
      <c r="E810" s="28">
        <v>1</v>
      </c>
      <c r="F810" s="24">
        <v>0.75</v>
      </c>
      <c r="G810" s="28"/>
      <c r="H810" s="24">
        <v>2.1</v>
      </c>
      <c r="I810" s="5">
        <f t="shared" si="50"/>
        <v>-1.5750000000000002</v>
      </c>
    </row>
    <row r="811" spans="1:9">
      <c r="A811" s="28"/>
      <c r="B811" s="17" t="s">
        <v>846</v>
      </c>
      <c r="C811" s="28">
        <v>1</v>
      </c>
      <c r="D811" s="28">
        <v>1</v>
      </c>
      <c r="E811" s="28">
        <v>1</v>
      </c>
      <c r="F811" s="24">
        <v>5.0999999999999996</v>
      </c>
      <c r="G811" s="28">
        <v>0.13</v>
      </c>
      <c r="H811" s="24"/>
      <c r="I811" s="5">
        <f t="shared" si="50"/>
        <v>0.66299999999999992</v>
      </c>
    </row>
    <row r="812" spans="1:9">
      <c r="A812" s="28"/>
      <c r="B812" s="28" t="s">
        <v>869</v>
      </c>
      <c r="C812" s="28">
        <v>-1</v>
      </c>
      <c r="D812" s="28">
        <v>1</v>
      </c>
      <c r="E812" s="28">
        <v>1</v>
      </c>
      <c r="F812" s="5">
        <v>0.9</v>
      </c>
      <c r="G812" s="5"/>
      <c r="H812" s="5">
        <v>1.35</v>
      </c>
      <c r="I812" s="5">
        <f t="shared" si="50"/>
        <v>-1.2150000000000001</v>
      </c>
    </row>
    <row r="813" spans="1:9">
      <c r="A813" s="28"/>
      <c r="B813" s="17" t="s">
        <v>846</v>
      </c>
      <c r="C813" s="28">
        <v>1</v>
      </c>
      <c r="D813" s="28">
        <v>1</v>
      </c>
      <c r="E813" s="28">
        <v>1</v>
      </c>
      <c r="F813" s="24">
        <v>4.5</v>
      </c>
      <c r="G813" s="28">
        <v>0.13</v>
      </c>
      <c r="H813" s="5"/>
      <c r="I813" s="5">
        <f t="shared" si="50"/>
        <v>0.58499999999999996</v>
      </c>
    </row>
    <row r="814" spans="1:9">
      <c r="A814" s="28"/>
      <c r="B814" s="28" t="s">
        <v>870</v>
      </c>
      <c r="C814" s="28">
        <v>-1</v>
      </c>
      <c r="D814" s="28">
        <v>1</v>
      </c>
      <c r="E814" s="28">
        <v>1</v>
      </c>
      <c r="F814" s="5">
        <v>0.45</v>
      </c>
      <c r="G814" s="5"/>
      <c r="H814" s="5">
        <v>1.35</v>
      </c>
      <c r="I814" s="5">
        <f t="shared" si="50"/>
        <v>-0.60750000000000004</v>
      </c>
    </row>
    <row r="815" spans="1:9">
      <c r="A815" s="28"/>
      <c r="B815" s="17" t="s">
        <v>846</v>
      </c>
      <c r="C815" s="28">
        <v>1</v>
      </c>
      <c r="D815" s="28">
        <v>1</v>
      </c>
      <c r="E815" s="28">
        <v>1</v>
      </c>
      <c r="F815" s="24">
        <v>3.6</v>
      </c>
      <c r="G815" s="28">
        <v>0.13</v>
      </c>
      <c r="H815" s="5"/>
      <c r="I815" s="5">
        <f t="shared" si="50"/>
        <v>0.46800000000000003</v>
      </c>
    </row>
    <row r="816" spans="1:9">
      <c r="A816" s="28"/>
      <c r="B816" s="28" t="s">
        <v>871</v>
      </c>
      <c r="C816" s="28">
        <v>1</v>
      </c>
      <c r="D816" s="28">
        <v>1</v>
      </c>
      <c r="E816" s="28">
        <v>1</v>
      </c>
      <c r="F816" s="5">
        <v>12.5</v>
      </c>
      <c r="G816" s="5"/>
      <c r="H816" s="5">
        <v>2.85</v>
      </c>
      <c r="I816" s="5">
        <f t="shared" si="50"/>
        <v>35.625</v>
      </c>
    </row>
    <row r="817" spans="1:9">
      <c r="A817" s="28"/>
      <c r="B817" s="17" t="s">
        <v>123</v>
      </c>
      <c r="C817" s="28">
        <v>-1</v>
      </c>
      <c r="D817" s="28">
        <v>1</v>
      </c>
      <c r="E817" s="28">
        <v>2</v>
      </c>
      <c r="F817" s="24">
        <v>0.9</v>
      </c>
      <c r="G817" s="28"/>
      <c r="H817" s="24">
        <v>2.1</v>
      </c>
      <c r="I817" s="5">
        <f t="shared" si="50"/>
        <v>-3.7800000000000002</v>
      </c>
    </row>
    <row r="818" spans="1:9">
      <c r="A818" s="28"/>
      <c r="B818" s="17" t="s">
        <v>808</v>
      </c>
      <c r="C818" s="28">
        <v>1</v>
      </c>
      <c r="D818" s="28">
        <v>1</v>
      </c>
      <c r="E818" s="28">
        <v>2</v>
      </c>
      <c r="F818" s="24">
        <v>5.2</v>
      </c>
      <c r="G818" s="28">
        <v>0.13</v>
      </c>
      <c r="H818" s="24"/>
      <c r="I818" s="5">
        <f t="shared" si="50"/>
        <v>1.3520000000000001</v>
      </c>
    </row>
    <row r="819" spans="1:9">
      <c r="A819" s="28"/>
      <c r="B819" s="17" t="s">
        <v>868</v>
      </c>
      <c r="C819" s="28">
        <v>-1</v>
      </c>
      <c r="D819" s="28">
        <v>1</v>
      </c>
      <c r="E819" s="28">
        <v>1</v>
      </c>
      <c r="F819" s="24">
        <v>0.75</v>
      </c>
      <c r="G819" s="28"/>
      <c r="H819" s="24">
        <v>2.1</v>
      </c>
      <c r="I819" s="5">
        <f t="shared" si="50"/>
        <v>-1.5750000000000002</v>
      </c>
    </row>
    <row r="820" spans="1:9">
      <c r="A820" s="28"/>
      <c r="B820" s="17" t="s">
        <v>846</v>
      </c>
      <c r="C820" s="28">
        <v>1</v>
      </c>
      <c r="D820" s="28">
        <v>1</v>
      </c>
      <c r="E820" s="28">
        <v>1</v>
      </c>
      <c r="F820" s="24">
        <v>5.0999999999999996</v>
      </c>
      <c r="G820" s="28">
        <v>0.13</v>
      </c>
      <c r="H820" s="24"/>
      <c r="I820" s="5">
        <f t="shared" si="50"/>
        <v>0.66299999999999992</v>
      </c>
    </row>
    <row r="821" spans="1:9">
      <c r="A821" s="28"/>
      <c r="B821" s="17" t="s">
        <v>872</v>
      </c>
      <c r="C821" s="28">
        <v>-1</v>
      </c>
      <c r="D821" s="28">
        <v>1</v>
      </c>
      <c r="E821" s="28">
        <v>2</v>
      </c>
      <c r="F821" s="24">
        <v>0.9</v>
      </c>
      <c r="G821" s="28"/>
      <c r="H821" s="24">
        <v>2.1</v>
      </c>
      <c r="I821" s="5">
        <f t="shared" si="50"/>
        <v>-3.7800000000000002</v>
      </c>
    </row>
    <row r="822" spans="1:9">
      <c r="A822" s="28"/>
      <c r="B822" s="17" t="s">
        <v>808</v>
      </c>
      <c r="C822" s="28">
        <v>1</v>
      </c>
      <c r="D822" s="28">
        <v>1</v>
      </c>
      <c r="E822" s="28">
        <v>2</v>
      </c>
      <c r="F822" s="24">
        <v>5.2</v>
      </c>
      <c r="G822" s="28">
        <v>0.23</v>
      </c>
      <c r="H822" s="24"/>
      <c r="I822" s="5">
        <f t="shared" si="50"/>
        <v>2.3920000000000003</v>
      </c>
    </row>
    <row r="823" spans="1:9">
      <c r="A823" s="28"/>
      <c r="B823" s="17" t="s">
        <v>873</v>
      </c>
      <c r="C823" s="28">
        <v>1</v>
      </c>
      <c r="D823" s="28">
        <v>1</v>
      </c>
      <c r="E823" s="28">
        <v>1</v>
      </c>
      <c r="F823" s="24">
        <v>11.7</v>
      </c>
      <c r="G823" s="28"/>
      <c r="H823" s="24">
        <v>2.85</v>
      </c>
      <c r="I823" s="5">
        <f t="shared" si="50"/>
        <v>33.344999999999999</v>
      </c>
    </row>
    <row r="824" spans="1:9">
      <c r="A824" s="28"/>
      <c r="B824" s="17" t="s">
        <v>874</v>
      </c>
      <c r="C824" s="28">
        <v>-1</v>
      </c>
      <c r="D824" s="28">
        <v>1</v>
      </c>
      <c r="E824" s="28">
        <v>2</v>
      </c>
      <c r="F824" s="24">
        <v>0.9</v>
      </c>
      <c r="G824" s="28"/>
      <c r="H824" s="24">
        <v>2.1</v>
      </c>
      <c r="I824" s="5">
        <f t="shared" si="50"/>
        <v>-3.7800000000000002</v>
      </c>
    </row>
    <row r="825" spans="1:9">
      <c r="A825" s="28"/>
      <c r="B825" s="17" t="s">
        <v>808</v>
      </c>
      <c r="C825" s="28">
        <v>1</v>
      </c>
      <c r="D825" s="28">
        <v>1</v>
      </c>
      <c r="E825" s="28">
        <v>2</v>
      </c>
      <c r="F825" s="24">
        <v>5.2</v>
      </c>
      <c r="G825" s="28">
        <v>0.23</v>
      </c>
      <c r="H825" s="24"/>
      <c r="I825" s="5">
        <f t="shared" si="50"/>
        <v>2.3920000000000003</v>
      </c>
    </row>
    <row r="826" spans="1:9">
      <c r="A826" s="28"/>
      <c r="B826" s="17" t="s">
        <v>875</v>
      </c>
      <c r="C826" s="28">
        <v>-1</v>
      </c>
      <c r="D826" s="28">
        <v>1</v>
      </c>
      <c r="E826" s="28">
        <v>1</v>
      </c>
      <c r="F826" s="24">
        <v>0.9</v>
      </c>
      <c r="G826" s="28"/>
      <c r="H826" s="24">
        <v>1.05</v>
      </c>
      <c r="I826" s="5">
        <f t="shared" si="50"/>
        <v>-0.94500000000000006</v>
      </c>
    </row>
    <row r="827" spans="1:9">
      <c r="A827" s="28"/>
      <c r="B827" s="17" t="s">
        <v>846</v>
      </c>
      <c r="C827" s="28">
        <v>1</v>
      </c>
      <c r="D827" s="28">
        <v>1</v>
      </c>
      <c r="E827" s="28">
        <v>1</v>
      </c>
      <c r="F827" s="24">
        <v>3.9</v>
      </c>
      <c r="G827" s="28">
        <v>0.13</v>
      </c>
      <c r="H827" s="24"/>
      <c r="I827" s="5">
        <f t="shared" si="50"/>
        <v>0.50700000000000001</v>
      </c>
    </row>
    <row r="828" spans="1:9">
      <c r="A828" s="28"/>
      <c r="B828" s="17" t="s">
        <v>876</v>
      </c>
      <c r="C828" s="28">
        <v>1</v>
      </c>
      <c r="D828" s="28">
        <v>1</v>
      </c>
      <c r="E828" s="28">
        <v>2</v>
      </c>
      <c r="F828" s="24">
        <v>6.2</v>
      </c>
      <c r="G828" s="28"/>
      <c r="H828" s="24">
        <v>1.35</v>
      </c>
      <c r="I828" s="5">
        <f t="shared" si="50"/>
        <v>16.740000000000002</v>
      </c>
    </row>
    <row r="829" spans="1:9">
      <c r="A829" s="28"/>
      <c r="B829" s="17" t="s">
        <v>877</v>
      </c>
      <c r="C829" s="28">
        <v>-1</v>
      </c>
      <c r="D829" s="28">
        <v>1</v>
      </c>
      <c r="E829" s="28">
        <v>2</v>
      </c>
      <c r="F829" s="24">
        <v>0.75</v>
      </c>
      <c r="G829" s="28"/>
      <c r="H829" s="24">
        <v>0.6</v>
      </c>
      <c r="I829" s="5">
        <f t="shared" si="50"/>
        <v>-0.89999999999999991</v>
      </c>
    </row>
    <row r="830" spans="1:9">
      <c r="A830" s="28"/>
      <c r="B830" s="17" t="s">
        <v>808</v>
      </c>
      <c r="C830" s="28">
        <v>1</v>
      </c>
      <c r="D830" s="28">
        <v>1</v>
      </c>
      <c r="E830" s="28">
        <v>1</v>
      </c>
      <c r="F830" s="24">
        <v>1.95</v>
      </c>
      <c r="G830" s="28">
        <v>0.115</v>
      </c>
      <c r="H830" s="24"/>
      <c r="I830" s="5">
        <f t="shared" si="50"/>
        <v>0.22425</v>
      </c>
    </row>
    <row r="831" spans="1:9">
      <c r="A831" s="28"/>
      <c r="B831" s="17" t="s">
        <v>854</v>
      </c>
      <c r="C831" s="28">
        <v>1</v>
      </c>
      <c r="D831" s="28">
        <v>1</v>
      </c>
      <c r="E831" s="28">
        <v>2</v>
      </c>
      <c r="F831" s="24">
        <v>6.87</v>
      </c>
      <c r="G831" s="28"/>
      <c r="H831" s="24">
        <v>2.85</v>
      </c>
      <c r="I831" s="5">
        <f t="shared" si="50"/>
        <v>39.158999999999999</v>
      </c>
    </row>
    <row r="832" spans="1:9">
      <c r="A832" s="28"/>
      <c r="B832" s="17" t="s">
        <v>851</v>
      </c>
      <c r="C832" s="28">
        <v>-1</v>
      </c>
      <c r="D832" s="28">
        <v>1</v>
      </c>
      <c r="E832" s="28">
        <v>2</v>
      </c>
      <c r="F832" s="24">
        <v>0.9</v>
      </c>
      <c r="G832" s="28"/>
      <c r="H832" s="24">
        <v>2.1</v>
      </c>
      <c r="I832" s="5">
        <f t="shared" si="50"/>
        <v>-3.7800000000000002</v>
      </c>
    </row>
    <row r="833" spans="1:9">
      <c r="A833" s="28"/>
      <c r="B833" s="17" t="s">
        <v>846</v>
      </c>
      <c r="C833" s="28">
        <v>1</v>
      </c>
      <c r="D833" s="28">
        <v>1</v>
      </c>
      <c r="E833" s="28">
        <v>2</v>
      </c>
      <c r="F833" s="24">
        <v>5.0999999999999996</v>
      </c>
      <c r="G833" s="28">
        <v>0.23</v>
      </c>
      <c r="H833" s="24"/>
      <c r="I833" s="5">
        <f t="shared" si="50"/>
        <v>2.3460000000000001</v>
      </c>
    </row>
    <row r="834" spans="1:9">
      <c r="A834" s="28"/>
      <c r="B834" s="17" t="s">
        <v>848</v>
      </c>
      <c r="C834" s="28">
        <v>-1</v>
      </c>
      <c r="D834" s="28">
        <v>1</v>
      </c>
      <c r="E834" s="28">
        <v>2</v>
      </c>
      <c r="F834" s="24">
        <v>0.9</v>
      </c>
      <c r="G834" s="28"/>
      <c r="H834" s="24">
        <v>1.05</v>
      </c>
      <c r="I834" s="5">
        <f t="shared" si="50"/>
        <v>-1.8900000000000001</v>
      </c>
    </row>
    <row r="835" spans="1:9">
      <c r="A835" s="28"/>
      <c r="B835" s="17" t="s">
        <v>846</v>
      </c>
      <c r="C835" s="28">
        <v>1</v>
      </c>
      <c r="D835" s="28">
        <v>1</v>
      </c>
      <c r="E835" s="28">
        <v>2</v>
      </c>
      <c r="F835" s="24">
        <v>3.9</v>
      </c>
      <c r="G835" s="28">
        <v>0.13</v>
      </c>
      <c r="H835" s="24"/>
      <c r="I835" s="5">
        <f t="shared" si="50"/>
        <v>1.014</v>
      </c>
    </row>
    <row r="836" spans="1:9">
      <c r="A836" s="28"/>
      <c r="B836" s="17" t="s">
        <v>852</v>
      </c>
      <c r="C836" s="28">
        <v>-1</v>
      </c>
      <c r="D836" s="28">
        <v>1</v>
      </c>
      <c r="E836" s="28">
        <v>2</v>
      </c>
      <c r="F836" s="24">
        <v>0.9</v>
      </c>
      <c r="G836" s="28"/>
      <c r="H836" s="24">
        <v>2.1</v>
      </c>
      <c r="I836" s="5">
        <f t="shared" si="50"/>
        <v>-3.7800000000000002</v>
      </c>
    </row>
    <row r="837" spans="1:9">
      <c r="A837" s="28"/>
      <c r="B837" s="17" t="s">
        <v>878</v>
      </c>
      <c r="C837" s="28">
        <v>1</v>
      </c>
      <c r="D837" s="28">
        <v>1</v>
      </c>
      <c r="E837" s="28">
        <v>1</v>
      </c>
      <c r="F837" s="24">
        <v>7.7</v>
      </c>
      <c r="G837" s="28"/>
      <c r="H837" s="24">
        <v>2.85</v>
      </c>
      <c r="I837" s="5">
        <f t="shared" si="50"/>
        <v>21.945</v>
      </c>
    </row>
    <row r="838" spans="1:9">
      <c r="A838" s="28"/>
      <c r="B838" s="17" t="s">
        <v>123</v>
      </c>
      <c r="C838" s="28">
        <v>-1</v>
      </c>
      <c r="D838" s="28">
        <v>1</v>
      </c>
      <c r="E838" s="28">
        <v>1</v>
      </c>
      <c r="F838" s="24">
        <v>0.9</v>
      </c>
      <c r="G838" s="28"/>
      <c r="H838" s="24">
        <v>2.1</v>
      </c>
      <c r="I838" s="5">
        <f t="shared" si="50"/>
        <v>-1.8900000000000001</v>
      </c>
    </row>
    <row r="839" spans="1:9">
      <c r="A839" s="28"/>
      <c r="B839" s="17" t="s">
        <v>808</v>
      </c>
      <c r="C839" s="28">
        <v>1</v>
      </c>
      <c r="D839" s="28">
        <v>1</v>
      </c>
      <c r="E839" s="28">
        <v>1</v>
      </c>
      <c r="F839" s="24">
        <v>5.0999999999999996</v>
      </c>
      <c r="G839" s="28">
        <v>0.13</v>
      </c>
      <c r="H839" s="24"/>
      <c r="I839" s="5">
        <f t="shared" si="50"/>
        <v>0.66299999999999992</v>
      </c>
    </row>
    <row r="840" spans="1:9">
      <c r="A840" s="28"/>
      <c r="B840" s="17" t="s">
        <v>859</v>
      </c>
      <c r="C840" s="28">
        <v>1</v>
      </c>
      <c r="D840" s="28">
        <v>1</v>
      </c>
      <c r="E840" s="28">
        <v>1</v>
      </c>
      <c r="F840" s="24">
        <v>11.55</v>
      </c>
      <c r="G840" s="28"/>
      <c r="H840" s="24">
        <v>5.25</v>
      </c>
      <c r="I840" s="5">
        <f t="shared" si="50"/>
        <v>60.637500000000003</v>
      </c>
    </row>
    <row r="841" spans="1:9">
      <c r="A841" s="28"/>
      <c r="B841" s="17" t="s">
        <v>123</v>
      </c>
      <c r="C841" s="28">
        <v>-1</v>
      </c>
      <c r="D841" s="28">
        <v>1</v>
      </c>
      <c r="E841" s="28">
        <v>1</v>
      </c>
      <c r="F841" s="24">
        <v>0.9</v>
      </c>
      <c r="G841" s="28"/>
      <c r="H841" s="24">
        <v>2.1</v>
      </c>
      <c r="I841" s="5">
        <f t="shared" si="50"/>
        <v>-1.8900000000000001</v>
      </c>
    </row>
    <row r="842" spans="1:9">
      <c r="A842" s="28"/>
      <c r="B842" s="17" t="s">
        <v>808</v>
      </c>
      <c r="C842" s="28">
        <v>1</v>
      </c>
      <c r="D842" s="28">
        <v>1</v>
      </c>
      <c r="E842" s="28">
        <v>1</v>
      </c>
      <c r="F842" s="24">
        <v>5.0999999999999996</v>
      </c>
      <c r="G842" s="28">
        <v>0.13</v>
      </c>
      <c r="H842" s="24"/>
      <c r="I842" s="5">
        <f t="shared" si="50"/>
        <v>0.66299999999999992</v>
      </c>
    </row>
    <row r="843" spans="1:9">
      <c r="A843" s="28"/>
      <c r="B843" s="17" t="s">
        <v>879</v>
      </c>
      <c r="C843" s="28">
        <v>1</v>
      </c>
      <c r="D843" s="28">
        <v>1</v>
      </c>
      <c r="E843" s="28">
        <v>1</v>
      </c>
      <c r="F843" s="24">
        <v>10</v>
      </c>
      <c r="G843" s="28"/>
      <c r="H843" s="24">
        <v>2.4</v>
      </c>
      <c r="I843" s="5">
        <f t="shared" si="50"/>
        <v>24</v>
      </c>
    </row>
    <row r="844" spans="1:9">
      <c r="A844" s="28"/>
      <c r="B844" s="17" t="s">
        <v>123</v>
      </c>
      <c r="C844" s="28">
        <v>-1</v>
      </c>
      <c r="D844" s="28">
        <v>1</v>
      </c>
      <c r="E844" s="28">
        <v>1</v>
      </c>
      <c r="F844" s="24">
        <v>0.9</v>
      </c>
      <c r="G844" s="28"/>
      <c r="H844" s="24">
        <v>2.1</v>
      </c>
      <c r="I844" s="5">
        <f t="shared" si="50"/>
        <v>-1.8900000000000001</v>
      </c>
    </row>
    <row r="845" spans="1:9">
      <c r="A845" s="28"/>
      <c r="B845" s="17" t="s">
        <v>808</v>
      </c>
      <c r="C845" s="28">
        <v>1</v>
      </c>
      <c r="D845" s="28">
        <v>1</v>
      </c>
      <c r="E845" s="28">
        <v>1</v>
      </c>
      <c r="F845" s="24">
        <v>5.0999999999999996</v>
      </c>
      <c r="G845" s="28">
        <v>0.13</v>
      </c>
      <c r="H845" s="24"/>
      <c r="I845" s="5">
        <f t="shared" si="50"/>
        <v>0.66299999999999992</v>
      </c>
    </row>
    <row r="846" spans="1:9">
      <c r="A846" s="28"/>
      <c r="B846" s="17" t="s">
        <v>883</v>
      </c>
      <c r="C846" s="28">
        <v>1</v>
      </c>
      <c r="D846" s="28">
        <v>1</v>
      </c>
      <c r="E846" s="28">
        <v>40</v>
      </c>
      <c r="F846" s="24">
        <v>3</v>
      </c>
      <c r="G846" s="28">
        <v>0.6</v>
      </c>
      <c r="H846" s="24"/>
      <c r="I846" s="5">
        <f t="shared" si="50"/>
        <v>72</v>
      </c>
    </row>
    <row r="847" spans="1:9">
      <c r="A847" s="28"/>
      <c r="B847" s="17" t="s">
        <v>884</v>
      </c>
      <c r="C847" s="28">
        <v>1</v>
      </c>
      <c r="D847" s="28">
        <v>1</v>
      </c>
      <c r="E847" s="28">
        <v>40</v>
      </c>
      <c r="F847" s="24">
        <v>2.3149999999999999</v>
      </c>
      <c r="G847" s="28">
        <v>0.45</v>
      </c>
      <c r="H847" s="24"/>
      <c r="I847" s="5">
        <f t="shared" ref="I847:I854" si="51">PRODUCT(C847:H847)</f>
        <v>41.67</v>
      </c>
    </row>
    <row r="848" spans="1:9">
      <c r="A848" s="28"/>
      <c r="B848" s="17" t="s">
        <v>863</v>
      </c>
      <c r="C848" s="28"/>
      <c r="D848" s="28">
        <v>1</v>
      </c>
      <c r="E848" s="28"/>
      <c r="F848" s="24"/>
      <c r="G848" s="28"/>
      <c r="H848" s="24"/>
      <c r="I848" s="5">
        <f t="shared" si="51"/>
        <v>1</v>
      </c>
    </row>
    <row r="849" spans="1:9">
      <c r="A849" s="28"/>
      <c r="B849" s="17" t="s">
        <v>885</v>
      </c>
      <c r="C849" s="28">
        <v>1</v>
      </c>
      <c r="D849" s="28">
        <v>1</v>
      </c>
      <c r="E849" s="28">
        <v>1</v>
      </c>
      <c r="F849" s="24">
        <v>3.25</v>
      </c>
      <c r="G849" s="28">
        <v>0.6</v>
      </c>
      <c r="H849" s="24"/>
      <c r="I849" s="5">
        <f t="shared" si="51"/>
        <v>1.95</v>
      </c>
    </row>
    <row r="850" spans="1:9">
      <c r="A850" s="28"/>
      <c r="B850" s="17" t="s">
        <v>886</v>
      </c>
      <c r="C850" s="28">
        <v>1</v>
      </c>
      <c r="D850" s="28">
        <v>1</v>
      </c>
      <c r="E850" s="28">
        <v>1</v>
      </c>
      <c r="F850" s="24">
        <v>2.7</v>
      </c>
      <c r="G850" s="28">
        <v>0.6</v>
      </c>
      <c r="H850" s="24"/>
      <c r="I850" s="5">
        <f t="shared" si="51"/>
        <v>1.62</v>
      </c>
    </row>
    <row r="851" spans="1:9">
      <c r="A851" s="28"/>
      <c r="B851" s="17" t="s">
        <v>884</v>
      </c>
      <c r="C851" s="28">
        <v>1</v>
      </c>
      <c r="D851" s="28">
        <v>1</v>
      </c>
      <c r="E851" s="28">
        <v>1</v>
      </c>
      <c r="F851" s="24">
        <v>3.55</v>
      </c>
      <c r="G851" s="28">
        <v>0.6</v>
      </c>
      <c r="H851" s="24"/>
      <c r="I851" s="5">
        <f t="shared" si="51"/>
        <v>2.13</v>
      </c>
    </row>
    <row r="852" spans="1:9">
      <c r="A852" s="28"/>
      <c r="B852" s="17" t="s">
        <v>801</v>
      </c>
      <c r="C852" s="28"/>
      <c r="D852" s="28">
        <v>2</v>
      </c>
      <c r="E852" s="28"/>
      <c r="F852" s="24"/>
      <c r="G852" s="28"/>
      <c r="H852" s="24"/>
      <c r="I852" s="5">
        <f t="shared" si="51"/>
        <v>2</v>
      </c>
    </row>
    <row r="853" spans="1:9">
      <c r="A853" s="28"/>
      <c r="B853" s="17" t="s">
        <v>885</v>
      </c>
      <c r="C853" s="28">
        <v>1</v>
      </c>
      <c r="D853" s="28">
        <v>2</v>
      </c>
      <c r="E853" s="28">
        <v>2</v>
      </c>
      <c r="F853" s="24">
        <v>2.7</v>
      </c>
      <c r="G853" s="28">
        <v>0.6</v>
      </c>
      <c r="H853" s="24"/>
      <c r="I853" s="5">
        <f t="shared" si="51"/>
        <v>6.48</v>
      </c>
    </row>
    <row r="854" spans="1:9">
      <c r="A854" s="28"/>
      <c r="B854" s="17" t="s">
        <v>45</v>
      </c>
      <c r="C854" s="28">
        <v>1</v>
      </c>
      <c r="D854" s="28"/>
      <c r="E854" s="28">
        <v>1</v>
      </c>
      <c r="F854" s="24">
        <v>2.4849999999999999</v>
      </c>
      <c r="G854" s="28">
        <v>0.6</v>
      </c>
      <c r="H854" s="24"/>
      <c r="I854" s="5">
        <f t="shared" si="51"/>
        <v>1.4909999999999999</v>
      </c>
    </row>
    <row r="855" spans="1:9">
      <c r="A855" s="28"/>
      <c r="B855" s="28"/>
      <c r="C855" s="28"/>
      <c r="D855" s="28"/>
      <c r="E855" s="28"/>
      <c r="F855" s="28"/>
      <c r="G855" s="28"/>
      <c r="H855" s="28"/>
      <c r="I855" s="5">
        <f>SUM(I719:I854)</f>
        <v>4536.3797499999946</v>
      </c>
    </row>
    <row r="856" spans="1:9" s="32" customFormat="1">
      <c r="A856" s="28"/>
      <c r="B856" s="28"/>
      <c r="C856" s="28"/>
      <c r="D856" s="28"/>
      <c r="E856" s="28"/>
      <c r="F856" s="28"/>
      <c r="G856" s="28"/>
      <c r="H856" s="28" t="s">
        <v>725</v>
      </c>
      <c r="I856" s="6">
        <v>7544.9</v>
      </c>
    </row>
    <row r="857" spans="1:9" ht="30">
      <c r="A857" s="28">
        <v>43</v>
      </c>
      <c r="B857" s="25" t="s">
        <v>908</v>
      </c>
      <c r="C857" s="28"/>
      <c r="D857" s="28"/>
      <c r="E857" s="28"/>
      <c r="F857" s="28"/>
      <c r="G857" s="28"/>
      <c r="H857" s="26" t="s">
        <v>981</v>
      </c>
      <c r="I857" s="28"/>
    </row>
    <row r="858" spans="1:9">
      <c r="A858" s="28"/>
      <c r="B858" s="28" t="s">
        <v>967</v>
      </c>
      <c r="C858" s="28">
        <v>1</v>
      </c>
      <c r="D858" s="28">
        <v>14</v>
      </c>
      <c r="E858" s="28">
        <v>27</v>
      </c>
      <c r="F858" s="28">
        <v>3.34</v>
      </c>
      <c r="G858" s="28"/>
      <c r="H858" s="28">
        <f>F858*E858*D858*C858</f>
        <v>1262.52</v>
      </c>
      <c r="I858" s="28"/>
    </row>
    <row r="859" spans="1:9">
      <c r="A859" s="28"/>
      <c r="B859" s="28" t="s">
        <v>968</v>
      </c>
      <c r="C859" s="28">
        <v>1</v>
      </c>
      <c r="D859" s="28">
        <v>14</v>
      </c>
      <c r="E859" s="28">
        <v>21</v>
      </c>
      <c r="F859" s="28">
        <v>4.38</v>
      </c>
      <c r="G859" s="28"/>
      <c r="H859" s="28">
        <f t="shared" ref="H859:H871" si="52">F859*E859*D859*C859</f>
        <v>1287.72</v>
      </c>
      <c r="I859" s="28"/>
    </row>
    <row r="860" spans="1:9">
      <c r="A860" s="28"/>
      <c r="B860" s="28" t="s">
        <v>969</v>
      </c>
      <c r="C860" s="28">
        <v>1</v>
      </c>
      <c r="D860" s="28">
        <v>14</v>
      </c>
      <c r="E860" s="28">
        <v>21</v>
      </c>
      <c r="F860" s="28">
        <v>3.25</v>
      </c>
      <c r="G860" s="28"/>
      <c r="H860" s="28">
        <f t="shared" si="52"/>
        <v>955.5</v>
      </c>
      <c r="I860" s="28"/>
    </row>
    <row r="861" spans="1:9">
      <c r="A861" s="28"/>
      <c r="B861" s="28" t="s">
        <v>968</v>
      </c>
      <c r="C861" s="28">
        <v>1</v>
      </c>
      <c r="D861" s="28">
        <v>14</v>
      </c>
      <c r="E861" s="28">
        <v>20</v>
      </c>
      <c r="F861" s="28">
        <v>3.46</v>
      </c>
      <c r="G861" s="28"/>
      <c r="H861" s="28">
        <f t="shared" si="52"/>
        <v>968.80000000000007</v>
      </c>
      <c r="I861" s="28"/>
    </row>
    <row r="862" spans="1:9">
      <c r="A862" s="28"/>
      <c r="B862" s="28" t="s">
        <v>970</v>
      </c>
      <c r="C862" s="28">
        <v>1</v>
      </c>
      <c r="D862" s="28">
        <v>14</v>
      </c>
      <c r="E862" s="28">
        <v>17</v>
      </c>
      <c r="F862" s="28">
        <v>2.2599999999999998</v>
      </c>
      <c r="G862" s="28"/>
      <c r="H862" s="28">
        <f t="shared" si="52"/>
        <v>537.87999999999988</v>
      </c>
      <c r="I862" s="28"/>
    </row>
    <row r="863" spans="1:9">
      <c r="A863" s="28"/>
      <c r="B863" s="28" t="s">
        <v>971</v>
      </c>
      <c r="C863" s="28">
        <v>1</v>
      </c>
      <c r="D863" s="17">
        <v>14</v>
      </c>
      <c r="E863" s="28">
        <v>13</v>
      </c>
      <c r="F863" s="28">
        <v>2.78</v>
      </c>
      <c r="G863" s="28"/>
      <c r="H863" s="28">
        <f t="shared" si="52"/>
        <v>505.96000000000004</v>
      </c>
      <c r="I863" s="28"/>
    </row>
    <row r="864" spans="1:9">
      <c r="A864" s="28"/>
      <c r="B864" s="28" t="s">
        <v>972</v>
      </c>
      <c r="C864" s="28">
        <v>1</v>
      </c>
      <c r="D864" s="17">
        <v>14</v>
      </c>
      <c r="E864" s="28">
        <v>13</v>
      </c>
      <c r="F864" s="28">
        <v>1.66</v>
      </c>
      <c r="G864" s="28"/>
      <c r="H864" s="28">
        <f t="shared" si="52"/>
        <v>302.12</v>
      </c>
      <c r="I864" s="28"/>
    </row>
    <row r="865" spans="1:9">
      <c r="A865" s="28"/>
      <c r="B865" s="28" t="s">
        <v>973</v>
      </c>
      <c r="C865" s="28">
        <v>1</v>
      </c>
      <c r="D865" s="17">
        <v>14</v>
      </c>
      <c r="E865" s="28">
        <v>9</v>
      </c>
      <c r="F865" s="28">
        <v>2.2599999999999998</v>
      </c>
      <c r="G865" s="28"/>
      <c r="H865" s="28">
        <f t="shared" si="52"/>
        <v>284.75999999999993</v>
      </c>
      <c r="I865" s="28"/>
    </row>
    <row r="866" spans="1:9" ht="30">
      <c r="A866" s="28"/>
      <c r="B866" s="4" t="s">
        <v>974</v>
      </c>
      <c r="C866" s="28">
        <v>1</v>
      </c>
      <c r="D866" s="17">
        <v>14</v>
      </c>
      <c r="E866" s="28">
        <v>15</v>
      </c>
      <c r="F866" s="28">
        <v>1.36</v>
      </c>
      <c r="G866" s="28"/>
      <c r="H866" s="28">
        <f t="shared" si="52"/>
        <v>285.60000000000002</v>
      </c>
      <c r="I866" s="28"/>
    </row>
    <row r="867" spans="1:9" ht="30">
      <c r="A867" s="28"/>
      <c r="B867" s="4" t="s">
        <v>975</v>
      </c>
      <c r="C867" s="28">
        <v>1</v>
      </c>
      <c r="D867" s="17">
        <v>14</v>
      </c>
      <c r="E867" s="28">
        <v>7</v>
      </c>
      <c r="F867" s="28">
        <v>2.4900000000000002</v>
      </c>
      <c r="G867" s="28"/>
      <c r="H867" s="28">
        <f t="shared" si="52"/>
        <v>244.01999999999998</v>
      </c>
      <c r="I867" s="28"/>
    </row>
    <row r="868" spans="1:9">
      <c r="A868" s="28"/>
      <c r="B868" s="28" t="s">
        <v>976</v>
      </c>
      <c r="C868" s="28">
        <v>1</v>
      </c>
      <c r="D868" s="17">
        <v>14</v>
      </c>
      <c r="E868" s="28">
        <v>9</v>
      </c>
      <c r="F868" s="28">
        <v>1.36</v>
      </c>
      <c r="G868" s="28"/>
      <c r="H868" s="28">
        <f t="shared" si="52"/>
        <v>171.36</v>
      </c>
      <c r="I868" s="28"/>
    </row>
    <row r="869" spans="1:9">
      <c r="A869" s="28"/>
      <c r="B869" s="28" t="s">
        <v>977</v>
      </c>
      <c r="C869" s="28">
        <v>1</v>
      </c>
      <c r="D869" s="17">
        <v>14</v>
      </c>
      <c r="E869" s="28">
        <v>7</v>
      </c>
      <c r="F869" s="28">
        <v>1.58</v>
      </c>
      <c r="G869" s="28"/>
      <c r="H869" s="28">
        <f t="shared" si="52"/>
        <v>154.84</v>
      </c>
      <c r="I869" s="28"/>
    </row>
    <row r="870" spans="1:9">
      <c r="A870" s="28"/>
      <c r="B870" s="28" t="s">
        <v>978</v>
      </c>
      <c r="C870" s="28">
        <v>1</v>
      </c>
      <c r="D870" s="17">
        <v>4</v>
      </c>
      <c r="E870" s="28">
        <v>31</v>
      </c>
      <c r="F870" s="28">
        <v>2.46</v>
      </c>
      <c r="G870" s="28"/>
      <c r="H870" s="28">
        <f t="shared" si="52"/>
        <v>305.04000000000002</v>
      </c>
      <c r="I870" s="28"/>
    </row>
    <row r="871" spans="1:9">
      <c r="A871" s="28"/>
      <c r="B871" s="28" t="s">
        <v>979</v>
      </c>
      <c r="C871" s="28">
        <v>1</v>
      </c>
      <c r="D871" s="17">
        <v>4</v>
      </c>
      <c r="E871" s="28">
        <v>15</v>
      </c>
      <c r="F871" s="28">
        <v>4.96</v>
      </c>
      <c r="G871" s="28"/>
      <c r="H871" s="28">
        <f t="shared" si="52"/>
        <v>297.60000000000002</v>
      </c>
      <c r="I871" s="28"/>
    </row>
    <row r="872" spans="1:9">
      <c r="A872" s="28"/>
      <c r="B872" s="28"/>
      <c r="C872" s="28"/>
      <c r="D872" s="28"/>
      <c r="E872" s="28"/>
      <c r="F872" s="28"/>
      <c r="G872" s="28"/>
      <c r="H872" s="28">
        <f>SUM(H858:H871)</f>
        <v>7563.7200000000012</v>
      </c>
      <c r="I872" s="28"/>
    </row>
    <row r="873" spans="1:9">
      <c r="A873" s="28"/>
      <c r="B873" s="28"/>
      <c r="C873" s="76" t="s">
        <v>1035</v>
      </c>
      <c r="D873" s="76"/>
      <c r="E873" s="76"/>
      <c r="F873" s="76"/>
      <c r="G873" s="76"/>
      <c r="H873" s="28">
        <f>H872*0.395</f>
        <v>2987.6694000000007</v>
      </c>
      <c r="I873" s="28"/>
    </row>
    <row r="874" spans="1:9">
      <c r="A874" s="28"/>
      <c r="B874" s="28" t="s">
        <v>909</v>
      </c>
      <c r="C874" s="28"/>
      <c r="D874" s="28"/>
      <c r="E874" s="28"/>
      <c r="F874" s="28"/>
      <c r="G874" s="28"/>
      <c r="H874" s="28">
        <v>131.25</v>
      </c>
      <c r="I874" s="28"/>
    </row>
    <row r="875" spans="1:9">
      <c r="A875" s="28"/>
      <c r="B875" s="28"/>
      <c r="C875" s="28"/>
      <c r="D875" s="28"/>
      <c r="E875" s="28"/>
      <c r="F875" s="28"/>
      <c r="G875" s="28"/>
      <c r="H875" s="28">
        <f>SUM(H873:H874)</f>
        <v>3118.9194000000007</v>
      </c>
      <c r="I875" s="28"/>
    </row>
    <row r="876" spans="1:9">
      <c r="A876" s="28"/>
      <c r="B876" s="28"/>
      <c r="C876" s="28"/>
      <c r="D876" s="28"/>
      <c r="E876" s="28"/>
      <c r="F876" s="28"/>
      <c r="G876" s="28" t="s">
        <v>725</v>
      </c>
      <c r="H876" s="36">
        <v>3.1190000000000002</v>
      </c>
      <c r="I876" s="28"/>
    </row>
    <row r="877" spans="1:9">
      <c r="A877" s="28"/>
      <c r="B877" s="28"/>
      <c r="C877" s="28"/>
      <c r="D877" s="28"/>
      <c r="E877" s="28"/>
      <c r="F877" s="28"/>
      <c r="G877" s="28"/>
      <c r="H877" s="28" t="s">
        <v>268</v>
      </c>
      <c r="I877" s="28"/>
    </row>
    <row r="878" spans="1:9" ht="45">
      <c r="A878" s="28">
        <v>42</v>
      </c>
      <c r="B878" s="25" t="s">
        <v>980</v>
      </c>
      <c r="C878" s="28"/>
      <c r="D878" s="28"/>
      <c r="E878" s="28"/>
      <c r="F878" s="28"/>
      <c r="G878" s="28"/>
      <c r="H878" s="28"/>
      <c r="I878" s="28"/>
    </row>
    <row r="879" spans="1:9">
      <c r="A879" s="28"/>
      <c r="B879" s="28" t="s">
        <v>734</v>
      </c>
      <c r="C879" s="28"/>
      <c r="D879" s="28"/>
      <c r="E879" s="28"/>
      <c r="F879" s="28"/>
      <c r="G879" s="28"/>
      <c r="H879" s="28"/>
      <c r="I879" s="28"/>
    </row>
    <row r="880" spans="1:9">
      <c r="A880" s="28"/>
      <c r="B880" s="28" t="s">
        <v>739</v>
      </c>
      <c r="C880" s="28">
        <v>1</v>
      </c>
      <c r="D880" s="28">
        <v>1</v>
      </c>
      <c r="E880" s="28">
        <v>40</v>
      </c>
      <c r="F880" s="28">
        <v>3.915</v>
      </c>
      <c r="G880" s="28">
        <v>2.88</v>
      </c>
      <c r="H880" s="28"/>
      <c r="I880" s="5">
        <f t="shared" ref="I880:I894" si="53">PRODUCT(C880:H880)</f>
        <v>451.00799999999998</v>
      </c>
    </row>
    <row r="881" spans="1:9">
      <c r="A881" s="28"/>
      <c r="B881" s="28" t="s">
        <v>740</v>
      </c>
      <c r="C881" s="28">
        <v>1</v>
      </c>
      <c r="D881" s="28">
        <v>1</v>
      </c>
      <c r="E881" s="28">
        <v>40</v>
      </c>
      <c r="F881" s="28">
        <v>2.7850000000000001</v>
      </c>
      <c r="G881" s="5">
        <v>3</v>
      </c>
      <c r="H881" s="28"/>
      <c r="I881" s="5">
        <f t="shared" si="53"/>
        <v>334.20000000000005</v>
      </c>
    </row>
    <row r="882" spans="1:9">
      <c r="A882" s="28"/>
      <c r="B882" s="28" t="s">
        <v>741</v>
      </c>
      <c r="C882" s="28">
        <v>1</v>
      </c>
      <c r="D882" s="28">
        <v>1</v>
      </c>
      <c r="E882" s="28">
        <v>40</v>
      </c>
      <c r="F882" s="5">
        <v>1.8</v>
      </c>
      <c r="G882" s="28">
        <v>2.3149999999999999</v>
      </c>
      <c r="H882" s="28"/>
      <c r="I882" s="5">
        <f t="shared" si="53"/>
        <v>166.68</v>
      </c>
    </row>
    <row r="883" spans="1:9">
      <c r="A883" s="28"/>
      <c r="B883" s="28" t="s">
        <v>745</v>
      </c>
      <c r="C883" s="28">
        <v>1</v>
      </c>
      <c r="D883" s="28">
        <v>1</v>
      </c>
      <c r="E883" s="28">
        <v>40</v>
      </c>
      <c r="F883" s="28">
        <v>1.88</v>
      </c>
      <c r="G883" s="5">
        <v>0.9</v>
      </c>
      <c r="H883" s="28"/>
      <c r="I883" s="5">
        <f t="shared" si="53"/>
        <v>67.679999999999993</v>
      </c>
    </row>
    <row r="884" spans="1:9">
      <c r="A884" s="28"/>
      <c r="B884" s="28" t="s">
        <v>800</v>
      </c>
      <c r="C884" s="28"/>
      <c r="D884" s="28"/>
      <c r="E884" s="28"/>
      <c r="F884" s="28"/>
      <c r="G884" s="28"/>
      <c r="H884" s="28"/>
      <c r="I884" s="5">
        <f t="shared" si="53"/>
        <v>0</v>
      </c>
    </row>
    <row r="885" spans="1:9">
      <c r="A885" s="28"/>
      <c r="B885" s="28" t="s">
        <v>888</v>
      </c>
      <c r="C885" s="28">
        <v>1</v>
      </c>
      <c r="D885" s="28">
        <v>1</v>
      </c>
      <c r="E885" s="28">
        <v>2</v>
      </c>
      <c r="F885" s="5">
        <v>3</v>
      </c>
      <c r="G885" s="28">
        <v>3.25</v>
      </c>
      <c r="H885" s="28"/>
      <c r="I885" s="5">
        <f t="shared" si="53"/>
        <v>19.5</v>
      </c>
    </row>
    <row r="886" spans="1:9">
      <c r="A886" s="28"/>
      <c r="B886" s="28" t="s">
        <v>889</v>
      </c>
      <c r="C886" s="28">
        <v>1</v>
      </c>
      <c r="D886" s="28">
        <v>1</v>
      </c>
      <c r="E886" s="28">
        <v>1</v>
      </c>
      <c r="F886" s="28">
        <v>3.55</v>
      </c>
      <c r="G886" s="5">
        <v>2.7</v>
      </c>
      <c r="H886" s="28"/>
      <c r="I886" s="5">
        <f t="shared" si="53"/>
        <v>9.5850000000000009</v>
      </c>
    </row>
    <row r="887" spans="1:9">
      <c r="A887" s="28"/>
      <c r="B887" s="28" t="s">
        <v>890</v>
      </c>
      <c r="C887" s="28">
        <v>1</v>
      </c>
      <c r="D887" s="28">
        <v>1</v>
      </c>
      <c r="E887" s="28">
        <v>1</v>
      </c>
      <c r="F887" s="28">
        <v>3.55</v>
      </c>
      <c r="G887" s="5">
        <v>2.7</v>
      </c>
      <c r="H887" s="28"/>
      <c r="I887" s="5">
        <f t="shared" si="53"/>
        <v>9.5850000000000009</v>
      </c>
    </row>
    <row r="888" spans="1:9">
      <c r="A888" s="28"/>
      <c r="B888" s="28" t="s">
        <v>45</v>
      </c>
      <c r="C888" s="28">
        <v>1</v>
      </c>
      <c r="D888" s="28">
        <v>1</v>
      </c>
      <c r="E888" s="28">
        <v>1</v>
      </c>
      <c r="F888" s="28">
        <v>3.55</v>
      </c>
      <c r="G888" s="5">
        <v>2.2999999999999998</v>
      </c>
      <c r="H888" s="28"/>
      <c r="I888" s="5">
        <f t="shared" si="53"/>
        <v>8.1649999999999991</v>
      </c>
    </row>
    <row r="889" spans="1:9">
      <c r="A889" s="28"/>
      <c r="B889" s="28" t="s">
        <v>788</v>
      </c>
      <c r="C889" s="28">
        <v>1</v>
      </c>
      <c r="D889" s="28">
        <v>1</v>
      </c>
      <c r="E889" s="28">
        <v>1</v>
      </c>
      <c r="F889" s="5">
        <v>2.2999999999999998</v>
      </c>
      <c r="G889" s="28">
        <v>1.1499999999999999</v>
      </c>
      <c r="H889" s="28"/>
      <c r="I889" s="5">
        <f t="shared" si="53"/>
        <v>2.6449999999999996</v>
      </c>
    </row>
    <row r="890" spans="1:9">
      <c r="A890" s="28"/>
      <c r="B890" s="28" t="s">
        <v>894</v>
      </c>
      <c r="C890" s="28"/>
      <c r="D890" s="28"/>
      <c r="E890" s="28"/>
      <c r="F890" s="28"/>
      <c r="G890" s="28"/>
      <c r="H890" s="28"/>
      <c r="I890" s="5">
        <f t="shared" si="53"/>
        <v>0</v>
      </c>
    </row>
    <row r="891" spans="1:9">
      <c r="A891" s="28"/>
      <c r="B891" s="28" t="s">
        <v>43</v>
      </c>
      <c r="C891" s="28">
        <v>1</v>
      </c>
      <c r="D891" s="28">
        <v>1</v>
      </c>
      <c r="E891" s="28">
        <v>2</v>
      </c>
      <c r="F891" s="5">
        <v>2.7</v>
      </c>
      <c r="G891" s="28">
        <v>4.3849999999999998</v>
      </c>
      <c r="H891" s="28"/>
      <c r="I891" s="5">
        <f t="shared" si="53"/>
        <v>23.679000000000002</v>
      </c>
    </row>
    <row r="892" spans="1:9">
      <c r="A892" s="28"/>
      <c r="B892" s="28" t="s">
        <v>895</v>
      </c>
      <c r="C892" s="28">
        <v>1</v>
      </c>
      <c r="D892" s="28">
        <v>2</v>
      </c>
      <c r="E892" s="28">
        <v>2</v>
      </c>
      <c r="F892" s="28">
        <v>3.3149999999999999</v>
      </c>
      <c r="G892" s="5">
        <v>2.7</v>
      </c>
      <c r="H892" s="28"/>
      <c r="I892" s="5">
        <f t="shared" si="53"/>
        <v>35.802</v>
      </c>
    </row>
    <row r="893" spans="1:9">
      <c r="A893" s="28"/>
      <c r="B893" s="28" t="s">
        <v>45</v>
      </c>
      <c r="C893" s="28">
        <v>1</v>
      </c>
      <c r="D893" s="28">
        <v>1</v>
      </c>
      <c r="E893" s="28">
        <v>2</v>
      </c>
      <c r="F893" s="28">
        <v>2.3849999999999998</v>
      </c>
      <c r="G893" s="28">
        <v>2.3849999999999998</v>
      </c>
      <c r="H893" s="28"/>
      <c r="I893" s="5">
        <f t="shared" si="53"/>
        <v>11.376449999999998</v>
      </c>
    </row>
    <row r="894" spans="1:9">
      <c r="A894" s="28"/>
      <c r="B894" s="28" t="s">
        <v>788</v>
      </c>
      <c r="C894" s="28">
        <v>1</v>
      </c>
      <c r="D894" s="28">
        <v>1</v>
      </c>
      <c r="E894" s="28">
        <v>2</v>
      </c>
      <c r="F894" s="28">
        <v>2.3849999999999998</v>
      </c>
      <c r="G894" s="28">
        <v>1.05</v>
      </c>
      <c r="H894" s="28"/>
      <c r="I894" s="5">
        <f t="shared" si="53"/>
        <v>5.0084999999999997</v>
      </c>
    </row>
    <row r="895" spans="1:9">
      <c r="A895" s="28"/>
      <c r="B895" s="28"/>
      <c r="C895" s="28"/>
      <c r="D895" s="28"/>
      <c r="E895" s="28"/>
      <c r="F895" s="28"/>
      <c r="G895" s="28"/>
      <c r="H895" s="28"/>
      <c r="I895" s="5">
        <f>SUM(I880:I894)</f>
        <v>1144.9139500000001</v>
      </c>
    </row>
    <row r="896" spans="1:9">
      <c r="A896" s="35"/>
      <c r="B896" s="35"/>
      <c r="C896" s="35"/>
      <c r="D896" s="35"/>
      <c r="E896" s="35"/>
      <c r="F896" s="35"/>
      <c r="G896" s="35"/>
      <c r="H896" s="35" t="s">
        <v>725</v>
      </c>
      <c r="I896" s="6">
        <v>1144.95</v>
      </c>
    </row>
    <row r="897" spans="1:9">
      <c r="A897" s="35"/>
      <c r="B897" s="35"/>
      <c r="C897" s="35"/>
      <c r="D897" s="35"/>
      <c r="E897" s="35"/>
      <c r="F897" s="35"/>
      <c r="G897" s="35"/>
      <c r="H897" s="35"/>
      <c r="I897" s="35"/>
    </row>
    <row r="898" spans="1:9">
      <c r="A898" s="35">
        <v>43</v>
      </c>
      <c r="B898" s="34" t="s">
        <v>982</v>
      </c>
      <c r="C898" s="35"/>
      <c r="D898" s="35"/>
      <c r="E898" s="35"/>
      <c r="F898" s="35"/>
      <c r="G898" s="35"/>
      <c r="H898" s="35"/>
      <c r="I898" s="35"/>
    </row>
    <row r="899" spans="1:9">
      <c r="A899" s="35"/>
      <c r="B899" s="35" t="s">
        <v>983</v>
      </c>
      <c r="C899" s="35">
        <v>1</v>
      </c>
      <c r="D899" s="35">
        <v>1</v>
      </c>
      <c r="E899" s="35">
        <v>7</v>
      </c>
      <c r="F899" s="5">
        <v>0.9</v>
      </c>
      <c r="G899" s="5">
        <v>1</v>
      </c>
      <c r="H899" s="5">
        <v>2.1</v>
      </c>
      <c r="I899" s="5">
        <f t="shared" ref="I899" si="54">PRODUCT(C899:H899)</f>
        <v>13.23</v>
      </c>
    </row>
    <row r="900" spans="1:9">
      <c r="A900" s="35"/>
      <c r="B900" s="35"/>
      <c r="C900" s="35"/>
      <c r="D900" s="35"/>
      <c r="E900" s="35"/>
      <c r="F900" s="35"/>
      <c r="G900" s="35"/>
      <c r="H900" s="35" t="s">
        <v>645</v>
      </c>
      <c r="I900" s="34">
        <v>13.25</v>
      </c>
    </row>
    <row r="901" spans="1:9">
      <c r="A901" s="35"/>
      <c r="B901" s="35"/>
      <c r="C901" s="35"/>
      <c r="D901" s="35"/>
      <c r="E901" s="35"/>
      <c r="F901" s="35"/>
      <c r="G901" s="35"/>
      <c r="H901" s="35"/>
      <c r="I901" s="35"/>
    </row>
    <row r="902" spans="1:9" ht="30">
      <c r="A902" s="35">
        <v>44</v>
      </c>
      <c r="B902" s="33" t="s">
        <v>1024</v>
      </c>
      <c r="C902" s="35"/>
      <c r="D902" s="35"/>
      <c r="E902" s="35"/>
      <c r="F902" s="35"/>
      <c r="G902" s="35"/>
      <c r="H902" s="35"/>
      <c r="I902" s="35"/>
    </row>
    <row r="903" spans="1:9">
      <c r="A903" s="35"/>
      <c r="B903" s="35" t="s">
        <v>1025</v>
      </c>
      <c r="C903" s="35">
        <v>1</v>
      </c>
      <c r="D903" s="35">
        <v>1</v>
      </c>
      <c r="E903" s="35">
        <v>9</v>
      </c>
      <c r="F903" s="5">
        <v>0.9</v>
      </c>
      <c r="G903" s="5">
        <v>1.2</v>
      </c>
      <c r="H903" s="35"/>
      <c r="I903" s="5">
        <f t="shared" ref="I903" si="55">PRODUCT(C903:H903)</f>
        <v>9.7199999999999989</v>
      </c>
    </row>
    <row r="904" spans="1:9">
      <c r="A904" s="35"/>
      <c r="B904" s="35"/>
      <c r="C904" s="35"/>
      <c r="D904" s="35"/>
      <c r="E904" s="35"/>
      <c r="F904" s="35"/>
      <c r="G904" s="35"/>
      <c r="H904" s="35" t="s">
        <v>725</v>
      </c>
      <c r="I904" s="34">
        <v>9.75</v>
      </c>
    </row>
    <row r="905" spans="1:9">
      <c r="A905" s="35"/>
      <c r="B905" s="35"/>
      <c r="C905" s="35"/>
      <c r="D905" s="35"/>
      <c r="E905" s="35"/>
      <c r="F905" s="35"/>
      <c r="G905" s="35"/>
      <c r="H905" s="35"/>
      <c r="I905" s="35"/>
    </row>
    <row r="906" spans="1:9">
      <c r="A906" s="35"/>
      <c r="B906" s="35"/>
      <c r="C906" s="35"/>
      <c r="D906" s="35"/>
      <c r="E906" s="35"/>
      <c r="F906" s="35"/>
      <c r="G906" s="35"/>
      <c r="H906" s="35"/>
      <c r="I906" s="35"/>
    </row>
    <row r="907" spans="1:9">
      <c r="A907" s="35"/>
      <c r="B907" s="35"/>
      <c r="C907" s="35"/>
      <c r="D907" s="35"/>
      <c r="E907" s="35"/>
      <c r="F907" s="35"/>
      <c r="G907" s="35"/>
      <c r="H907" s="35"/>
      <c r="I907" s="35"/>
    </row>
  </sheetData>
  <mergeCells count="6">
    <mergeCell ref="A1:I1"/>
    <mergeCell ref="A2:I2"/>
    <mergeCell ref="C873:G873"/>
    <mergeCell ref="F287:H287"/>
    <mergeCell ref="F288:H288"/>
    <mergeCell ref="C3:E3"/>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J138"/>
  <sheetViews>
    <sheetView tabSelected="1" topLeftCell="A119" workbookViewId="0">
      <selection activeCell="B123" sqref="B123"/>
    </sheetView>
  </sheetViews>
  <sheetFormatPr defaultRowHeight="15"/>
  <cols>
    <col min="1" max="1" width="5" customWidth="1"/>
    <col min="2" max="2" width="8.7109375" customWidth="1"/>
    <col min="3" max="3" width="37.5703125" customWidth="1"/>
    <col min="6" max="6" width="11.85546875" bestFit="1" customWidth="1"/>
    <col min="7" max="7" width="11.85546875" customWidth="1"/>
  </cols>
  <sheetData>
    <row r="1" spans="1:6" ht="35.25" customHeight="1">
      <c r="A1" s="65" t="str">
        <f>Sheet4!A1</f>
        <v>Detailed Estimate for Special Repair works to 1 Ins , 2 nos Si and 40 nos pc/Hc quarters at Nanguneri in Tirunelveli district</v>
      </c>
      <c r="B1" s="65"/>
      <c r="C1" s="65"/>
      <c r="D1" s="65"/>
      <c r="E1" s="65"/>
      <c r="F1" s="65"/>
    </row>
    <row r="2" spans="1:6">
      <c r="A2" s="72" t="s">
        <v>910</v>
      </c>
      <c r="B2" s="72"/>
      <c r="C2" s="72"/>
      <c r="D2" s="72"/>
      <c r="E2" s="72"/>
      <c r="F2" s="72"/>
    </row>
    <row r="3" spans="1:6">
      <c r="A3" s="28" t="s">
        <v>642</v>
      </c>
      <c r="B3" s="28" t="s">
        <v>168</v>
      </c>
      <c r="C3" s="26" t="s">
        <v>643</v>
      </c>
      <c r="D3" s="28" t="s">
        <v>169</v>
      </c>
      <c r="E3" s="28" t="s">
        <v>646</v>
      </c>
      <c r="F3" s="28" t="s">
        <v>170</v>
      </c>
    </row>
    <row r="4" spans="1:6">
      <c r="A4" s="28">
        <v>1</v>
      </c>
      <c r="B4" s="28"/>
      <c r="C4" s="28" t="str">
        <f>Sheet4!B4</f>
        <v>Dismantling and clearing away</v>
      </c>
      <c r="D4" s="28"/>
      <c r="E4" s="28"/>
      <c r="F4" s="28"/>
    </row>
    <row r="5" spans="1:6" ht="30">
      <c r="A5" s="28"/>
      <c r="B5" s="5">
        <f>Sheet4!I23</f>
        <v>560</v>
      </c>
      <c r="C5" s="4" t="str">
        <f>Sheet4!B5</f>
        <v>a)One course of pressed tiles roof finish in cement mortar</v>
      </c>
      <c r="D5" s="5">
        <v>20</v>
      </c>
      <c r="E5" s="35" t="s">
        <v>1036</v>
      </c>
      <c r="F5" s="5">
        <f>D5*B5</f>
        <v>11200</v>
      </c>
    </row>
    <row r="6" spans="1:6">
      <c r="A6" s="28"/>
      <c r="B6" s="28"/>
      <c r="C6" s="28"/>
      <c r="D6" s="79" t="s">
        <v>1053</v>
      </c>
      <c r="E6" s="81"/>
      <c r="F6" s="5"/>
    </row>
    <row r="7" spans="1:6">
      <c r="A7" s="28"/>
      <c r="B7" s="5">
        <f>Sheet4!I36</f>
        <v>1.7</v>
      </c>
      <c r="C7" s="28" t="str">
        <f>Sheet4!B25</f>
        <v xml:space="preserve">b)Dismantling RCC works </v>
      </c>
      <c r="D7" s="5">
        <v>5800</v>
      </c>
      <c r="E7" s="35" t="s">
        <v>1037</v>
      </c>
      <c r="F7" s="5">
        <f t="shared" ref="F7:F53" si="0">D7*B7</f>
        <v>9860</v>
      </c>
    </row>
    <row r="8" spans="1:6">
      <c r="A8" s="28"/>
      <c r="B8" s="28"/>
      <c r="C8" s="28"/>
      <c r="D8" s="79" t="s">
        <v>1053</v>
      </c>
      <c r="E8" s="81"/>
      <c r="F8" s="5"/>
    </row>
    <row r="9" spans="1:6" s="32" customFormat="1" ht="30">
      <c r="A9" s="35"/>
      <c r="B9" s="5">
        <f>Sheet4!I39</f>
        <v>9.75</v>
      </c>
      <c r="C9" s="4" t="str">
        <f>Sheet4!B37</f>
        <v>C) Floor finish dadooing wallls with glazed tiles</v>
      </c>
      <c r="D9" s="5">
        <v>47.8</v>
      </c>
      <c r="E9" s="35" t="s">
        <v>1036</v>
      </c>
      <c r="F9" s="5">
        <f t="shared" si="0"/>
        <v>466.04999999999995</v>
      </c>
    </row>
    <row r="10" spans="1:6">
      <c r="A10" s="28"/>
      <c r="B10" s="28"/>
      <c r="C10" s="28"/>
      <c r="D10" s="79" t="s">
        <v>1053</v>
      </c>
      <c r="E10" s="81"/>
      <c r="F10" s="5"/>
    </row>
    <row r="11" spans="1:6" ht="30">
      <c r="A11" s="28">
        <v>2</v>
      </c>
      <c r="B11" s="5">
        <f>Sheet4!I61</f>
        <v>559.95000000000005</v>
      </c>
      <c r="C11" s="4" t="str">
        <f>Sheet4!B43</f>
        <v>Laying of pressed tiles over C.M 1:3 , 20 MM TH</v>
      </c>
      <c r="D11" s="5">
        <v>1077.67</v>
      </c>
      <c r="E11" s="35" t="s">
        <v>1036</v>
      </c>
      <c r="F11" s="5">
        <f t="shared" si="0"/>
        <v>603441.31650000007</v>
      </c>
    </row>
    <row r="12" spans="1:6">
      <c r="A12" s="28"/>
      <c r="B12" s="28"/>
      <c r="C12" s="28"/>
      <c r="D12" s="5"/>
      <c r="E12" s="28"/>
      <c r="F12" s="5"/>
    </row>
    <row r="13" spans="1:6" ht="60">
      <c r="A13" s="28">
        <v>3</v>
      </c>
      <c r="B13" s="5">
        <f>Sheet4!I75</f>
        <v>832.4</v>
      </c>
      <c r="C13" s="4" t="str">
        <f>Sheet4!B63</f>
        <v>chipping and removal of unsounded area of the existing damaged roof slab including tools,and plants scaffolding etc all complete</v>
      </c>
      <c r="D13" s="44">
        <v>125</v>
      </c>
      <c r="E13" s="62" t="s">
        <v>1036</v>
      </c>
      <c r="F13" s="5">
        <f t="shared" si="0"/>
        <v>104050</v>
      </c>
    </row>
    <row r="14" spans="1:6">
      <c r="A14" s="28"/>
      <c r="B14" s="28"/>
      <c r="C14" s="28"/>
      <c r="D14" s="85" t="s">
        <v>954</v>
      </c>
      <c r="E14" s="86"/>
      <c r="F14" s="5"/>
    </row>
    <row r="15" spans="1:6" ht="45">
      <c r="A15" s="28">
        <v>4</v>
      </c>
      <c r="B15" s="5">
        <f>Sheet4!I89</f>
        <v>832.4</v>
      </c>
      <c r="C15" s="4" t="str">
        <f>Sheet4!B77</f>
        <v>Supplying and applying of rust remover work to the corroded rod surface etc all complete</v>
      </c>
      <c r="D15" s="44">
        <v>65</v>
      </c>
      <c r="E15" s="62" t="s">
        <v>1036</v>
      </c>
      <c r="F15" s="5">
        <f t="shared" si="0"/>
        <v>54106</v>
      </c>
    </row>
    <row r="16" spans="1:6">
      <c r="A16" s="28"/>
      <c r="B16" s="28"/>
      <c r="C16" s="28"/>
      <c r="D16" s="85" t="s">
        <v>954</v>
      </c>
      <c r="E16" s="86"/>
      <c r="F16" s="5"/>
    </row>
    <row r="17" spans="1:6" ht="45">
      <c r="A17" s="28">
        <v>5</v>
      </c>
      <c r="B17" s="5">
        <f>Sheet4!I103</f>
        <v>832.4</v>
      </c>
      <c r="C17" s="4" t="str">
        <f>Sheet4!B91</f>
        <v>Supplying and applying a coating of congressive nito prime zincrien fosroc 1lit /1800 or equivalent etc</v>
      </c>
      <c r="D17" s="44">
        <v>297</v>
      </c>
      <c r="E17" s="62" t="s">
        <v>1036</v>
      </c>
      <c r="F17" s="5">
        <f t="shared" si="0"/>
        <v>247222.8</v>
      </c>
    </row>
    <row r="18" spans="1:6">
      <c r="A18" s="28"/>
      <c r="B18" s="28"/>
      <c r="C18" s="28"/>
      <c r="D18" s="85" t="s">
        <v>954</v>
      </c>
      <c r="E18" s="86"/>
      <c r="F18" s="5"/>
    </row>
    <row r="19" spans="1:6" ht="49.5" customHeight="1">
      <c r="A19" s="28">
        <v>6</v>
      </c>
      <c r="B19" s="5">
        <f>Sheet4!I117</f>
        <v>832.4</v>
      </c>
      <c r="C19" s="37" t="str">
        <f>Sheet4!B105</f>
        <v>providing the necessary support jacketing and micro concrete 10 mm aggregate with polimer material to be added etc</v>
      </c>
      <c r="D19" s="44">
        <v>431</v>
      </c>
      <c r="E19" s="62" t="s">
        <v>1036</v>
      </c>
      <c r="F19" s="5">
        <f t="shared" si="0"/>
        <v>358764.39999999997</v>
      </c>
    </row>
    <row r="20" spans="1:6">
      <c r="A20" s="28"/>
      <c r="B20" s="28"/>
      <c r="C20" s="28"/>
      <c r="D20" s="85" t="s">
        <v>954</v>
      </c>
      <c r="E20" s="86"/>
      <c r="F20" s="5"/>
    </row>
    <row r="21" spans="1:6">
      <c r="A21" s="28">
        <v>7</v>
      </c>
      <c r="B21" s="28"/>
      <c r="C21" s="28" t="str">
        <f>Sheet4!B119</f>
        <v>Form work and centering etc all complete</v>
      </c>
      <c r="D21" s="5"/>
      <c r="E21" s="28"/>
      <c r="F21" s="5"/>
    </row>
    <row r="22" spans="1:6">
      <c r="A22" s="28"/>
      <c r="B22" s="28">
        <f>Sheet4!I125</f>
        <v>47.6</v>
      </c>
      <c r="C22" s="28" t="str">
        <f>Sheet4!B120</f>
        <v>b) plain surfaces such as roof slab etc</v>
      </c>
      <c r="D22" s="5">
        <v>831.23</v>
      </c>
      <c r="E22" s="35" t="s">
        <v>1036</v>
      </c>
      <c r="F22" s="5">
        <f t="shared" si="0"/>
        <v>39566.548000000003</v>
      </c>
    </row>
    <row r="23" spans="1:6">
      <c r="A23" s="28"/>
      <c r="B23" s="28"/>
      <c r="C23" s="28"/>
      <c r="D23" s="5"/>
      <c r="E23" s="28"/>
      <c r="F23" s="5"/>
    </row>
    <row r="24" spans="1:6">
      <c r="A24" s="28"/>
      <c r="B24" s="28">
        <f>Sheet4!I144</f>
        <v>30.55</v>
      </c>
      <c r="C24" s="28" t="str">
        <f>Sheet4!B126</f>
        <v>C) Small quanitiy etc</v>
      </c>
      <c r="D24" s="5">
        <v>997.48</v>
      </c>
      <c r="E24" s="35" t="s">
        <v>1036</v>
      </c>
      <c r="F24" s="5">
        <f t="shared" si="0"/>
        <v>30473.014000000003</v>
      </c>
    </row>
    <row r="25" spans="1:6">
      <c r="A25" s="28"/>
      <c r="B25" s="28"/>
      <c r="C25" s="28"/>
      <c r="D25" s="5"/>
      <c r="E25" s="28"/>
      <c r="F25" s="5"/>
    </row>
    <row r="26" spans="1:6">
      <c r="A26" s="28">
        <v>8</v>
      </c>
      <c r="B26" s="28"/>
      <c r="C26" s="28" t="str">
        <f>Sheet4!B145</f>
        <v>Standardised m20 grade concrete etc</v>
      </c>
      <c r="D26" s="5"/>
      <c r="E26" s="28"/>
      <c r="F26" s="5"/>
    </row>
    <row r="27" spans="1:6">
      <c r="A27" s="28"/>
      <c r="B27" s="28">
        <f>Sheet4!I154</f>
        <v>0.65</v>
      </c>
      <c r="C27" s="28" t="str">
        <f>Sheet4!B146</f>
        <v>a) Ground floor</v>
      </c>
      <c r="D27" s="5">
        <v>7293.19</v>
      </c>
      <c r="E27" s="35" t="s">
        <v>1037</v>
      </c>
      <c r="F27" s="5">
        <f t="shared" si="0"/>
        <v>4740.5734999999995</v>
      </c>
    </row>
    <row r="28" spans="1:6">
      <c r="A28" s="28"/>
      <c r="B28" s="28"/>
      <c r="C28" s="28"/>
      <c r="D28" s="5"/>
      <c r="E28" s="28"/>
      <c r="F28" s="5"/>
    </row>
    <row r="29" spans="1:6">
      <c r="A29" s="28"/>
      <c r="B29" s="28">
        <f>Sheet4!I163</f>
        <v>0.55000000000000004</v>
      </c>
      <c r="C29" s="28" t="str">
        <f>Sheet4!B156</f>
        <v>b)in first floor</v>
      </c>
      <c r="D29" s="5">
        <v>7496.69</v>
      </c>
      <c r="E29" s="35" t="s">
        <v>1037</v>
      </c>
      <c r="F29" s="5">
        <f t="shared" si="0"/>
        <v>4123.1795000000002</v>
      </c>
    </row>
    <row r="30" spans="1:6">
      <c r="A30" s="28"/>
      <c r="B30" s="28"/>
      <c r="C30" s="28"/>
      <c r="D30" s="5"/>
      <c r="E30" s="28"/>
      <c r="F30" s="5"/>
    </row>
    <row r="31" spans="1:6">
      <c r="A31" s="28"/>
      <c r="B31" s="28">
        <f>Sheet4!I170</f>
        <v>0.55000000000000004</v>
      </c>
      <c r="C31" s="28" t="str">
        <f>Sheet4!B165</f>
        <v>c) in second floor</v>
      </c>
      <c r="D31" s="5">
        <v>7700.19</v>
      </c>
      <c r="E31" s="35" t="s">
        <v>1037</v>
      </c>
      <c r="F31" s="5">
        <f t="shared" si="0"/>
        <v>4235.1045000000004</v>
      </c>
    </row>
    <row r="32" spans="1:6">
      <c r="A32" s="28"/>
      <c r="B32" s="28"/>
      <c r="C32" s="28"/>
      <c r="D32" s="5"/>
      <c r="E32" s="28"/>
      <c r="F32" s="5"/>
    </row>
    <row r="33" spans="1:6" ht="30">
      <c r="A33" s="28">
        <v>9</v>
      </c>
      <c r="B33" s="28">
        <f>Sheet4!I225</f>
        <v>895.65</v>
      </c>
      <c r="C33" s="4" t="str">
        <f>Sheet4!B171</f>
        <v>Special ceiling plastering in c.m 1:3 ,10 mm th</v>
      </c>
      <c r="D33" s="5">
        <v>252.46</v>
      </c>
      <c r="E33" s="35" t="s">
        <v>1036</v>
      </c>
      <c r="F33" s="5">
        <f t="shared" si="0"/>
        <v>226115.799</v>
      </c>
    </row>
    <row r="34" spans="1:6">
      <c r="A34" s="28"/>
      <c r="B34" s="28"/>
      <c r="C34" s="28"/>
      <c r="D34" s="5"/>
      <c r="E34" s="28"/>
      <c r="F34" s="5"/>
    </row>
    <row r="35" spans="1:6" ht="30">
      <c r="A35" s="28">
        <v>10</v>
      </c>
      <c r="B35" s="28">
        <f>Sheet4!I250</f>
        <v>614.6</v>
      </c>
      <c r="C35" s="4" t="str">
        <f>Sheet4!B226</f>
        <v>Plastering cm 1:5 , 12mm thick including labour charges etc all complete</v>
      </c>
      <c r="D35" s="5">
        <v>220.61</v>
      </c>
      <c r="E35" s="35" t="s">
        <v>1036</v>
      </c>
      <c r="F35" s="5">
        <f t="shared" si="0"/>
        <v>135586.90600000002</v>
      </c>
    </row>
    <row r="36" spans="1:6">
      <c r="A36" s="28"/>
      <c r="B36" s="28"/>
      <c r="C36" s="28"/>
      <c r="D36" s="5"/>
      <c r="E36" s="28"/>
      <c r="F36" s="5"/>
    </row>
    <row r="37" spans="1:6" ht="30">
      <c r="A37" s="28">
        <v>11</v>
      </c>
      <c r="B37" s="28">
        <f>Sheet4!I269</f>
        <v>273.5</v>
      </c>
      <c r="C37" s="4" t="str">
        <f>Sheet4!B252</f>
        <v>Removing old paint from iron surface with sand paper  etc</v>
      </c>
      <c r="D37" s="5">
        <v>7.4</v>
      </c>
      <c r="E37" s="35" t="s">
        <v>1036</v>
      </c>
      <c r="F37" s="5">
        <f t="shared" si="0"/>
        <v>2023.9</v>
      </c>
    </row>
    <row r="38" spans="1:6">
      <c r="A38" s="28"/>
      <c r="B38" s="28"/>
      <c r="C38" s="28"/>
      <c r="D38" s="79" t="s">
        <v>1088</v>
      </c>
      <c r="E38" s="81"/>
      <c r="F38" s="5"/>
    </row>
    <row r="39" spans="1:6" ht="45">
      <c r="A39" s="28">
        <v>12</v>
      </c>
      <c r="B39" s="28">
        <f>Sheet4!I292</f>
        <v>519</v>
      </c>
      <c r="C39" s="4" t="str">
        <f>Sheet4!B270</f>
        <v>Painting two coats of old iron works including labour charges etc all complete</v>
      </c>
      <c r="D39" s="5">
        <v>125.87</v>
      </c>
      <c r="E39" s="35" t="s">
        <v>1036</v>
      </c>
      <c r="F39" s="5">
        <f t="shared" si="0"/>
        <v>65326.53</v>
      </c>
    </row>
    <row r="40" spans="1:6">
      <c r="A40" s="28"/>
      <c r="B40" s="28"/>
      <c r="C40" s="28"/>
      <c r="D40" s="5"/>
      <c r="E40" s="28"/>
      <c r="F40" s="5"/>
    </row>
    <row r="41" spans="1:6" ht="45">
      <c r="A41" s="28">
        <v>13</v>
      </c>
      <c r="B41" s="28">
        <f>Sheet4!I307</f>
        <v>684.7</v>
      </c>
      <c r="C41" s="4" t="str">
        <f>Sheet4!B294</f>
        <v>Painting two coats of old wood works including labour charges etc all complete</v>
      </c>
      <c r="D41" s="5">
        <v>144.25</v>
      </c>
      <c r="E41" s="35" t="s">
        <v>1036</v>
      </c>
      <c r="F41" s="5">
        <f t="shared" si="0"/>
        <v>98767.975000000006</v>
      </c>
    </row>
    <row r="42" spans="1:6">
      <c r="A42" s="28"/>
      <c r="B42" s="28"/>
      <c r="C42" s="28"/>
      <c r="D42" s="5"/>
      <c r="E42" s="28"/>
      <c r="F42" s="5"/>
    </row>
    <row r="43" spans="1:6" ht="30">
      <c r="A43" s="28">
        <v>14</v>
      </c>
      <c r="B43" s="5">
        <f>Sheet4!I311</f>
        <v>4</v>
      </c>
      <c r="C43" s="4" t="str">
        <f>Sheet4!B309</f>
        <v>S/F of IWC OF 580X440 MM in ground floor</v>
      </c>
      <c r="D43" s="5">
        <v>3063.37</v>
      </c>
      <c r="E43" s="35" t="s">
        <v>728</v>
      </c>
      <c r="F43" s="5">
        <f t="shared" si="0"/>
        <v>12253.48</v>
      </c>
    </row>
    <row r="44" spans="1:6">
      <c r="A44" s="28"/>
      <c r="B44" s="5"/>
      <c r="C44" s="28"/>
      <c r="D44" s="5"/>
      <c r="E44" s="28"/>
      <c r="F44" s="5"/>
    </row>
    <row r="45" spans="1:6" ht="30">
      <c r="A45" s="28">
        <v>15</v>
      </c>
      <c r="B45" s="5">
        <f>Sheet4!I314</f>
        <v>5</v>
      </c>
      <c r="C45" s="4" t="str">
        <f>Sheet4!B312</f>
        <v>S/F of IWC OF 580X440 MM in other than ground floor</v>
      </c>
      <c r="D45" s="5">
        <v>4737.0600000000004</v>
      </c>
      <c r="E45" s="35" t="s">
        <v>728</v>
      </c>
      <c r="F45" s="5">
        <f t="shared" si="0"/>
        <v>23685.300000000003</v>
      </c>
    </row>
    <row r="46" spans="1:6">
      <c r="A46" s="28"/>
      <c r="B46" s="28"/>
      <c r="C46" s="28"/>
      <c r="D46" s="5"/>
      <c r="E46" s="28"/>
      <c r="F46" s="5"/>
    </row>
    <row r="47" spans="1:6" ht="30">
      <c r="A47" s="28">
        <v>16</v>
      </c>
      <c r="B47" s="5">
        <f>Sheet4!I319</f>
        <v>69.997500000000002</v>
      </c>
      <c r="C47" s="4" t="str">
        <f>Sheet4!B315</f>
        <v xml:space="preserve">S/F of 4mm thick pin headed glass aluminium beeding </v>
      </c>
      <c r="D47" s="5">
        <v>708.1</v>
      </c>
      <c r="E47" s="35" t="s">
        <v>1036</v>
      </c>
      <c r="F47" s="5">
        <f t="shared" si="0"/>
        <v>49565.229750000006</v>
      </c>
    </row>
    <row r="48" spans="1:6">
      <c r="A48" s="28"/>
      <c r="B48" s="28"/>
      <c r="C48" s="28"/>
      <c r="D48" s="5"/>
      <c r="E48" s="28"/>
      <c r="F48" s="5"/>
    </row>
    <row r="49" spans="1:6">
      <c r="A49" s="28">
        <v>17</v>
      </c>
      <c r="B49" s="5">
        <f>Sheet4!I319</f>
        <v>69.997500000000002</v>
      </c>
      <c r="C49" s="28" t="str">
        <f>Sheet4!B320</f>
        <v>a.Light point with ceiling rose</v>
      </c>
      <c r="D49" s="5">
        <v>726.75</v>
      </c>
      <c r="E49" s="35" t="s">
        <v>1038</v>
      </c>
      <c r="F49" s="5">
        <f t="shared" si="0"/>
        <v>50870.683125000003</v>
      </c>
    </row>
    <row r="50" spans="1:6">
      <c r="A50" s="28"/>
      <c r="B50" s="28"/>
      <c r="C50" s="28"/>
      <c r="D50" s="5"/>
      <c r="E50" s="28"/>
      <c r="F50" s="5"/>
    </row>
    <row r="51" spans="1:6">
      <c r="A51" s="28"/>
      <c r="B51" s="5">
        <f>Sheet4!I324</f>
        <v>30</v>
      </c>
      <c r="C51" s="28" t="str">
        <f>Sheet4!B327</f>
        <v>b. Light point without ceiling rose</v>
      </c>
      <c r="D51" s="5">
        <v>759.88</v>
      </c>
      <c r="E51" s="35" t="s">
        <v>1038</v>
      </c>
      <c r="F51" s="5">
        <f t="shared" si="0"/>
        <v>22796.400000000001</v>
      </c>
    </row>
    <row r="52" spans="1:6">
      <c r="A52" s="28"/>
      <c r="B52" s="28"/>
      <c r="C52" s="28"/>
      <c r="D52" s="5"/>
      <c r="E52" s="28"/>
      <c r="F52" s="5"/>
    </row>
    <row r="53" spans="1:6">
      <c r="A53" s="28"/>
      <c r="B53" s="5">
        <f>Sheet4!I337</f>
        <v>43</v>
      </c>
      <c r="C53" s="28" t="str">
        <f>Sheet4!B333</f>
        <v>c. calling bell</v>
      </c>
      <c r="D53" s="5">
        <v>41.3</v>
      </c>
      <c r="E53" s="35" t="s">
        <v>1038</v>
      </c>
      <c r="F53" s="5">
        <f t="shared" si="0"/>
        <v>1775.8999999999999</v>
      </c>
    </row>
    <row r="54" spans="1:6">
      <c r="A54" s="28"/>
      <c r="B54" s="28"/>
      <c r="C54" s="28"/>
      <c r="D54" s="5"/>
      <c r="E54" s="28"/>
      <c r="F54" s="5"/>
    </row>
    <row r="55" spans="1:6" ht="30">
      <c r="A55" s="28">
        <v>18</v>
      </c>
      <c r="B55" s="5">
        <f>Sheet4!I342</f>
        <v>43</v>
      </c>
      <c r="C55" s="4" t="str">
        <f>Sheet4!B338</f>
        <v>5 AMPS 5 PIN plug at board itself etc all complete</v>
      </c>
      <c r="D55" s="5">
        <v>717.16</v>
      </c>
      <c r="E55" s="35" t="s">
        <v>1038</v>
      </c>
      <c r="F55" s="5">
        <f t="shared" ref="F55:F102" si="1">D55*B55</f>
        <v>30837.879999999997</v>
      </c>
    </row>
    <row r="56" spans="1:6">
      <c r="A56" s="28"/>
      <c r="B56" s="28"/>
      <c r="C56" s="28"/>
      <c r="D56" s="5"/>
      <c r="E56" s="28"/>
      <c r="F56" s="5"/>
    </row>
    <row r="57" spans="1:6" ht="30">
      <c r="A57" s="28">
        <v>19</v>
      </c>
      <c r="B57" s="5">
        <f>Sheet4!I348</f>
        <v>33</v>
      </c>
      <c r="C57" s="4" t="str">
        <f>Sheet4!B344</f>
        <v>5 AMPS 5 PIN plug convenient places etc all complete</v>
      </c>
      <c r="D57" s="5">
        <v>638.45000000000005</v>
      </c>
      <c r="E57" s="35" t="s">
        <v>1038</v>
      </c>
      <c r="F57" s="5">
        <f t="shared" si="1"/>
        <v>21068.850000000002</v>
      </c>
    </row>
    <row r="58" spans="1:6">
      <c r="A58" s="28"/>
      <c r="B58" s="28"/>
      <c r="C58" s="28"/>
      <c r="D58" s="5"/>
      <c r="E58" s="28"/>
      <c r="F58" s="5"/>
    </row>
    <row r="59" spans="1:6" ht="30">
      <c r="A59" s="28">
        <v>20</v>
      </c>
      <c r="B59" s="5">
        <f>Sheet4!I353</f>
        <v>90</v>
      </c>
      <c r="C59" s="4" t="str">
        <f>Sheet4!B349</f>
        <v>S/F OF 18 watts LED tubelight fittings etc all complete</v>
      </c>
      <c r="D59" s="5">
        <v>666</v>
      </c>
      <c r="E59" s="35" t="s">
        <v>728</v>
      </c>
      <c r="F59" s="5">
        <f t="shared" si="1"/>
        <v>59940</v>
      </c>
    </row>
    <row r="60" spans="1:6">
      <c r="A60" s="28"/>
      <c r="B60" s="28"/>
      <c r="C60" s="28"/>
      <c r="D60" s="5"/>
      <c r="E60" s="28"/>
      <c r="F60" s="5"/>
    </row>
    <row r="61" spans="1:6">
      <c r="A61" s="28"/>
      <c r="B61" s="28"/>
      <c r="C61" s="28"/>
      <c r="D61" s="5"/>
      <c r="E61" s="28"/>
      <c r="F61" s="5"/>
    </row>
    <row r="62" spans="1:6">
      <c r="A62" s="28">
        <v>21</v>
      </c>
      <c r="B62" s="5">
        <f>Sheet4!I359</f>
        <v>173</v>
      </c>
      <c r="C62" s="28" t="str">
        <f>Sheet4!B355</f>
        <v>S/F of 9 watts LED bulb etc all complete</v>
      </c>
      <c r="D62" s="5">
        <v>134</v>
      </c>
      <c r="E62" s="35" t="s">
        <v>728</v>
      </c>
      <c r="F62" s="5">
        <f t="shared" si="1"/>
        <v>23182</v>
      </c>
    </row>
    <row r="63" spans="1:6">
      <c r="A63" s="28"/>
      <c r="B63" s="28"/>
      <c r="C63" s="28"/>
      <c r="D63" s="5"/>
      <c r="E63" s="28"/>
      <c r="F63" s="5"/>
    </row>
    <row r="64" spans="1:6" ht="30">
      <c r="A64" s="28">
        <v>22</v>
      </c>
      <c r="B64" s="28">
        <f>Sheet4!I500</f>
        <v>5965.75</v>
      </c>
      <c r="C64" s="4" t="str">
        <f>Sheet4!B361</f>
        <v>Through scrapping of old plastered surface</v>
      </c>
      <c r="D64" s="5">
        <v>3.65</v>
      </c>
      <c r="E64" s="35" t="s">
        <v>1036</v>
      </c>
      <c r="F64" s="5">
        <f t="shared" si="1"/>
        <v>21774.987499999999</v>
      </c>
    </row>
    <row r="65" spans="1:6">
      <c r="A65" s="28"/>
      <c r="B65" s="28"/>
      <c r="C65" s="28"/>
      <c r="D65" s="79" t="s">
        <v>1088</v>
      </c>
      <c r="E65" s="81"/>
      <c r="F65" s="5"/>
    </row>
    <row r="66" spans="1:6" ht="30">
      <c r="A66" s="28">
        <v>23</v>
      </c>
      <c r="B66" s="28">
        <f>Sheet4!I506</f>
        <v>1058.4000000000001</v>
      </c>
      <c r="C66" s="4" t="str">
        <f>Sheet4!B502</f>
        <v>Supply and fixing of Ms grill and verandha encloser etc all complete</v>
      </c>
      <c r="D66" s="5">
        <v>62.6</v>
      </c>
      <c r="E66" s="35" t="s">
        <v>1039</v>
      </c>
      <c r="F66" s="5">
        <f t="shared" si="1"/>
        <v>66255.840000000011</v>
      </c>
    </row>
    <row r="67" spans="1:6">
      <c r="A67" s="28"/>
      <c r="B67" s="28"/>
      <c r="C67" s="28"/>
      <c r="D67" s="5"/>
      <c r="E67" s="28"/>
      <c r="F67" s="5"/>
    </row>
    <row r="68" spans="1:6" ht="30">
      <c r="A68" s="28">
        <v>24</v>
      </c>
      <c r="B68" s="28">
        <f>Sheet4!I509</f>
        <v>4</v>
      </c>
      <c r="C68" s="4" t="str">
        <f>Sheet4!B508</f>
        <v>Supply and fixing of HDPE 700 ltr water tank etc all complete</v>
      </c>
      <c r="D68" s="5">
        <v>6720</v>
      </c>
      <c r="E68" s="35" t="s">
        <v>728</v>
      </c>
      <c r="F68" s="5">
        <f t="shared" si="1"/>
        <v>26880</v>
      </c>
    </row>
    <row r="69" spans="1:6">
      <c r="A69" s="28"/>
      <c r="B69" s="28"/>
      <c r="C69" s="28"/>
      <c r="D69" s="5"/>
      <c r="E69" s="28"/>
      <c r="F69" s="5"/>
    </row>
    <row r="70" spans="1:6" ht="30">
      <c r="A70" s="28">
        <v>25</v>
      </c>
      <c r="B70" s="28">
        <f>Sheet4!I513</f>
        <v>39</v>
      </c>
      <c r="C70" s="4" t="str">
        <f>Sheet4!B512</f>
        <v>Supply and fixing of HDPE water tank cover etc all complete</v>
      </c>
      <c r="D70" s="41">
        <v>260</v>
      </c>
      <c r="E70" s="35" t="s">
        <v>728</v>
      </c>
      <c r="F70" s="5">
        <f t="shared" si="1"/>
        <v>10140</v>
      </c>
    </row>
    <row r="71" spans="1:6">
      <c r="A71" s="28"/>
      <c r="B71" s="28"/>
      <c r="C71" s="28"/>
      <c r="D71" s="5"/>
      <c r="E71" s="28"/>
      <c r="F71" s="5"/>
    </row>
    <row r="72" spans="1:6" ht="30">
      <c r="A72" s="28">
        <v>26</v>
      </c>
      <c r="B72" s="5"/>
      <c r="C72" s="4" t="str">
        <f>Sheet4!B515</f>
        <v>Supply and fixing 50 mm thick jally etc all complete</v>
      </c>
      <c r="D72" s="5"/>
      <c r="E72" s="35"/>
      <c r="F72" s="5"/>
    </row>
    <row r="73" spans="1:6" s="32" customFormat="1">
      <c r="A73" s="62"/>
      <c r="B73" s="5">
        <f>Sheet4!I518</f>
        <v>7.6</v>
      </c>
      <c r="C73" s="63" t="s">
        <v>1089</v>
      </c>
      <c r="D73" s="5">
        <f>Sheet3!F738</f>
        <v>2566.04</v>
      </c>
      <c r="E73" s="62" t="s">
        <v>465</v>
      </c>
      <c r="F73" s="5">
        <f t="shared" si="1"/>
        <v>19501.903999999999</v>
      </c>
    </row>
    <row r="74" spans="1:6" s="32" customFormat="1">
      <c r="A74" s="62"/>
      <c r="B74" s="5"/>
      <c r="C74" s="63"/>
      <c r="D74" s="5"/>
      <c r="E74" s="62"/>
      <c r="F74" s="5"/>
    </row>
    <row r="75" spans="1:6" s="32" customFormat="1">
      <c r="A75" s="62"/>
      <c r="B75" s="5">
        <f>Sheet4!I522</f>
        <v>7.6</v>
      </c>
      <c r="C75" s="63" t="s">
        <v>1090</v>
      </c>
      <c r="D75" s="5">
        <f>Sheet3!F739</f>
        <v>2573.6999999999998</v>
      </c>
      <c r="E75" s="62" t="s">
        <v>465</v>
      </c>
      <c r="F75" s="5">
        <f t="shared" si="1"/>
        <v>19560.12</v>
      </c>
    </row>
    <row r="76" spans="1:6" s="32" customFormat="1">
      <c r="A76" s="62"/>
      <c r="B76" s="5"/>
      <c r="C76" s="63"/>
      <c r="D76" s="5"/>
      <c r="E76" s="62"/>
      <c r="F76" s="5"/>
    </row>
    <row r="77" spans="1:6" s="32" customFormat="1">
      <c r="A77" s="62"/>
      <c r="B77" s="5">
        <f>Sheet4!I525</f>
        <v>10.3</v>
      </c>
      <c r="C77" s="63" t="s">
        <v>1052</v>
      </c>
      <c r="D77" s="5">
        <f>Sheet3!F740</f>
        <v>2581.36</v>
      </c>
      <c r="E77" s="62" t="s">
        <v>465</v>
      </c>
      <c r="F77" s="5">
        <f t="shared" si="1"/>
        <v>26588.008000000002</v>
      </c>
    </row>
    <row r="78" spans="1:6" s="32" customFormat="1">
      <c r="A78" s="62"/>
      <c r="B78" s="5"/>
      <c r="C78" s="63"/>
      <c r="D78" s="5"/>
      <c r="E78" s="62"/>
      <c r="F78" s="5"/>
    </row>
    <row r="79" spans="1:6" ht="45">
      <c r="A79" s="28">
        <v>27</v>
      </c>
      <c r="B79" s="5">
        <f>Sheet4!I531</f>
        <v>11</v>
      </c>
      <c r="C79" s="4" t="str">
        <f>Sheet4!B527</f>
        <v>Wiring 1.5 sqmm copper cable with insulated pipe for Fan point etc all complete</v>
      </c>
      <c r="D79" s="5">
        <f>Sheet3!F597</f>
        <v>1565.5</v>
      </c>
      <c r="E79" s="35" t="s">
        <v>1038</v>
      </c>
      <c r="F79" s="5">
        <f t="shared" si="1"/>
        <v>17220.5</v>
      </c>
    </row>
    <row r="80" spans="1:6">
      <c r="A80" s="28"/>
      <c r="B80" s="28"/>
      <c r="C80" s="28"/>
      <c r="D80" s="5"/>
      <c r="E80" s="28"/>
      <c r="F80" s="5"/>
    </row>
    <row r="81" spans="1:6">
      <c r="A81" s="28">
        <v>28</v>
      </c>
      <c r="B81" s="5">
        <f>Sheet4!I537</f>
        <v>46</v>
      </c>
      <c r="C81" s="28" t="str">
        <f>Sheet4!B532</f>
        <v>Supply and fiixng of fan etc all complete</v>
      </c>
      <c r="D81" s="5">
        <v>1437.4</v>
      </c>
      <c r="E81" s="35" t="s">
        <v>728</v>
      </c>
      <c r="F81" s="5">
        <f t="shared" si="1"/>
        <v>66120.400000000009</v>
      </c>
    </row>
    <row r="82" spans="1:6">
      <c r="A82" s="28"/>
      <c r="B82" s="28"/>
      <c r="C82" s="28"/>
      <c r="D82" s="5"/>
      <c r="E82" s="28"/>
      <c r="F82" s="5"/>
    </row>
    <row r="83" spans="1:6">
      <c r="A83" s="28">
        <v>29</v>
      </c>
      <c r="B83" s="5">
        <f>Sheet4!I542</f>
        <v>46</v>
      </c>
      <c r="C83" s="28" t="str">
        <f>Sheet4!B538</f>
        <v>Labour charges for fixing fan etc all</v>
      </c>
      <c r="D83" s="5">
        <v>520.79999999999995</v>
      </c>
      <c r="E83" s="35" t="s">
        <v>728</v>
      </c>
      <c r="F83" s="5">
        <f t="shared" si="1"/>
        <v>23956.799999999999</v>
      </c>
    </row>
    <row r="84" spans="1:6">
      <c r="A84" s="28"/>
      <c r="B84" s="28"/>
      <c r="C84" s="28"/>
      <c r="D84" s="5"/>
      <c r="E84" s="28"/>
      <c r="F84" s="5"/>
    </row>
    <row r="85" spans="1:6" ht="30">
      <c r="A85" s="28">
        <v>30</v>
      </c>
      <c r="B85" s="5">
        <f>Sheet4!I548</f>
        <v>18</v>
      </c>
      <c r="C85" s="4" t="str">
        <f>Sheet4!B544</f>
        <v>Supply and fixing of bulk head fittings etc all complete</v>
      </c>
      <c r="D85" s="5">
        <v>486.5</v>
      </c>
      <c r="E85" s="35" t="s">
        <v>728</v>
      </c>
      <c r="F85" s="5">
        <f t="shared" si="1"/>
        <v>8757</v>
      </c>
    </row>
    <row r="86" spans="1:6">
      <c r="A86" s="28"/>
      <c r="B86" s="28"/>
      <c r="C86" s="28"/>
      <c r="D86" s="5"/>
      <c r="E86" s="28"/>
      <c r="F86" s="5"/>
    </row>
    <row r="87" spans="1:6" ht="30">
      <c r="A87" s="28">
        <v>31</v>
      </c>
      <c r="B87" s="5">
        <f>Sheet4!I554</f>
        <v>18</v>
      </c>
      <c r="C87" s="4" t="str">
        <f>Sheet4!B550</f>
        <v>Supply and fixing of 12 watts led bulb for bulhead fittings etc all complete</v>
      </c>
      <c r="D87" s="5">
        <v>170</v>
      </c>
      <c r="E87" s="35" t="s">
        <v>728</v>
      </c>
      <c r="F87" s="5">
        <f t="shared" si="1"/>
        <v>3060</v>
      </c>
    </row>
    <row r="88" spans="1:6">
      <c r="A88" s="28"/>
      <c r="B88" s="28"/>
      <c r="C88" s="28"/>
      <c r="D88" s="5"/>
      <c r="E88" s="28"/>
      <c r="F88" s="5"/>
    </row>
    <row r="89" spans="1:6" ht="30">
      <c r="A89" s="28">
        <v>32</v>
      </c>
      <c r="B89" s="5">
        <f>Sheet4!I559</f>
        <v>10</v>
      </c>
      <c r="C89" s="4" t="str">
        <f>Sheet4!B555</f>
        <v>Supply and delivery of 25 watts steet light fittings etc all complete</v>
      </c>
      <c r="D89" s="5">
        <v>3190</v>
      </c>
      <c r="E89" s="35" t="s">
        <v>728</v>
      </c>
      <c r="F89" s="5">
        <f t="shared" si="1"/>
        <v>31900</v>
      </c>
    </row>
    <row r="90" spans="1:6">
      <c r="A90" s="28"/>
      <c r="B90" s="28"/>
      <c r="C90" s="28"/>
      <c r="D90" s="5"/>
      <c r="E90" s="28"/>
      <c r="F90" s="5"/>
    </row>
    <row r="91" spans="1:6" ht="30">
      <c r="A91" s="28">
        <v>33</v>
      </c>
      <c r="B91" s="5">
        <f>Sheet4!I565</f>
        <v>11.05</v>
      </c>
      <c r="C91" s="4" t="str">
        <f>Sheet4!B560</f>
        <v>Supply and fixing of solid upvc door frame etc all</v>
      </c>
      <c r="D91" s="5">
        <v>3167</v>
      </c>
      <c r="E91" s="35" t="s">
        <v>1036</v>
      </c>
      <c r="F91" s="5">
        <f t="shared" si="1"/>
        <v>34995.350000000006</v>
      </c>
    </row>
    <row r="92" spans="1:6">
      <c r="A92" s="28"/>
      <c r="B92" s="28"/>
      <c r="C92" s="28"/>
      <c r="D92" s="5"/>
      <c r="E92" s="28"/>
      <c r="F92" s="5"/>
    </row>
    <row r="93" spans="1:6" ht="30">
      <c r="A93" s="28">
        <v>34</v>
      </c>
      <c r="B93" s="28">
        <f>Sheet4!I567</f>
        <v>250</v>
      </c>
      <c r="C93" s="4" t="str">
        <f>Sheet4!B566</f>
        <v>Run off main with 1.5 sqmm for copper cable etc all complete</v>
      </c>
      <c r="D93" s="5">
        <v>119.23</v>
      </c>
      <c r="E93" s="35" t="s">
        <v>541</v>
      </c>
      <c r="F93" s="5">
        <f t="shared" si="1"/>
        <v>29807.5</v>
      </c>
    </row>
    <row r="94" spans="1:6">
      <c r="A94" s="28"/>
      <c r="B94" s="28"/>
      <c r="C94" s="28"/>
      <c r="D94" s="5"/>
      <c r="E94" s="28"/>
      <c r="F94" s="5"/>
    </row>
    <row r="95" spans="1:6" ht="30">
      <c r="A95" s="28">
        <v>35</v>
      </c>
      <c r="B95" s="28">
        <f>Sheet4!I570</f>
        <v>300</v>
      </c>
      <c r="C95" s="4" t="str">
        <f>Sheet4!B569</f>
        <v>Run off main with 2.5 sqmm for copper cable etc all complete</v>
      </c>
      <c r="D95" s="5">
        <v>136.43</v>
      </c>
      <c r="E95" s="35" t="s">
        <v>541</v>
      </c>
      <c r="F95" s="5">
        <f t="shared" si="1"/>
        <v>40929</v>
      </c>
    </row>
    <row r="96" spans="1:6">
      <c r="A96" s="28"/>
      <c r="B96" s="28"/>
      <c r="C96" s="28"/>
      <c r="D96" s="5"/>
      <c r="E96" s="28"/>
      <c r="F96" s="5"/>
    </row>
    <row r="97" spans="1:6" ht="30">
      <c r="A97" s="28">
        <v>36</v>
      </c>
      <c r="B97" s="28">
        <f>Sheet4!I576</f>
        <v>82</v>
      </c>
      <c r="C97" s="4" t="str">
        <f>Sheet4!B573</f>
        <v xml:space="preserve">Providing 110 mm dia rainwater down fall pipe </v>
      </c>
      <c r="D97" s="5">
        <v>321.74</v>
      </c>
      <c r="E97" s="35" t="s">
        <v>541</v>
      </c>
      <c r="F97" s="5">
        <f t="shared" si="1"/>
        <v>26382.68</v>
      </c>
    </row>
    <row r="98" spans="1:6">
      <c r="A98" s="28"/>
      <c r="B98" s="28"/>
      <c r="C98" s="28"/>
      <c r="D98" s="5"/>
      <c r="E98" s="28"/>
      <c r="F98" s="5"/>
    </row>
    <row r="99" spans="1:6">
      <c r="A99" s="28">
        <v>37</v>
      </c>
      <c r="B99" s="28"/>
      <c r="C99" s="28" t="str">
        <f>Sheet4!B577</f>
        <v xml:space="preserve">S/F of 110mm dia pvc swr pipe type B </v>
      </c>
      <c r="D99" s="5"/>
      <c r="E99" s="28"/>
      <c r="F99" s="5"/>
    </row>
    <row r="100" spans="1:6">
      <c r="A100" s="28"/>
      <c r="B100" s="5">
        <f>Sheet4!I579</f>
        <v>180</v>
      </c>
      <c r="C100" s="28" t="str">
        <f>Sheet4!B579</f>
        <v>a)110 mm dia pipe</v>
      </c>
      <c r="D100" s="5">
        <v>657.29</v>
      </c>
      <c r="E100" s="35" t="s">
        <v>541</v>
      </c>
      <c r="F100" s="5">
        <f t="shared" si="1"/>
        <v>118312.2</v>
      </c>
    </row>
    <row r="101" spans="1:6">
      <c r="A101" s="28"/>
      <c r="B101" s="28"/>
      <c r="C101" s="28"/>
      <c r="D101" s="5"/>
      <c r="E101" s="28"/>
      <c r="F101" s="5"/>
    </row>
    <row r="102" spans="1:6">
      <c r="A102" s="28"/>
      <c r="B102" s="5">
        <f>Sheet4!I581</f>
        <v>153</v>
      </c>
      <c r="C102" s="28" t="str">
        <f>Sheet4!B581</f>
        <v>b) 75 mm dia pipe</v>
      </c>
      <c r="D102" s="5">
        <v>541.41999999999996</v>
      </c>
      <c r="E102" s="35" t="s">
        <v>541</v>
      </c>
      <c r="F102" s="5">
        <f t="shared" si="1"/>
        <v>82837.259999999995</v>
      </c>
    </row>
    <row r="103" spans="1:6">
      <c r="A103" s="28"/>
      <c r="B103" s="28"/>
      <c r="C103" s="28"/>
      <c r="D103" s="5"/>
      <c r="E103" s="28"/>
      <c r="F103" s="5"/>
    </row>
    <row r="104" spans="1:6">
      <c r="A104" s="28">
        <v>38</v>
      </c>
      <c r="B104" s="28"/>
      <c r="C104" s="28" t="str">
        <f>Sheet4!B583</f>
        <v xml:space="preserve">S/F of ASTM pipe </v>
      </c>
      <c r="D104" s="5"/>
      <c r="E104" s="28"/>
      <c r="F104" s="5"/>
    </row>
    <row r="105" spans="1:6">
      <c r="A105" s="28"/>
      <c r="B105" s="5">
        <f>Sheet4!I585</f>
        <v>240</v>
      </c>
      <c r="C105" s="28" t="str">
        <f>Sheet4!B584</f>
        <v xml:space="preserve">a) 32 mm ASTM pipe </v>
      </c>
      <c r="D105" s="5">
        <v>225.97</v>
      </c>
      <c r="E105" s="35" t="s">
        <v>541</v>
      </c>
      <c r="F105" s="5">
        <f t="shared" ref="F105:F123" si="2">D105*B105</f>
        <v>54232.800000000003</v>
      </c>
    </row>
    <row r="106" spans="1:6">
      <c r="A106" s="28"/>
      <c r="B106" s="28"/>
      <c r="C106" s="28"/>
      <c r="D106" s="5"/>
      <c r="E106" s="28"/>
      <c r="F106" s="5"/>
    </row>
    <row r="107" spans="1:6">
      <c r="A107" s="28"/>
      <c r="B107" s="5">
        <f>Sheet4!I587</f>
        <v>286</v>
      </c>
      <c r="C107" s="28" t="str">
        <f>Sheet4!B587</f>
        <v>b) 25 mm ASTM pipe</v>
      </c>
      <c r="D107" s="5">
        <v>208.73</v>
      </c>
      <c r="E107" s="35" t="s">
        <v>541</v>
      </c>
      <c r="F107" s="5">
        <f t="shared" si="2"/>
        <v>59696.78</v>
      </c>
    </row>
    <row r="108" spans="1:6">
      <c r="A108" s="28"/>
      <c r="B108" s="28"/>
      <c r="C108" s="28"/>
      <c r="D108" s="5"/>
      <c r="E108" s="28"/>
      <c r="F108" s="5"/>
    </row>
    <row r="109" spans="1:6" s="32" customFormat="1">
      <c r="A109" s="35"/>
      <c r="B109" s="5">
        <f>Sheet4!I590</f>
        <v>30</v>
      </c>
      <c r="C109" s="35" t="str">
        <f>Sheet4!B589</f>
        <v>c) 20 mm ASTM PIPE</v>
      </c>
      <c r="D109" s="5">
        <f>Sheet3!F415</f>
        <v>203.95</v>
      </c>
      <c r="E109" s="35" t="s">
        <v>541</v>
      </c>
      <c r="F109" s="5">
        <f t="shared" si="2"/>
        <v>6118.5</v>
      </c>
    </row>
    <row r="110" spans="1:6" s="32" customFormat="1">
      <c r="A110" s="35"/>
      <c r="B110" s="35"/>
      <c r="C110" s="35"/>
      <c r="D110" s="5"/>
      <c r="E110" s="35"/>
      <c r="F110" s="5"/>
    </row>
    <row r="111" spans="1:6" ht="30">
      <c r="A111" s="28">
        <v>39</v>
      </c>
      <c r="B111" s="5">
        <f>Sheet4!I645</f>
        <v>3943.5987999999984</v>
      </c>
      <c r="C111" s="4" t="str">
        <f>Sheet4!B594</f>
        <v>painting the old walls with two coats of plastic Emulsion paint with primer</v>
      </c>
      <c r="D111" s="5">
        <v>148.26</v>
      </c>
      <c r="E111" s="35" t="s">
        <v>1036</v>
      </c>
      <c r="F111" s="5">
        <f t="shared" si="2"/>
        <v>584677.95808799972</v>
      </c>
    </row>
    <row r="112" spans="1:6">
      <c r="A112" s="28"/>
      <c r="B112" s="28"/>
      <c r="C112" s="28"/>
      <c r="D112" s="5"/>
      <c r="E112" s="28"/>
      <c r="F112" s="5"/>
    </row>
    <row r="113" spans="1:10" ht="30">
      <c r="A113" s="28">
        <v>40</v>
      </c>
      <c r="B113" s="28">
        <f>Sheet4!I703</f>
        <v>855.6</v>
      </c>
      <c r="C113" s="4" t="str">
        <f>Sheet4!B649</f>
        <v>Painting three coats of white washing etc all complete</v>
      </c>
      <c r="D113" s="5">
        <f>Sheet3!F615</f>
        <v>39.22</v>
      </c>
      <c r="E113" s="35" t="s">
        <v>1036</v>
      </c>
      <c r="F113" s="5">
        <f t="shared" si="2"/>
        <v>33556.631999999998</v>
      </c>
    </row>
    <row r="114" spans="1:10">
      <c r="A114" s="28"/>
      <c r="B114" s="28"/>
      <c r="C114" s="28"/>
      <c r="D114" s="5"/>
      <c r="E114" s="28"/>
      <c r="F114" s="5"/>
    </row>
    <row r="115" spans="1:10" ht="30">
      <c r="A115" s="28">
        <v>41</v>
      </c>
      <c r="B115" s="5">
        <f>Sheet4!I715</f>
        <v>3120.15</v>
      </c>
      <c r="C115" s="4" t="str">
        <f>Sheet4!B705</f>
        <v>Painting two coats of white washing old wall etc all complete</v>
      </c>
      <c r="D115" s="5">
        <f>Sheet3!F627</f>
        <v>29.07</v>
      </c>
      <c r="E115" s="35" t="s">
        <v>1036</v>
      </c>
      <c r="F115" s="5">
        <f t="shared" si="2"/>
        <v>90702.760500000004</v>
      </c>
    </row>
    <row r="116" spans="1:10">
      <c r="A116" s="28"/>
      <c r="B116" s="28"/>
      <c r="C116" s="28"/>
      <c r="D116" s="5"/>
      <c r="E116" s="28"/>
      <c r="F116" s="5"/>
    </row>
    <row r="117" spans="1:10" ht="30">
      <c r="A117" s="28">
        <v>42</v>
      </c>
      <c r="B117" s="5">
        <f>Sheet4!I856</f>
        <v>7544.9</v>
      </c>
      <c r="C117" s="4" t="str">
        <f>Sheet4!B717</f>
        <v>Painting two coats of OBD etc all complete</v>
      </c>
      <c r="D117" s="5">
        <v>109.44</v>
      </c>
      <c r="E117" s="35" t="s">
        <v>1036</v>
      </c>
      <c r="F117" s="5">
        <f t="shared" si="2"/>
        <v>825713.85599999991</v>
      </c>
    </row>
    <row r="118" spans="1:10">
      <c r="A118" s="28"/>
      <c r="B118" s="28"/>
      <c r="C118" s="28"/>
      <c r="D118" s="5"/>
      <c r="E118" s="28"/>
      <c r="F118" s="5"/>
    </row>
    <row r="119" spans="1:10" ht="30">
      <c r="A119" s="28">
        <v>43</v>
      </c>
      <c r="B119" s="19">
        <f>Sheet4!H876</f>
        <v>3.1190000000000002</v>
      </c>
      <c r="C119" s="4" t="str">
        <f>Sheet4!B857</f>
        <v>Supplying , Fabricating and placing in position of MS/RTS RODS</v>
      </c>
      <c r="D119" s="5">
        <v>78398</v>
      </c>
      <c r="E119" s="35" t="s">
        <v>729</v>
      </c>
      <c r="F119" s="5">
        <f t="shared" si="2"/>
        <v>244523.36200000002</v>
      </c>
    </row>
    <row r="120" spans="1:10">
      <c r="A120" s="28"/>
      <c r="B120" s="28"/>
      <c r="C120" s="47"/>
      <c r="D120" s="5"/>
      <c r="E120" s="28"/>
      <c r="F120" s="5"/>
      <c r="J120" s="21"/>
    </row>
    <row r="121" spans="1:10" s="32" customFormat="1" ht="31.5" customHeight="1">
      <c r="A121" s="62">
        <v>45</v>
      </c>
      <c r="B121" s="5">
        <f>Sheet4!I896</f>
        <v>1144.95</v>
      </c>
      <c r="C121" s="64" t="str">
        <f>Sheet4!B878</f>
        <v>Repolishing the mosaic flooring including polishing stone and hire charges for polishing machine</v>
      </c>
      <c r="D121" s="5">
        <v>17.5</v>
      </c>
      <c r="E121" s="62" t="s">
        <v>1036</v>
      </c>
      <c r="F121" s="5">
        <f t="shared" si="2"/>
        <v>20036.625</v>
      </c>
      <c r="J121" s="21"/>
    </row>
    <row r="122" spans="1:10" s="32" customFormat="1">
      <c r="A122" s="62"/>
      <c r="B122" s="62"/>
      <c r="C122" s="54"/>
      <c r="D122" s="5"/>
      <c r="E122" s="62"/>
      <c r="F122" s="5"/>
      <c r="J122" s="21"/>
    </row>
    <row r="123" spans="1:10" s="32" customFormat="1">
      <c r="A123" s="62">
        <v>46</v>
      </c>
      <c r="B123" s="62">
        <f>Sheet4!I900</f>
        <v>13.25</v>
      </c>
      <c r="C123" s="54" t="str">
        <f>Sheet4!B898</f>
        <v>painting  new iron work</v>
      </c>
      <c r="D123" s="5">
        <v>125.87</v>
      </c>
      <c r="E123" s="62" t="s">
        <v>1036</v>
      </c>
      <c r="F123" s="5">
        <f t="shared" si="2"/>
        <v>1667.7775000000001</v>
      </c>
      <c r="J123" s="21"/>
    </row>
    <row r="124" spans="1:10" s="32" customFormat="1">
      <c r="A124" s="62"/>
      <c r="B124" s="62"/>
      <c r="C124" s="54"/>
      <c r="D124" s="5"/>
      <c r="E124" s="62"/>
      <c r="F124" s="5"/>
      <c r="J124" s="21"/>
    </row>
    <row r="125" spans="1:10" s="32" customFormat="1" ht="30">
      <c r="A125" s="35">
        <v>44</v>
      </c>
      <c r="B125" s="35">
        <f>Sheet4!I904</f>
        <v>9.75</v>
      </c>
      <c r="C125" s="54" t="str">
        <f>Sheet4!B902</f>
        <v>Laying of floor ceramic tiles ( Anti skid ), over C.M 1:3</v>
      </c>
      <c r="D125" s="5">
        <f>Sheet3!F709</f>
        <v>1092.05</v>
      </c>
      <c r="E125" s="35" t="s">
        <v>1036</v>
      </c>
      <c r="F125" s="5">
        <f>D125*B125</f>
        <v>10647.487499999999</v>
      </c>
      <c r="J125" s="21"/>
    </row>
    <row r="126" spans="1:10" s="32" customFormat="1">
      <c r="A126" s="62"/>
      <c r="B126" s="62"/>
      <c r="C126" s="54"/>
      <c r="D126" s="5"/>
      <c r="E126" s="62"/>
      <c r="F126" s="5"/>
      <c r="J126" s="21"/>
    </row>
    <row r="127" spans="1:10" s="32" customFormat="1">
      <c r="A127" s="35"/>
      <c r="B127" s="35"/>
      <c r="C127" s="47"/>
      <c r="D127" s="5"/>
      <c r="E127" s="35"/>
      <c r="F127" s="6">
        <f>SUM(F5:F125)</f>
        <v>4902599.9069629982</v>
      </c>
      <c r="J127" s="21"/>
    </row>
    <row r="128" spans="1:10">
      <c r="A128" s="28"/>
      <c r="B128" s="28"/>
      <c r="C128" s="28"/>
      <c r="D128" s="28" t="s">
        <v>727</v>
      </c>
      <c r="E128" s="28"/>
      <c r="F128" s="5">
        <f>F127*0.12</f>
        <v>588311.98883555981</v>
      </c>
      <c r="J128" s="21"/>
    </row>
    <row r="129" spans="1:10" s="32" customFormat="1">
      <c r="A129" s="28"/>
      <c r="B129" s="28"/>
      <c r="C129" s="47" t="s">
        <v>1015</v>
      </c>
      <c r="D129" s="28"/>
      <c r="E129" s="28"/>
      <c r="F129" s="6">
        <f>SUM(F127:F128)</f>
        <v>5490911.8957985584</v>
      </c>
      <c r="J129" s="21"/>
    </row>
    <row r="130" spans="1:10" s="32" customFormat="1" ht="30">
      <c r="A130" s="28">
        <v>44</v>
      </c>
      <c r="B130" s="23" t="s">
        <v>374</v>
      </c>
      <c r="C130" s="61" t="s">
        <v>1018</v>
      </c>
      <c r="D130" s="23" t="s">
        <v>374</v>
      </c>
      <c r="E130" s="28"/>
      <c r="F130" s="51">
        <v>15000</v>
      </c>
      <c r="J130" s="21"/>
    </row>
    <row r="131" spans="1:10" s="32" customFormat="1" ht="45">
      <c r="A131" s="28">
        <v>45</v>
      </c>
      <c r="B131" s="23" t="s">
        <v>374</v>
      </c>
      <c r="C131" s="4" t="s">
        <v>1016</v>
      </c>
      <c r="D131" s="23" t="s">
        <v>374</v>
      </c>
      <c r="E131" s="28"/>
      <c r="F131" s="46">
        <v>90000</v>
      </c>
      <c r="J131" s="21"/>
    </row>
    <row r="132" spans="1:10" s="32" customFormat="1" ht="30">
      <c r="A132" s="28">
        <v>46</v>
      </c>
      <c r="B132" s="23" t="s">
        <v>374</v>
      </c>
      <c r="C132" s="4" t="s">
        <v>1017</v>
      </c>
      <c r="D132" s="23" t="s">
        <v>374</v>
      </c>
      <c r="E132" s="28"/>
      <c r="F132" s="46">
        <v>25000</v>
      </c>
      <c r="J132" s="21"/>
    </row>
    <row r="133" spans="1:10" s="32" customFormat="1">
      <c r="A133" s="35"/>
      <c r="B133" s="23"/>
      <c r="C133" s="4"/>
      <c r="D133" s="23"/>
      <c r="E133" s="35"/>
      <c r="F133" s="53">
        <f>SUM(F129:F132)</f>
        <v>5620911.8957985584</v>
      </c>
      <c r="J133" s="21"/>
    </row>
    <row r="134" spans="1:10" ht="18" customHeight="1">
      <c r="A134" s="28"/>
      <c r="B134" s="28"/>
      <c r="C134" s="28" t="s">
        <v>952</v>
      </c>
      <c r="D134" s="28"/>
      <c r="E134" s="28"/>
      <c r="F134" s="51">
        <f>F133*0.01</f>
        <v>56209.118957985585</v>
      </c>
      <c r="J134" s="20"/>
    </row>
    <row r="135" spans="1:10" ht="18" customHeight="1">
      <c r="A135" s="28"/>
      <c r="B135" s="28"/>
      <c r="C135" s="28" t="s">
        <v>953</v>
      </c>
      <c r="D135" s="28"/>
      <c r="E135" s="28"/>
      <c r="F135" s="5">
        <f>F133*0.075</f>
        <v>421568.39218489185</v>
      </c>
      <c r="J135" s="20"/>
    </row>
    <row r="136" spans="1:10" s="32" customFormat="1">
      <c r="A136" s="28"/>
      <c r="B136" s="28"/>
      <c r="C136" s="23" t="s">
        <v>184</v>
      </c>
      <c r="D136" s="28"/>
      <c r="E136" s="28"/>
      <c r="F136" s="5">
        <f>SUM(F133:F135)</f>
        <v>6098689.4069414353</v>
      </c>
      <c r="J136" s="20"/>
    </row>
    <row r="137" spans="1:10" ht="15.75">
      <c r="A137" s="28"/>
      <c r="B137" s="28"/>
      <c r="C137" s="48" t="s">
        <v>904</v>
      </c>
      <c r="D137" s="49"/>
      <c r="E137" s="49"/>
      <c r="F137" s="50">
        <v>6098700</v>
      </c>
      <c r="G137" s="16"/>
      <c r="J137" s="21"/>
    </row>
    <row r="138" spans="1:10">
      <c r="A138" s="28"/>
      <c r="B138" s="28"/>
      <c r="C138" s="28"/>
      <c r="D138" s="28"/>
      <c r="E138" s="28"/>
      <c r="F138" s="28"/>
      <c r="G138" s="16"/>
    </row>
  </sheetData>
  <mergeCells count="11">
    <mergeCell ref="D65:E65"/>
    <mergeCell ref="D14:E14"/>
    <mergeCell ref="D16:E16"/>
    <mergeCell ref="D18:E18"/>
    <mergeCell ref="D20:E20"/>
    <mergeCell ref="D38:E38"/>
    <mergeCell ref="A1:F1"/>
    <mergeCell ref="A2:F2"/>
    <mergeCell ref="D6:E6"/>
    <mergeCell ref="D8:E8"/>
    <mergeCell ref="D10:E10"/>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L52"/>
  <sheetViews>
    <sheetView workbookViewId="0">
      <selection activeCell="P11" sqref="P11"/>
    </sheetView>
  </sheetViews>
  <sheetFormatPr defaultRowHeight="15"/>
  <cols>
    <col min="1" max="1" width="4.140625" customWidth="1"/>
    <col min="2" max="2" width="32.7109375" customWidth="1"/>
    <col min="4" max="4" width="17.5703125" customWidth="1"/>
    <col min="5" max="5" width="4.85546875" customWidth="1"/>
    <col min="7" max="7" width="8.5703125" customWidth="1"/>
    <col min="8" max="9" width="9.140625" hidden="1" customWidth="1"/>
    <col min="11" max="11" width="18.28515625" customWidth="1"/>
  </cols>
  <sheetData>
    <row r="1" spans="1:12">
      <c r="A1" s="56"/>
      <c r="B1" s="56" t="s">
        <v>173</v>
      </c>
      <c r="C1" s="56"/>
      <c r="D1" s="56" t="s">
        <v>174</v>
      </c>
      <c r="E1" s="56"/>
      <c r="F1" s="56"/>
      <c r="G1" s="56"/>
      <c r="H1" s="56"/>
      <c r="I1" s="56"/>
      <c r="J1" s="56"/>
      <c r="K1" s="56"/>
      <c r="L1" s="56"/>
    </row>
    <row r="2" spans="1:12">
      <c r="A2" s="56"/>
      <c r="B2" s="56" t="s">
        <v>175</v>
      </c>
      <c r="C2" s="56"/>
      <c r="D2" s="56"/>
      <c r="E2" s="56"/>
      <c r="F2" s="56"/>
      <c r="G2" s="56"/>
      <c r="H2" s="56"/>
      <c r="I2" s="56"/>
      <c r="J2" s="56"/>
      <c r="K2" s="56"/>
      <c r="L2" s="56"/>
    </row>
    <row r="3" spans="1:12">
      <c r="A3" s="56" t="s">
        <v>176</v>
      </c>
      <c r="B3" s="56" t="s">
        <v>177</v>
      </c>
      <c r="C3" s="56" t="s">
        <v>647</v>
      </c>
      <c r="D3" s="56" t="s">
        <v>647</v>
      </c>
      <c r="E3" s="56"/>
      <c r="F3" s="56"/>
      <c r="G3" s="56"/>
      <c r="H3" s="56"/>
      <c r="I3" s="56"/>
      <c r="J3" s="56"/>
      <c r="K3" s="56"/>
      <c r="L3" s="56"/>
    </row>
    <row r="4" spans="1:12">
      <c r="A4" s="56"/>
      <c r="B4" s="56" t="s">
        <v>179</v>
      </c>
      <c r="C4" s="56" t="s">
        <v>179</v>
      </c>
      <c r="D4" s="56" t="s">
        <v>179</v>
      </c>
      <c r="E4" s="56" t="s">
        <v>179</v>
      </c>
      <c r="F4" s="56" t="s">
        <v>179</v>
      </c>
      <c r="G4" s="56" t="s">
        <v>179</v>
      </c>
      <c r="H4" s="56" t="s">
        <v>179</v>
      </c>
      <c r="I4" s="56" t="s">
        <v>179</v>
      </c>
      <c r="J4" s="56" t="s">
        <v>179</v>
      </c>
      <c r="K4" s="56" t="s">
        <v>179</v>
      </c>
      <c r="L4" s="56" t="s">
        <v>179</v>
      </c>
    </row>
    <row r="5" spans="1:12">
      <c r="A5" s="56" t="s">
        <v>180</v>
      </c>
      <c r="B5" s="56" t="s">
        <v>181</v>
      </c>
      <c r="C5" s="56" t="s">
        <v>182</v>
      </c>
      <c r="D5" s="56" t="s">
        <v>183</v>
      </c>
      <c r="E5" s="56" t="s">
        <v>184</v>
      </c>
      <c r="F5" s="56" t="s">
        <v>185</v>
      </c>
      <c r="G5" s="56" t="s">
        <v>186</v>
      </c>
      <c r="H5" s="56" t="s">
        <v>1054</v>
      </c>
      <c r="I5" s="56" t="s">
        <v>1055</v>
      </c>
      <c r="J5" s="56" t="s">
        <v>187</v>
      </c>
      <c r="K5" s="56" t="s">
        <v>188</v>
      </c>
      <c r="L5" s="56"/>
    </row>
    <row r="6" spans="1:12">
      <c r="A6" s="56"/>
      <c r="B6" s="56"/>
      <c r="C6" s="56"/>
      <c r="D6" s="56"/>
      <c r="E6" s="56" t="s">
        <v>189</v>
      </c>
      <c r="F6" s="56" t="s">
        <v>187</v>
      </c>
      <c r="G6" s="56" t="s">
        <v>190</v>
      </c>
      <c r="H6" s="56" t="s">
        <v>1056</v>
      </c>
      <c r="I6" s="56" t="s">
        <v>1057</v>
      </c>
      <c r="J6" s="56" t="s">
        <v>191</v>
      </c>
      <c r="K6" s="56"/>
      <c r="L6" s="56"/>
    </row>
    <row r="7" spans="1:12">
      <c r="A7" s="56" t="s">
        <v>179</v>
      </c>
      <c r="B7" s="56" t="s">
        <v>179</v>
      </c>
      <c r="C7" s="56" t="s">
        <v>179</v>
      </c>
      <c r="D7" s="56" t="s">
        <v>179</v>
      </c>
      <c r="E7" s="56" t="s">
        <v>179</v>
      </c>
      <c r="F7" s="56" t="s">
        <v>179</v>
      </c>
      <c r="G7" s="56" t="s">
        <v>179</v>
      </c>
      <c r="H7" s="56" t="s">
        <v>1058</v>
      </c>
      <c r="I7" s="56" t="s">
        <v>179</v>
      </c>
      <c r="J7" s="56" t="s">
        <v>179</v>
      </c>
      <c r="K7" s="56" t="s">
        <v>179</v>
      </c>
      <c r="L7" s="56" t="s">
        <v>179</v>
      </c>
    </row>
    <row r="8" spans="1:12">
      <c r="A8" s="56" t="s">
        <v>192</v>
      </c>
      <c r="B8" s="56" t="s">
        <v>193</v>
      </c>
      <c r="C8" s="56" t="s">
        <v>194</v>
      </c>
      <c r="D8" s="56" t="s">
        <v>1059</v>
      </c>
      <c r="E8" s="56">
        <v>15</v>
      </c>
      <c r="F8" s="56">
        <v>445</v>
      </c>
      <c r="G8" s="56">
        <v>158.9</v>
      </c>
      <c r="H8" s="56"/>
      <c r="I8" s="56">
        <v>0</v>
      </c>
      <c r="J8" s="56">
        <v>603.9</v>
      </c>
      <c r="K8" s="56" t="s">
        <v>1060</v>
      </c>
      <c r="L8" s="56">
        <v>861</v>
      </c>
    </row>
    <row r="9" spans="1:12">
      <c r="A9" s="56" t="s">
        <v>197</v>
      </c>
      <c r="B9" s="56" t="s">
        <v>198</v>
      </c>
      <c r="C9" s="56" t="s">
        <v>194</v>
      </c>
      <c r="D9" s="56" t="s">
        <v>1059</v>
      </c>
      <c r="E9" s="56">
        <v>15</v>
      </c>
      <c r="F9" s="56">
        <v>642</v>
      </c>
      <c r="G9" s="56">
        <v>158.9</v>
      </c>
      <c r="H9" s="56"/>
      <c r="I9" s="56">
        <v>0</v>
      </c>
      <c r="J9" s="56">
        <v>800.9</v>
      </c>
      <c r="K9" s="56" t="s">
        <v>1061</v>
      </c>
      <c r="L9" s="56">
        <v>804</v>
      </c>
    </row>
    <row r="10" spans="1:12">
      <c r="A10" s="56" t="s">
        <v>200</v>
      </c>
      <c r="B10" s="56" t="s">
        <v>201</v>
      </c>
      <c r="C10" s="56" t="s">
        <v>194</v>
      </c>
      <c r="D10" s="56" t="s">
        <v>1059</v>
      </c>
      <c r="E10" s="56">
        <v>15</v>
      </c>
      <c r="F10" s="56">
        <v>744.33</v>
      </c>
      <c r="G10" s="56">
        <v>158.9</v>
      </c>
      <c r="H10" s="56"/>
      <c r="I10" s="56">
        <v>0</v>
      </c>
      <c r="J10" s="56">
        <v>903.23</v>
      </c>
      <c r="K10" s="56" t="s">
        <v>1062</v>
      </c>
      <c r="L10" s="56">
        <v>562</v>
      </c>
    </row>
    <row r="11" spans="1:12">
      <c r="A11" s="56" t="s">
        <v>203</v>
      </c>
      <c r="B11" s="56" t="s">
        <v>204</v>
      </c>
      <c r="C11" s="56" t="s">
        <v>194</v>
      </c>
      <c r="D11" s="56" t="s">
        <v>1059</v>
      </c>
      <c r="E11" s="56">
        <v>15</v>
      </c>
      <c r="F11" s="56">
        <v>977</v>
      </c>
      <c r="G11" s="56">
        <v>158.9</v>
      </c>
      <c r="H11" s="56"/>
      <c r="I11" s="56">
        <v>0</v>
      </c>
      <c r="J11" s="56">
        <v>1135.9000000000001</v>
      </c>
      <c r="K11" s="56" t="s">
        <v>1063</v>
      </c>
      <c r="L11" s="56">
        <v>461</v>
      </c>
    </row>
    <row r="12" spans="1:12">
      <c r="A12" s="56" t="s">
        <v>206</v>
      </c>
      <c r="B12" s="56" t="s">
        <v>207</v>
      </c>
      <c r="C12" s="56" t="s">
        <v>194</v>
      </c>
      <c r="D12" s="56" t="s">
        <v>1059</v>
      </c>
      <c r="E12" s="56">
        <v>15</v>
      </c>
      <c r="F12" s="56">
        <v>1329</v>
      </c>
      <c r="G12" s="56">
        <v>158.9</v>
      </c>
      <c r="H12" s="56"/>
      <c r="I12" s="56">
        <v>0</v>
      </c>
      <c r="J12" s="56">
        <v>1487.9</v>
      </c>
      <c r="K12" s="56" t="s">
        <v>1064</v>
      </c>
      <c r="L12" s="56">
        <v>688</v>
      </c>
    </row>
    <row r="13" spans="1:12">
      <c r="A13" s="56" t="s">
        <v>209</v>
      </c>
      <c r="B13" s="56" t="s">
        <v>210</v>
      </c>
      <c r="C13" s="56" t="s">
        <v>194</v>
      </c>
      <c r="D13" s="56" t="s">
        <v>1059</v>
      </c>
      <c r="E13" s="56">
        <v>15</v>
      </c>
      <c r="F13" s="56">
        <v>1432</v>
      </c>
      <c r="G13" s="56">
        <v>158.9</v>
      </c>
      <c r="H13" s="56"/>
      <c r="I13" s="56">
        <v>0</v>
      </c>
      <c r="J13" s="56">
        <v>1590.9</v>
      </c>
      <c r="K13" s="56" t="s">
        <v>1065</v>
      </c>
      <c r="L13" s="56">
        <v>666</v>
      </c>
    </row>
    <row r="14" spans="1:12">
      <c r="A14" s="56" t="s">
        <v>212</v>
      </c>
      <c r="B14" s="56" t="s">
        <v>213</v>
      </c>
      <c r="C14" s="56" t="s">
        <v>194</v>
      </c>
      <c r="D14" s="56" t="s">
        <v>1059</v>
      </c>
      <c r="E14" s="56">
        <v>15</v>
      </c>
      <c r="F14" s="56">
        <v>1029</v>
      </c>
      <c r="G14" s="56">
        <v>158.9</v>
      </c>
      <c r="H14" s="56"/>
      <c r="I14" s="56">
        <v>0</v>
      </c>
      <c r="J14" s="56">
        <v>1187.9000000000001</v>
      </c>
      <c r="K14" s="56" t="s">
        <v>1066</v>
      </c>
      <c r="L14" s="56">
        <v>747</v>
      </c>
    </row>
    <row r="15" spans="1:12">
      <c r="A15" s="56" t="s">
        <v>215</v>
      </c>
      <c r="B15" s="56" t="s">
        <v>216</v>
      </c>
      <c r="C15" s="56" t="s">
        <v>194</v>
      </c>
      <c r="D15" s="56" t="s">
        <v>217</v>
      </c>
      <c r="E15" s="56">
        <v>23</v>
      </c>
      <c r="F15" s="56">
        <v>1280</v>
      </c>
      <c r="G15" s="56">
        <v>231.1</v>
      </c>
      <c r="H15" s="56"/>
      <c r="I15" s="56">
        <v>0</v>
      </c>
      <c r="J15" s="56">
        <v>1511.1</v>
      </c>
      <c r="K15" s="56" t="s">
        <v>1067</v>
      </c>
      <c r="L15" s="56">
        <v>724</v>
      </c>
    </row>
    <row r="16" spans="1:12">
      <c r="A16" s="56" t="s">
        <v>219</v>
      </c>
      <c r="B16" s="56" t="s">
        <v>220</v>
      </c>
      <c r="C16" s="56" t="s">
        <v>194</v>
      </c>
      <c r="D16" s="56" t="s">
        <v>217</v>
      </c>
      <c r="E16" s="56">
        <v>23</v>
      </c>
      <c r="F16" s="56">
        <v>1280</v>
      </c>
      <c r="G16" s="56">
        <v>231.1</v>
      </c>
      <c r="H16" s="56"/>
      <c r="I16" s="56">
        <v>0</v>
      </c>
      <c r="J16" s="56">
        <v>1511.1</v>
      </c>
      <c r="K16" s="56" t="s">
        <v>1068</v>
      </c>
      <c r="L16" s="56">
        <v>760</v>
      </c>
    </row>
    <row r="17" spans="1:12">
      <c r="A17" s="56" t="s">
        <v>222</v>
      </c>
      <c r="B17" s="56" t="s">
        <v>223</v>
      </c>
      <c r="C17" s="56" t="s">
        <v>224</v>
      </c>
      <c r="D17" s="56" t="s">
        <v>1069</v>
      </c>
      <c r="E17" s="56">
        <v>8</v>
      </c>
      <c r="F17" s="56">
        <v>5570</v>
      </c>
      <c r="G17" s="56">
        <v>75.12</v>
      </c>
      <c r="H17" s="56"/>
      <c r="I17" s="56">
        <v>0</v>
      </c>
      <c r="J17" s="56">
        <v>5645.12</v>
      </c>
      <c r="K17" s="56" t="s">
        <v>1070</v>
      </c>
      <c r="L17" s="56">
        <v>739</v>
      </c>
    </row>
    <row r="18" spans="1:12">
      <c r="A18" s="56" t="s">
        <v>227</v>
      </c>
      <c r="B18" s="56" t="s">
        <v>228</v>
      </c>
      <c r="C18" s="56" t="s">
        <v>229</v>
      </c>
      <c r="D18" s="56" t="s">
        <v>1069</v>
      </c>
      <c r="E18" s="56">
        <v>8</v>
      </c>
      <c r="F18" s="56">
        <v>688</v>
      </c>
      <c r="G18" s="56">
        <v>61.12</v>
      </c>
      <c r="H18" s="56"/>
      <c r="I18" s="56">
        <v>0</v>
      </c>
      <c r="J18" s="56">
        <v>749.12</v>
      </c>
      <c r="K18" s="56" t="s">
        <v>1071</v>
      </c>
      <c r="L18" s="56">
        <v>842</v>
      </c>
    </row>
    <row r="19" spans="1:12">
      <c r="A19" s="56" t="s">
        <v>231</v>
      </c>
      <c r="B19" s="56" t="s">
        <v>232</v>
      </c>
      <c r="C19" s="56" t="s">
        <v>229</v>
      </c>
      <c r="D19" s="56" t="s">
        <v>1069</v>
      </c>
      <c r="E19" s="56">
        <v>8</v>
      </c>
      <c r="F19" s="56">
        <v>767</v>
      </c>
      <c r="G19" s="56">
        <v>61.12</v>
      </c>
      <c r="H19" s="56"/>
      <c r="I19" s="56">
        <v>0</v>
      </c>
      <c r="J19" s="56">
        <v>828.12</v>
      </c>
      <c r="K19" s="56" t="s">
        <v>1072</v>
      </c>
      <c r="L19" s="56">
        <v>804</v>
      </c>
    </row>
    <row r="20" spans="1:12">
      <c r="A20" s="56" t="s">
        <v>234</v>
      </c>
      <c r="B20" s="56" t="s">
        <v>235</v>
      </c>
      <c r="C20" s="56" t="s">
        <v>224</v>
      </c>
      <c r="D20" s="56" t="s">
        <v>236</v>
      </c>
      <c r="E20" s="56">
        <v>0</v>
      </c>
      <c r="F20" s="56">
        <v>16106</v>
      </c>
      <c r="G20" s="56">
        <v>0</v>
      </c>
      <c r="H20" s="56"/>
      <c r="I20" s="56">
        <v>0</v>
      </c>
      <c r="J20" s="56">
        <v>16106</v>
      </c>
      <c r="K20" s="56" t="s">
        <v>1073</v>
      </c>
      <c r="L20" s="56">
        <v>661</v>
      </c>
    </row>
    <row r="21" spans="1:12">
      <c r="A21" s="56" t="s">
        <v>238</v>
      </c>
      <c r="B21" s="56" t="s">
        <v>239</v>
      </c>
      <c r="C21" s="56" t="s">
        <v>194</v>
      </c>
      <c r="D21" s="56" t="s">
        <v>236</v>
      </c>
      <c r="E21" s="56"/>
      <c r="F21" s="56">
        <v>1322</v>
      </c>
      <c r="G21" s="56"/>
      <c r="H21" s="56"/>
      <c r="I21" s="56">
        <v>0</v>
      </c>
      <c r="J21" s="56">
        <v>1322</v>
      </c>
      <c r="K21" s="56" t="s">
        <v>1074</v>
      </c>
      <c r="L21" s="56">
        <v>637</v>
      </c>
    </row>
    <row r="22" spans="1:12">
      <c r="A22" s="56" t="s">
        <v>241</v>
      </c>
      <c r="B22" s="56" t="s">
        <v>242</v>
      </c>
      <c r="C22" s="56" t="s">
        <v>194</v>
      </c>
      <c r="D22" s="56" t="s">
        <v>236</v>
      </c>
      <c r="E22" s="56">
        <v>0</v>
      </c>
      <c r="F22" s="56">
        <v>974</v>
      </c>
      <c r="G22" s="56">
        <v>0</v>
      </c>
      <c r="H22" s="56"/>
      <c r="I22" s="56">
        <v>0</v>
      </c>
      <c r="J22" s="56">
        <v>974</v>
      </c>
      <c r="K22" s="56" t="s">
        <v>1075</v>
      </c>
      <c r="L22" s="56">
        <v>663</v>
      </c>
    </row>
    <row r="23" spans="1:12">
      <c r="A23" s="56" t="s">
        <v>244</v>
      </c>
      <c r="B23" s="56" t="s">
        <v>245</v>
      </c>
      <c r="C23" s="56" t="s">
        <v>194</v>
      </c>
      <c r="D23" s="56" t="s">
        <v>236</v>
      </c>
      <c r="E23" s="56">
        <v>0</v>
      </c>
      <c r="F23" s="56">
        <v>34300</v>
      </c>
      <c r="G23" s="56">
        <v>0</v>
      </c>
      <c r="H23" s="56"/>
      <c r="I23" s="56">
        <v>0</v>
      </c>
      <c r="J23" s="56">
        <v>34300</v>
      </c>
      <c r="K23" s="56" t="s">
        <v>247</v>
      </c>
      <c r="L23" s="56">
        <v>100</v>
      </c>
    </row>
    <row r="24" spans="1:12">
      <c r="A24" s="56" t="s">
        <v>248</v>
      </c>
      <c r="B24" s="56" t="s">
        <v>249</v>
      </c>
      <c r="C24" s="56" t="s">
        <v>194</v>
      </c>
      <c r="D24" s="56" t="s">
        <v>236</v>
      </c>
      <c r="E24" s="56">
        <v>0</v>
      </c>
      <c r="F24" s="56">
        <v>39400</v>
      </c>
      <c r="G24" s="56">
        <v>0</v>
      </c>
      <c r="H24" s="56"/>
      <c r="I24" s="56">
        <v>0</v>
      </c>
      <c r="J24" s="56">
        <v>39400</v>
      </c>
      <c r="K24" s="56" t="s">
        <v>250</v>
      </c>
      <c r="L24" s="56">
        <v>81.3</v>
      </c>
    </row>
    <row r="25" spans="1:12">
      <c r="A25" s="56" t="s">
        <v>251</v>
      </c>
      <c r="B25" s="56" t="s">
        <v>252</v>
      </c>
      <c r="C25" s="56" t="s">
        <v>194</v>
      </c>
      <c r="D25" s="56" t="s">
        <v>236</v>
      </c>
      <c r="E25" s="56">
        <v>0</v>
      </c>
      <c r="F25" s="56">
        <v>111600</v>
      </c>
      <c r="G25" s="56">
        <v>0</v>
      </c>
      <c r="H25" s="56"/>
      <c r="I25" s="56">
        <v>0</v>
      </c>
      <c r="J25" s="56">
        <v>111600</v>
      </c>
      <c r="K25" s="56" t="s">
        <v>253</v>
      </c>
      <c r="L25" s="56">
        <v>60.2</v>
      </c>
    </row>
    <row r="26" spans="1:12">
      <c r="A26" s="56" t="s">
        <v>254</v>
      </c>
      <c r="B26" s="56" t="s">
        <v>255</v>
      </c>
      <c r="C26" s="56" t="s">
        <v>194</v>
      </c>
      <c r="D26" s="56" t="s">
        <v>236</v>
      </c>
      <c r="E26" s="56">
        <v>0</v>
      </c>
      <c r="F26" s="56">
        <v>99400</v>
      </c>
      <c r="G26" s="56">
        <v>0</v>
      </c>
      <c r="H26" s="56"/>
      <c r="I26" s="56">
        <v>0</v>
      </c>
      <c r="J26" s="56">
        <v>99400</v>
      </c>
      <c r="K26" s="56" t="s">
        <v>256</v>
      </c>
      <c r="L26" s="56">
        <v>29.5</v>
      </c>
    </row>
    <row r="27" spans="1:12">
      <c r="A27" s="56" t="s">
        <v>257</v>
      </c>
      <c r="B27" s="56" t="s">
        <v>258</v>
      </c>
      <c r="C27" s="56" t="s">
        <v>194</v>
      </c>
      <c r="D27" s="56" t="s">
        <v>236</v>
      </c>
      <c r="E27" s="56">
        <v>0</v>
      </c>
      <c r="F27" s="56">
        <v>95000</v>
      </c>
      <c r="G27" s="56">
        <v>0</v>
      </c>
      <c r="H27" s="56"/>
      <c r="I27" s="56">
        <v>0</v>
      </c>
      <c r="J27" s="56">
        <v>95000</v>
      </c>
      <c r="K27" s="56" t="s">
        <v>259</v>
      </c>
      <c r="L27" s="56">
        <v>33.6</v>
      </c>
    </row>
    <row r="28" spans="1:12">
      <c r="A28" s="56" t="s">
        <v>260</v>
      </c>
      <c r="B28" s="56" t="s">
        <v>261</v>
      </c>
      <c r="C28" s="56" t="s">
        <v>224</v>
      </c>
      <c r="D28" s="56" t="s">
        <v>1069</v>
      </c>
      <c r="E28" s="56">
        <v>8</v>
      </c>
      <c r="F28" s="56">
        <v>4195</v>
      </c>
      <c r="G28" s="56">
        <v>75.12</v>
      </c>
      <c r="H28" s="56"/>
      <c r="I28" s="56">
        <v>0</v>
      </c>
      <c r="J28" s="56">
        <v>4270.12</v>
      </c>
      <c r="K28" s="56" t="s">
        <v>262</v>
      </c>
      <c r="L28" s="56">
        <v>96.6</v>
      </c>
    </row>
    <row r="29" spans="1:12">
      <c r="A29" s="56" t="s">
        <v>263</v>
      </c>
      <c r="B29" s="56" t="s">
        <v>264</v>
      </c>
      <c r="C29" s="56" t="s">
        <v>224</v>
      </c>
      <c r="D29" s="56" t="s">
        <v>236</v>
      </c>
      <c r="E29" s="56"/>
      <c r="F29" s="56">
        <v>11790</v>
      </c>
      <c r="G29" s="56"/>
      <c r="H29" s="56"/>
      <c r="I29" s="56">
        <v>0</v>
      </c>
      <c r="J29" s="56">
        <v>11790</v>
      </c>
      <c r="K29" s="56" t="s">
        <v>265</v>
      </c>
      <c r="L29" s="56">
        <v>1325</v>
      </c>
    </row>
    <row r="30" spans="1:12">
      <c r="A30" s="56" t="s">
        <v>266</v>
      </c>
      <c r="B30" s="56" t="s">
        <v>267</v>
      </c>
      <c r="C30" s="56" t="s">
        <v>268</v>
      </c>
      <c r="D30" s="56" t="s">
        <v>236</v>
      </c>
      <c r="E30" s="56">
        <v>0</v>
      </c>
      <c r="F30" s="56">
        <v>5960</v>
      </c>
      <c r="G30" s="56">
        <v>0</v>
      </c>
      <c r="H30" s="56"/>
      <c r="I30" s="56"/>
      <c r="J30" s="56">
        <v>5960</v>
      </c>
      <c r="K30" s="56" t="s">
        <v>269</v>
      </c>
      <c r="L30" s="56">
        <v>1105</v>
      </c>
    </row>
    <row r="31" spans="1:12">
      <c r="A31" s="56" t="s">
        <v>270</v>
      </c>
      <c r="B31" s="56" t="s">
        <v>271</v>
      </c>
      <c r="C31" s="56" t="s">
        <v>268</v>
      </c>
      <c r="D31" s="56" t="s">
        <v>236</v>
      </c>
      <c r="E31" s="56">
        <v>0</v>
      </c>
      <c r="F31" s="56">
        <v>51750</v>
      </c>
      <c r="G31" s="56">
        <v>0</v>
      </c>
      <c r="H31" s="56"/>
      <c r="I31" s="56">
        <v>0</v>
      </c>
      <c r="J31" s="56">
        <v>51750</v>
      </c>
      <c r="K31" s="56" t="s">
        <v>272</v>
      </c>
      <c r="L31" s="56">
        <v>1239</v>
      </c>
    </row>
    <row r="32" spans="1:12">
      <c r="A32" s="56" t="s">
        <v>273</v>
      </c>
      <c r="B32" s="56" t="s">
        <v>274</v>
      </c>
      <c r="C32" s="56" t="s">
        <v>268</v>
      </c>
      <c r="D32" s="56" t="s">
        <v>236</v>
      </c>
      <c r="E32" s="56">
        <v>0</v>
      </c>
      <c r="F32" s="56">
        <v>51750</v>
      </c>
      <c r="G32" s="56">
        <v>0</v>
      </c>
      <c r="H32" s="56"/>
      <c r="I32" s="56">
        <v>0</v>
      </c>
      <c r="J32" s="56">
        <v>51750</v>
      </c>
      <c r="K32" s="56" t="s">
        <v>275</v>
      </c>
      <c r="L32" s="56">
        <v>11800</v>
      </c>
    </row>
    <row r="33" spans="1:12">
      <c r="A33" s="56" t="s">
        <v>276</v>
      </c>
      <c r="B33" s="56" t="s">
        <v>277</v>
      </c>
      <c r="C33" s="56" t="s">
        <v>224</v>
      </c>
      <c r="D33" s="56" t="s">
        <v>1069</v>
      </c>
      <c r="E33" s="56">
        <v>8</v>
      </c>
      <c r="F33" s="56">
        <v>4195</v>
      </c>
      <c r="G33" s="56">
        <v>75.12</v>
      </c>
      <c r="H33" s="56"/>
      <c r="I33" s="56">
        <v>0</v>
      </c>
      <c r="J33" s="56">
        <v>4270.12</v>
      </c>
      <c r="K33" s="56" t="s">
        <v>278</v>
      </c>
      <c r="L33" s="56">
        <v>1035</v>
      </c>
    </row>
    <row r="34" spans="1:12">
      <c r="A34" s="56" t="s">
        <v>279</v>
      </c>
      <c r="B34" s="56" t="s">
        <v>1076</v>
      </c>
      <c r="C34" s="56" t="s">
        <v>194</v>
      </c>
      <c r="D34" s="56" t="s">
        <v>1059</v>
      </c>
      <c r="E34" s="56">
        <v>15</v>
      </c>
      <c r="F34" s="56">
        <v>924</v>
      </c>
      <c r="G34" s="56">
        <v>158.9</v>
      </c>
      <c r="H34" s="56"/>
      <c r="I34" s="56"/>
      <c r="J34" s="56">
        <v>1082.9000000000001</v>
      </c>
      <c r="K34" s="56" t="s">
        <v>281</v>
      </c>
      <c r="L34" s="56">
        <v>925</v>
      </c>
    </row>
    <row r="35" spans="1:12">
      <c r="A35" s="56" t="s">
        <v>282</v>
      </c>
      <c r="B35" s="56" t="s">
        <v>283</v>
      </c>
      <c r="C35" s="56" t="s">
        <v>194</v>
      </c>
      <c r="D35" s="56" t="s">
        <v>1059</v>
      </c>
      <c r="E35" s="56">
        <v>15</v>
      </c>
      <c r="F35" s="56">
        <v>1041.5</v>
      </c>
      <c r="G35" s="56">
        <v>158.9</v>
      </c>
      <c r="H35" s="56"/>
      <c r="I35" s="56">
        <v>0</v>
      </c>
      <c r="J35" s="56">
        <v>1200.4000000000001</v>
      </c>
      <c r="K35" s="56" t="s">
        <v>284</v>
      </c>
      <c r="L35" s="56">
        <v>143.9</v>
      </c>
    </row>
    <row r="36" spans="1:12">
      <c r="A36" s="56" t="s">
        <v>285</v>
      </c>
      <c r="B36" s="56" t="s">
        <v>286</v>
      </c>
      <c r="C36" s="56" t="s">
        <v>194</v>
      </c>
      <c r="D36" s="56" t="s">
        <v>1059</v>
      </c>
      <c r="E36" s="56">
        <v>15</v>
      </c>
      <c r="F36" s="56">
        <v>880.25</v>
      </c>
      <c r="G36" s="56">
        <v>158.9</v>
      </c>
      <c r="H36" s="56"/>
      <c r="I36" s="56">
        <v>0</v>
      </c>
      <c r="J36" s="56">
        <v>1039.1500000000001</v>
      </c>
      <c r="K36" s="56" t="s">
        <v>287</v>
      </c>
      <c r="L36" s="56">
        <v>724</v>
      </c>
    </row>
    <row r="37" spans="1:12">
      <c r="A37" s="56" t="s">
        <v>288</v>
      </c>
      <c r="B37" s="56" t="s">
        <v>289</v>
      </c>
      <c r="C37" s="56" t="s">
        <v>194</v>
      </c>
      <c r="D37" s="56" t="s">
        <v>290</v>
      </c>
      <c r="E37" s="56">
        <v>6</v>
      </c>
      <c r="F37" s="56">
        <v>216.3</v>
      </c>
      <c r="G37" s="56">
        <v>66.78</v>
      </c>
      <c r="H37" s="56"/>
      <c r="I37" s="56">
        <v>0</v>
      </c>
      <c r="J37" s="56">
        <v>283.08</v>
      </c>
      <c r="K37" s="56" t="s">
        <v>291</v>
      </c>
      <c r="L37" s="56">
        <v>747</v>
      </c>
    </row>
    <row r="38" spans="1:12">
      <c r="A38" s="56">
        <v>31</v>
      </c>
      <c r="B38" s="56" t="s">
        <v>292</v>
      </c>
      <c r="C38" s="56" t="s">
        <v>194</v>
      </c>
      <c r="D38" s="56"/>
      <c r="E38" s="56">
        <v>0</v>
      </c>
      <c r="F38" s="56">
        <v>161.69999999999999</v>
      </c>
      <c r="G38" s="56">
        <v>0</v>
      </c>
      <c r="H38" s="56"/>
      <c r="I38" s="56">
        <v>0</v>
      </c>
      <c r="J38" s="56">
        <v>161.69999999999999</v>
      </c>
      <c r="K38" s="56" t="s">
        <v>293</v>
      </c>
      <c r="L38" s="56">
        <v>64.5</v>
      </c>
    </row>
    <row r="39" spans="1:12">
      <c r="A39" s="56"/>
      <c r="B39" s="56"/>
      <c r="C39" s="56"/>
      <c r="D39" s="56"/>
      <c r="E39" s="56"/>
      <c r="F39" s="56"/>
      <c r="G39" s="56"/>
      <c r="H39" s="56"/>
      <c r="I39" s="56"/>
      <c r="J39" s="56"/>
      <c r="K39" s="56"/>
      <c r="L39" s="56">
        <v>0</v>
      </c>
    </row>
    <row r="40" spans="1:12">
      <c r="A40" s="56"/>
      <c r="B40" s="56" t="s">
        <v>294</v>
      </c>
      <c r="C40" s="56" t="s">
        <v>224</v>
      </c>
      <c r="D40" s="56" t="s">
        <v>246</v>
      </c>
      <c r="E40" s="56">
        <v>0</v>
      </c>
      <c r="F40" s="56">
        <v>6435</v>
      </c>
      <c r="G40" s="56">
        <v>0</v>
      </c>
      <c r="H40" s="56">
        <v>0</v>
      </c>
      <c r="I40" s="56">
        <v>0</v>
      </c>
      <c r="J40" s="56">
        <v>6435</v>
      </c>
      <c r="K40" s="56" t="s">
        <v>296</v>
      </c>
      <c r="L40" s="56">
        <v>68</v>
      </c>
    </row>
    <row r="41" spans="1:12">
      <c r="A41" s="56"/>
      <c r="B41" s="56" t="s">
        <v>297</v>
      </c>
      <c r="C41" s="56" t="s">
        <v>224</v>
      </c>
      <c r="D41" s="56" t="s">
        <v>246</v>
      </c>
      <c r="E41" s="56">
        <v>0</v>
      </c>
      <c r="F41" s="56">
        <v>6630</v>
      </c>
      <c r="G41" s="56">
        <v>0</v>
      </c>
      <c r="H41" s="56">
        <v>0</v>
      </c>
      <c r="I41" s="56">
        <v>0</v>
      </c>
      <c r="J41" s="56">
        <v>6630</v>
      </c>
      <c r="K41" s="56" t="s">
        <v>298</v>
      </c>
      <c r="L41" s="56">
        <v>137.19999999999999</v>
      </c>
    </row>
    <row r="42" spans="1:12">
      <c r="A42" s="56"/>
      <c r="B42" s="56" t="s">
        <v>299</v>
      </c>
      <c r="C42" s="56" t="s">
        <v>300</v>
      </c>
      <c r="D42" s="56" t="s">
        <v>1077</v>
      </c>
      <c r="E42" s="56">
        <v>15</v>
      </c>
      <c r="F42" s="56">
        <v>122.5</v>
      </c>
      <c r="G42" s="56">
        <v>109.15</v>
      </c>
      <c r="H42" s="56">
        <v>0</v>
      </c>
      <c r="I42" s="56">
        <v>0</v>
      </c>
      <c r="J42" s="56">
        <v>231.65</v>
      </c>
      <c r="K42" s="56" t="s">
        <v>301</v>
      </c>
      <c r="L42" s="56">
        <v>137.19999999999999</v>
      </c>
    </row>
    <row r="43" spans="1:12">
      <c r="A43" s="56"/>
      <c r="B43" s="56" t="s">
        <v>302</v>
      </c>
      <c r="C43" s="56" t="s">
        <v>300</v>
      </c>
      <c r="D43" s="56" t="s">
        <v>1077</v>
      </c>
      <c r="E43" s="56">
        <v>15</v>
      </c>
      <c r="F43" s="56">
        <v>819</v>
      </c>
      <c r="G43" s="56">
        <v>158.9</v>
      </c>
      <c r="H43" s="56">
        <v>0</v>
      </c>
      <c r="I43" s="56">
        <v>0</v>
      </c>
      <c r="J43" s="56">
        <v>977.9</v>
      </c>
      <c r="K43" s="56" t="s">
        <v>303</v>
      </c>
      <c r="L43" s="56">
        <v>103.3</v>
      </c>
    </row>
    <row r="44" spans="1:12">
      <c r="A44" s="56"/>
      <c r="B44" s="56" t="s">
        <v>304</v>
      </c>
      <c r="C44" s="56" t="s">
        <v>677</v>
      </c>
      <c r="D44" s="56" t="s">
        <v>246</v>
      </c>
      <c r="E44" s="56">
        <v>0</v>
      </c>
      <c r="F44" s="56">
        <v>6435</v>
      </c>
      <c r="G44" s="56">
        <v>0</v>
      </c>
      <c r="H44" s="56"/>
      <c r="I44" s="56"/>
      <c r="J44" s="56">
        <v>6435</v>
      </c>
      <c r="K44" s="56" t="s">
        <v>305</v>
      </c>
      <c r="L44" s="56">
        <v>203.5</v>
      </c>
    </row>
    <row r="45" spans="1:12">
      <c r="A45" s="56"/>
      <c r="B45" s="56" t="s">
        <v>306</v>
      </c>
      <c r="C45" s="56" t="s">
        <v>194</v>
      </c>
      <c r="D45" s="56" t="s">
        <v>217</v>
      </c>
      <c r="E45" s="56">
        <v>23</v>
      </c>
      <c r="F45" s="56">
        <v>1280</v>
      </c>
      <c r="G45" s="56">
        <v>231.1</v>
      </c>
      <c r="H45" s="56"/>
      <c r="I45" s="56">
        <v>0</v>
      </c>
      <c r="J45" s="56">
        <v>1511.1</v>
      </c>
      <c r="K45" s="56" t="s">
        <v>307</v>
      </c>
      <c r="L45" s="56">
        <v>203.5</v>
      </c>
    </row>
    <row r="46" spans="1:12">
      <c r="A46" s="56"/>
      <c r="B46" s="56" t="s">
        <v>308</v>
      </c>
      <c r="C46" s="56" t="s">
        <v>194</v>
      </c>
      <c r="D46" s="56" t="s">
        <v>217</v>
      </c>
      <c r="E46" s="56">
        <v>23</v>
      </c>
      <c r="F46" s="56">
        <v>1280</v>
      </c>
      <c r="G46" s="56">
        <v>231.1</v>
      </c>
      <c r="H46" s="56"/>
      <c r="I46" s="56">
        <v>0</v>
      </c>
      <c r="J46" s="56">
        <v>1511.1</v>
      </c>
      <c r="K46" s="56"/>
      <c r="L46" s="56">
        <v>0</v>
      </c>
    </row>
    <row r="47" spans="1:12">
      <c r="A47" s="56"/>
      <c r="B47" s="56" t="s">
        <v>179</v>
      </c>
      <c r="C47" s="56" t="s">
        <v>179</v>
      </c>
      <c r="D47" s="56" t="s">
        <v>179</v>
      </c>
      <c r="E47" s="56" t="s">
        <v>179</v>
      </c>
      <c r="F47" s="56" t="s">
        <v>179</v>
      </c>
      <c r="G47" s="56" t="s">
        <v>179</v>
      </c>
      <c r="H47" s="56" t="s">
        <v>179</v>
      </c>
      <c r="I47" s="56" t="s">
        <v>179</v>
      </c>
      <c r="J47" s="56" t="s">
        <v>179</v>
      </c>
      <c r="K47" s="56" t="s">
        <v>179</v>
      </c>
      <c r="L47" s="56" t="s">
        <v>179</v>
      </c>
    </row>
    <row r="48" spans="1:12">
      <c r="A48" s="56"/>
      <c r="B48" s="56" t="s">
        <v>1078</v>
      </c>
      <c r="C48" s="56"/>
      <c r="D48" s="56"/>
      <c r="E48" s="56"/>
      <c r="F48" s="56"/>
      <c r="G48" s="56"/>
      <c r="H48" s="56"/>
      <c r="I48" s="56"/>
      <c r="J48" s="56"/>
      <c r="K48" s="56" t="s">
        <v>1079</v>
      </c>
      <c r="L48" s="56">
        <v>8.5</v>
      </c>
    </row>
    <row r="49" spans="1:12">
      <c r="A49" s="56"/>
      <c r="B49" s="56"/>
      <c r="C49" s="56"/>
      <c r="D49" s="56"/>
      <c r="E49" s="56"/>
      <c r="F49" s="56"/>
      <c r="G49" s="56"/>
      <c r="H49" s="56" t="s">
        <v>1080</v>
      </c>
      <c r="I49" s="56"/>
      <c r="J49" s="56"/>
      <c r="K49" s="56" t="s">
        <v>1081</v>
      </c>
      <c r="L49" s="56">
        <v>7.9</v>
      </c>
    </row>
    <row r="50" spans="1:12">
      <c r="A50" s="56"/>
      <c r="B50" s="56"/>
      <c r="C50" s="56"/>
      <c r="D50" s="56"/>
      <c r="E50" s="56"/>
      <c r="F50" s="56"/>
      <c r="G50" s="56"/>
      <c r="H50" s="56"/>
      <c r="I50" s="56"/>
      <c r="J50" s="56"/>
      <c r="K50" s="56" t="s">
        <v>1082</v>
      </c>
      <c r="L50" s="56">
        <v>3.65</v>
      </c>
    </row>
    <row r="51" spans="1:12">
      <c r="A51" s="56"/>
      <c r="B51" s="56"/>
      <c r="C51" s="56"/>
      <c r="D51" s="56"/>
      <c r="E51" s="56"/>
      <c r="F51" s="56"/>
      <c r="G51" s="56"/>
      <c r="H51" s="56"/>
      <c r="I51" s="56"/>
      <c r="J51" s="56"/>
      <c r="K51" s="56" t="s">
        <v>1083</v>
      </c>
      <c r="L51" s="56">
        <v>4.5999999999999996</v>
      </c>
    </row>
    <row r="52" spans="1:12">
      <c r="A52" s="56"/>
      <c r="B52" s="56" t="s">
        <v>1084</v>
      </c>
      <c r="C52" s="56" t="s">
        <v>1085</v>
      </c>
      <c r="D52" s="56"/>
      <c r="E52" s="56"/>
      <c r="F52" s="56"/>
      <c r="G52" s="56" t="s">
        <v>1086</v>
      </c>
      <c r="H52" s="56"/>
      <c r="I52" s="56"/>
      <c r="J52" s="56"/>
      <c r="K52" s="56" t="s">
        <v>1087</v>
      </c>
      <c r="L52" s="56">
        <v>7.4</v>
      </c>
    </row>
  </sheetData>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detail</vt:lpstr>
      <vt:lpstr>lead</vt:lpstr>
      <vt:lpstr>data</vt:lpstr>
      <vt:lpstr>Sheet3</vt:lpstr>
      <vt:lpstr>Sheet4</vt:lpstr>
      <vt:lpstr>Sheet5</vt:lpstr>
      <vt:lpstr>Sheet6</vt:lpstr>
      <vt:lpstr>detail!Print_Area</vt:lpstr>
      <vt:lpstr>Sheet3!Print_Area</vt:lpstr>
      <vt:lpstr>Sheet4!Print_Area</vt:lpstr>
      <vt:lpstr>Sheet5!Print_Area</vt:lpstr>
      <vt:lpstr>detail!Print_Titles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new</cp:lastModifiedBy>
  <cp:lastPrinted>2022-07-20T06:44:40Z</cp:lastPrinted>
  <dcterms:created xsi:type="dcterms:W3CDTF">2021-02-20T06:41:35Z</dcterms:created>
  <dcterms:modified xsi:type="dcterms:W3CDTF">2023-08-08T09:26:10Z</dcterms:modified>
</cp:coreProperties>
</file>