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\Desktop\"/>
    </mc:Choice>
  </mc:AlternateContent>
  <xr:revisionPtr revIDLastSave="0" documentId="8_{12823C17-BF34-4E39-8ADA-E609334C3CB4}" xr6:coauthVersionLast="45" xr6:coauthVersionMax="45" xr10:uidLastSave="{00000000-0000-0000-0000-000000000000}"/>
  <bookViews>
    <workbookView xWindow="-96" yWindow="-13056" windowWidth="23232" windowHeight="12552" activeTab="1" xr2:uid="{FB57591F-782C-47FF-942B-84E83F9A114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29" i="3"/>
  <c r="J29" i="3" s="1"/>
  <c r="K29" i="3" s="1"/>
  <c r="G29" i="3"/>
  <c r="F29" i="3"/>
  <c r="H28" i="3"/>
  <c r="J28" i="3" s="1"/>
  <c r="K28" i="3" s="1"/>
  <c r="G28" i="3"/>
  <c r="F28" i="3"/>
  <c r="H27" i="3"/>
  <c r="J27" i="3" s="1"/>
  <c r="K27" i="3" s="1"/>
  <c r="G27" i="3"/>
  <c r="F27" i="3"/>
  <c r="H26" i="3"/>
  <c r="J26" i="3" s="1"/>
  <c r="K26" i="3" s="1"/>
  <c r="G26" i="3"/>
  <c r="F26" i="3"/>
  <c r="H25" i="3"/>
  <c r="J25" i="3" s="1"/>
  <c r="K25" i="3" s="1"/>
  <c r="G25" i="3"/>
  <c r="F25" i="3"/>
  <c r="H24" i="3"/>
  <c r="J24" i="3" s="1"/>
  <c r="K24" i="3" s="1"/>
  <c r="G24" i="3"/>
  <c r="F24" i="3"/>
  <c r="J23" i="3"/>
  <c r="K23" i="3" s="1"/>
  <c r="I23" i="3"/>
  <c r="H23" i="3"/>
  <c r="G23" i="3"/>
  <c r="F23" i="3"/>
  <c r="J22" i="3"/>
  <c r="K22" i="3" s="1"/>
  <c r="I22" i="3"/>
  <c r="H22" i="3"/>
  <c r="G22" i="3"/>
  <c r="F22" i="3"/>
  <c r="I21" i="3"/>
  <c r="G21" i="3"/>
  <c r="F21" i="3"/>
  <c r="J20" i="3"/>
  <c r="K20" i="3" s="1"/>
  <c r="I20" i="3"/>
  <c r="H20" i="3"/>
  <c r="G20" i="3"/>
  <c r="F20" i="3"/>
  <c r="J19" i="3"/>
  <c r="K19" i="3" s="1"/>
  <c r="I19" i="3"/>
  <c r="H19" i="3"/>
  <c r="G19" i="3"/>
  <c r="F19" i="3"/>
  <c r="I18" i="3"/>
  <c r="G18" i="3"/>
  <c r="F18" i="3"/>
  <c r="J17" i="3"/>
  <c r="K17" i="3" s="1"/>
  <c r="I17" i="3"/>
  <c r="H17" i="3"/>
  <c r="G17" i="3"/>
  <c r="F17" i="3"/>
  <c r="J16" i="3"/>
  <c r="K16" i="3" s="1"/>
  <c r="I16" i="3"/>
  <c r="H16" i="3"/>
  <c r="G16" i="3"/>
  <c r="F16" i="3"/>
  <c r="H15" i="3"/>
  <c r="J15" i="3" s="1"/>
  <c r="K15" i="3" s="1"/>
  <c r="G15" i="3"/>
  <c r="F15" i="3"/>
  <c r="H14" i="3"/>
  <c r="J14" i="3" s="1"/>
  <c r="K14" i="3" s="1"/>
  <c r="G14" i="3"/>
  <c r="F14" i="3"/>
  <c r="H13" i="3"/>
  <c r="J13" i="3" s="1"/>
  <c r="G13" i="3"/>
  <c r="F13" i="3"/>
  <c r="H12" i="3"/>
  <c r="J12" i="3" s="1"/>
  <c r="K12" i="3" s="1"/>
  <c r="G12" i="3"/>
  <c r="F12" i="3"/>
  <c r="I11" i="3"/>
  <c r="G11" i="3"/>
  <c r="F11" i="3"/>
  <c r="H10" i="3"/>
  <c r="J10" i="3" s="1"/>
  <c r="K10" i="3" s="1"/>
  <c r="G10" i="3"/>
  <c r="F10" i="3"/>
  <c r="H9" i="3"/>
  <c r="I9" i="3" s="1"/>
  <c r="G9" i="3"/>
  <c r="F9" i="3"/>
  <c r="H8" i="3"/>
  <c r="J8" i="3" s="1"/>
  <c r="K8" i="3" s="1"/>
  <c r="G8" i="3"/>
  <c r="F8" i="3"/>
  <c r="H7" i="3"/>
  <c r="J7" i="3" s="1"/>
  <c r="K7" i="3" s="1"/>
  <c r="G7" i="3"/>
  <c r="F7" i="3"/>
  <c r="J6" i="3"/>
  <c r="I6" i="3"/>
  <c r="H6" i="3"/>
  <c r="G6" i="3"/>
  <c r="F6" i="3"/>
  <c r="J5" i="3"/>
  <c r="K5" i="3" s="1"/>
  <c r="I5" i="3"/>
  <c r="H5" i="3"/>
  <c r="G5" i="3"/>
  <c r="F5" i="3"/>
  <c r="H4" i="3"/>
  <c r="J4" i="3" s="1"/>
  <c r="G4" i="3"/>
  <c r="F4" i="3"/>
  <c r="J3" i="3"/>
  <c r="K3" i="3" s="1"/>
  <c r="G3" i="3"/>
  <c r="F3" i="3"/>
  <c r="I26" i="3" l="1"/>
  <c r="J9" i="3"/>
  <c r="K9" i="3" s="1"/>
  <c r="I15" i="3"/>
  <c r="I29" i="3"/>
  <c r="I7" i="3"/>
  <c r="I24" i="3"/>
  <c r="I10" i="3"/>
  <c r="I13" i="3"/>
  <c r="I27" i="3"/>
  <c r="I12" i="3"/>
  <c r="I4" i="3"/>
  <c r="I8" i="3"/>
  <c r="I25" i="3"/>
  <c r="I3" i="3"/>
  <c r="I14" i="3"/>
  <c r="I28" i="3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K5" i="1"/>
  <c r="K6" i="1"/>
  <c r="K8" i="1"/>
  <c r="K9" i="1"/>
  <c r="K10" i="1"/>
  <c r="K11" i="1"/>
  <c r="K12" i="1"/>
  <c r="K13" i="1"/>
  <c r="K16" i="1"/>
  <c r="K17" i="1"/>
  <c r="K18" i="1"/>
  <c r="K21" i="1"/>
  <c r="K22" i="1"/>
  <c r="K24" i="1"/>
  <c r="K27" i="1"/>
  <c r="K28" i="1"/>
  <c r="K29" i="1"/>
  <c r="H29" i="1"/>
  <c r="J29" i="1" s="1"/>
  <c r="J28" i="1"/>
  <c r="H28" i="1"/>
  <c r="H27" i="1"/>
  <c r="J27" i="1" s="1"/>
  <c r="H26" i="1"/>
  <c r="H25" i="1"/>
  <c r="H24" i="1"/>
  <c r="J24" i="1" s="1"/>
  <c r="H23" i="1"/>
  <c r="H22" i="1"/>
  <c r="J22" i="1" s="1"/>
  <c r="H20" i="1"/>
  <c r="J20" i="1" s="1"/>
  <c r="K20" i="1" s="1"/>
  <c r="H19" i="1"/>
  <c r="J19" i="1" s="1"/>
  <c r="K19" i="1" s="1"/>
  <c r="H17" i="1"/>
  <c r="H16" i="1"/>
  <c r="J16" i="1" s="1"/>
  <c r="J15" i="1"/>
  <c r="K15" i="1" s="1"/>
  <c r="H15" i="1"/>
  <c r="H14" i="1"/>
  <c r="J14" i="1" s="1"/>
  <c r="K14" i="1" s="1"/>
  <c r="J13" i="1"/>
  <c r="H13" i="1"/>
  <c r="J12" i="1"/>
  <c r="H12" i="1"/>
  <c r="H10" i="1"/>
  <c r="J10" i="1" s="1"/>
  <c r="J9" i="1"/>
  <c r="H9" i="1"/>
  <c r="H8" i="1"/>
  <c r="J8" i="1" s="1"/>
  <c r="H7" i="1"/>
  <c r="J7" i="1" s="1"/>
  <c r="K7" i="1" s="1"/>
  <c r="H6" i="1"/>
  <c r="J6" i="1" s="1"/>
  <c r="H5" i="1"/>
  <c r="J5" i="1" s="1"/>
  <c r="H4" i="1"/>
  <c r="H3" i="1"/>
  <c r="I3" i="1" s="1"/>
  <c r="G3" i="1"/>
  <c r="F3" i="1"/>
  <c r="J3" i="1" l="1"/>
  <c r="K3" i="1" s="1"/>
  <c r="J17" i="1"/>
  <c r="J26" i="1"/>
  <c r="K26" i="1" s="1"/>
  <c r="J4" i="1"/>
  <c r="K4" i="1" s="1"/>
  <c r="J23" i="1"/>
  <c r="K23" i="1" s="1"/>
  <c r="J25" i="1"/>
  <c r="K25" i="1" s="1"/>
</calcChain>
</file>

<file path=xl/sharedStrings.xml><?xml version="1.0" encoding="utf-8"?>
<sst xmlns="http://schemas.openxmlformats.org/spreadsheetml/2006/main" count="134" uniqueCount="63">
  <si>
    <t>Methods</t>
  </si>
  <si>
    <t>N</t>
  </si>
  <si>
    <t>Test Positivity</t>
  </si>
  <si>
    <t>Sensitivity</t>
  </si>
  <si>
    <t>Specificity</t>
  </si>
  <si>
    <t>Positive LR</t>
  </si>
  <si>
    <t>Negative LR</t>
  </si>
  <si>
    <t>Prevalence</t>
  </si>
  <si>
    <t>PPV</t>
  </si>
  <si>
    <t>NPV</t>
  </si>
  <si>
    <t>Commonly used Tests </t>
  </si>
  <si>
    <t>Throat Swabs PCR (RT-PCR)28</t>
  </si>
  <si>
    <t>601/1014</t>
  </si>
  <si>
    <t>ELISA (B/S/P)</t>
  </si>
  <si>
    <t>•VITROS11**</t>
  </si>
  <si>
    <t>•Mt. Sinai11**</t>
  </si>
  <si>
    <t>-</t>
  </si>
  <si>
    <t>•Ortho-Clinical11**</t>
  </si>
  <si>
    <t>•Diasorin11**</t>
  </si>
  <si>
    <t>•Bio-Rad11**</t>
  </si>
  <si>
    <t>•EuroImmmun11**</t>
  </si>
  <si>
    <t>Assays for IgM &amp; IgG (B/S/P)</t>
  </si>
  <si>
    <t>•RDT(Cellex) 11**</t>
  </si>
  <si>
    <t>•RDT(ChemBio) 11**</t>
  </si>
  <si>
    <t>•RDT (Aytu) 11</t>
  </si>
  <si>
    <t>•RDT (Innovita) 11</t>
  </si>
  <si>
    <t>•RDT(Advaite) 11</t>
  </si>
  <si>
    <t>•RDT(Autobio &amp; Hardy) 11**</t>
  </si>
  <si>
    <t>Chemiluminescent Immunoassay (B/S/P)</t>
  </si>
  <si>
    <t>•Roche11**</t>
  </si>
  <si>
    <t>•Wadsworth &amp; NYSDH11**</t>
  </si>
  <si>
    <t>Other Samples PCR***</t>
  </si>
  <si>
    <t>Oropharyngeal swabs4</t>
  </si>
  <si>
    <t>99/205</t>
  </si>
  <si>
    <t>Bronchoalveolar fluid9</t>
  </si>
  <si>
    <t>13/14</t>
  </si>
  <si>
    <t>Nasopharyngeal swabs4</t>
  </si>
  <si>
    <t>311/490</t>
  </si>
  <si>
    <t>Sputum9</t>
  </si>
  <si>
    <t>72/104</t>
  </si>
  <si>
    <t>Saliva25</t>
  </si>
  <si>
    <t>(11)/(12</t>
  </si>
  <si>
    <t>Feces9</t>
  </si>
  <si>
    <t>44/153</t>
  </si>
  <si>
    <t>Blood (RT-PCR)9</t>
  </si>
  <si>
    <t>3/307</t>
  </si>
  <si>
    <t>Serum (RT-PCR)26</t>
  </si>
  <si>
    <t>39/95</t>
  </si>
  <si>
    <t>FalseOmmissionRate(1-NPV)</t>
  </si>
  <si>
    <t>VITROS11**</t>
  </si>
  <si>
    <t>Mt. Sinai11**</t>
  </si>
  <si>
    <t>Ortho-Clinical11**</t>
  </si>
  <si>
    <t>Diasorin11**</t>
  </si>
  <si>
    <t>Bio-Rad11**</t>
  </si>
  <si>
    <t>EuroImmmun11**</t>
  </si>
  <si>
    <t>RDT(Cellex) 11**</t>
  </si>
  <si>
    <t>RDT(ChemBio) 11**</t>
  </si>
  <si>
    <t>RDT (Aytu) 11</t>
  </si>
  <si>
    <t>RDT (Innovita) 11</t>
  </si>
  <si>
    <t>RDT(Advaite) 11</t>
  </si>
  <si>
    <t>RDT(Autobio &amp; Hardy) 11**</t>
  </si>
  <si>
    <t>Roche11**</t>
  </si>
  <si>
    <t>Wadsworth &amp; NYSDH11**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</si>
</sst>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78D9-72A6-48D7-8CAA-48AB0034A167}">
  <dimension ref="A1:K29"/>
  <sheetViews>
    <sheetView zoomScale="73" zoomScaleNormal="73" workbookViewId="0">
      <selection sqref="A1:XFD1048576"/>
    </sheetView>
  </sheetViews>
  <sheetFormatPr defaultRowHeight="14.5" x14ac:dyDescent="0.35"/>
  <cols>
    <col min="1" max="1" width="36.6328125" customWidth="1"/>
    <col min="2" max="2" width="15.36328125" customWidth="1"/>
    <col min="3" max="3" width="16.26953125" customWidth="1"/>
    <col min="4" max="4" width="14.7265625" customWidth="1"/>
    <col min="5" max="5" width="13.08984375" customWidth="1"/>
    <col min="6" max="6" width="11.90625" customWidth="1"/>
    <col min="7" max="7" width="17.453125" customWidth="1"/>
    <col min="8" max="8" width="14.1796875" customWidth="1"/>
    <col min="9" max="9" width="7.26953125" customWidth="1"/>
    <col min="10" max="10" width="5.54296875" customWidth="1"/>
    <col min="11" max="11" width="26.36328125" customWidth="1"/>
    <col min="13" max="13" width="8.7265625" customWidth="1"/>
    <col min="15" max="15" width="8.7265625" customWidth="1"/>
  </cols>
  <sheetData>
    <row r="1" spans="1:1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12" t="s">
        <v>48</v>
      </c>
    </row>
    <row r="2" spans="1:11" ht="15" thickBot="1" x14ac:dyDescent="0.4">
      <c r="A2" s="5" t="s">
        <v>10</v>
      </c>
      <c r="B2" s="13"/>
      <c r="C2" s="13"/>
      <c r="D2" s="13"/>
      <c r="E2" s="13"/>
      <c r="F2" s="13"/>
      <c r="G2" s="14"/>
    </row>
    <row r="3" spans="1:11" ht="15" thickBot="1" x14ac:dyDescent="0.4">
      <c r="A3" t="s">
        <v>11</v>
      </c>
      <c r="B3" s="6">
        <v>1070</v>
      </c>
      <c r="C3" s="6" t="s">
        <v>12</v>
      </c>
      <c r="D3" s="7">
        <v>59</v>
      </c>
      <c r="E3" s="7">
        <v>99.9</v>
      </c>
      <c r="F3" s="8">
        <f>(D3/100)/(1-E3/101)</f>
        <v>54.172727272727776</v>
      </c>
      <c r="G3" s="6">
        <f>(1-D3/100)/(E3/100)</f>
        <v>0.41041041041041038</v>
      </c>
      <c r="H3">
        <f>120/100000</f>
        <v>1.1999999999999999E-3</v>
      </c>
      <c r="I3" s="9">
        <f>((H3*D3)/100)/((H3*D3/100)+((100-E3)/100)*(1-H3))</f>
        <v>0.41481134286385246</v>
      </c>
      <c r="J3" s="10">
        <f>(D3*(1-H3))/((((1-D3/100)*H3)+(E3)*(1-H3)))</f>
        <v>0.59058767849609906</v>
      </c>
      <c r="K3">
        <f>1-J3</f>
        <v>0.40941232150390094</v>
      </c>
    </row>
    <row r="4" spans="1:11" ht="15" thickBot="1" x14ac:dyDescent="0.4">
      <c r="A4" t="s">
        <v>13</v>
      </c>
      <c r="B4" s="6"/>
      <c r="C4" s="6"/>
      <c r="D4" s="7"/>
      <c r="E4" s="7">
        <v>99.9</v>
      </c>
      <c r="F4" s="8">
        <f t="shared" ref="F4:F29" si="0">(D4/100)/(1-E4/101)</f>
        <v>0</v>
      </c>
      <c r="G4" s="6">
        <f t="shared" ref="G4:G29" si="1">(1-D4/100)/(E4/100)</f>
        <v>1.0010010010010009</v>
      </c>
      <c r="H4">
        <f t="shared" ref="H4:H29" si="2">120/100000</f>
        <v>1.1999999999999999E-3</v>
      </c>
      <c r="I4" s="9">
        <f t="shared" ref="I4:I29" si="3">((H4*D4)/100)/((H4*D4/100)+((100-E4)/100)*(1-H4))</f>
        <v>0</v>
      </c>
      <c r="J4" s="10">
        <f t="shared" ref="J4:J29" si="4">(D4*(1-H4))/((((1-D4/100)*H4)+(E4)*(1-H4)))</f>
        <v>0</v>
      </c>
      <c r="K4">
        <f t="shared" ref="K4:K29" si="5">1-J4</f>
        <v>1</v>
      </c>
    </row>
    <row r="5" spans="1:11" ht="15" thickBot="1" x14ac:dyDescent="0.4">
      <c r="A5" t="s">
        <v>14</v>
      </c>
      <c r="B5" s="6">
        <v>436</v>
      </c>
      <c r="C5" s="6"/>
      <c r="D5" s="7">
        <v>83</v>
      </c>
      <c r="E5" s="7">
        <v>99.9</v>
      </c>
      <c r="F5" s="8">
        <f t="shared" si="0"/>
        <v>76.209090909091614</v>
      </c>
      <c r="G5" s="6">
        <f t="shared" si="1"/>
        <v>0.17017017017017019</v>
      </c>
      <c r="H5">
        <f t="shared" si="2"/>
        <v>1.1999999999999999E-3</v>
      </c>
      <c r="I5" s="9">
        <f t="shared" si="3"/>
        <v>0.49929817525567888</v>
      </c>
      <c r="J5" s="10">
        <f t="shared" si="4"/>
        <v>0.83082913220446142</v>
      </c>
      <c r="K5">
        <f t="shared" si="5"/>
        <v>0.16917086779553858</v>
      </c>
    </row>
    <row r="6" spans="1:11" ht="15" thickBot="1" x14ac:dyDescent="0.4">
      <c r="A6" t="s">
        <v>15</v>
      </c>
      <c r="B6" s="6" t="s">
        <v>16</v>
      </c>
      <c r="C6" s="6"/>
      <c r="D6" s="7">
        <v>0</v>
      </c>
      <c r="E6" s="7">
        <v>0</v>
      </c>
      <c r="F6" s="8">
        <f t="shared" si="0"/>
        <v>0</v>
      </c>
      <c r="G6" s="6" t="e">
        <f t="shared" si="1"/>
        <v>#DIV/0!</v>
      </c>
      <c r="H6">
        <f t="shared" si="2"/>
        <v>1.1999999999999999E-3</v>
      </c>
      <c r="I6" s="9">
        <f t="shared" si="3"/>
        <v>0</v>
      </c>
      <c r="J6" s="10">
        <f t="shared" si="4"/>
        <v>0</v>
      </c>
      <c r="K6">
        <f t="shared" si="5"/>
        <v>1</v>
      </c>
    </row>
    <row r="7" spans="1:11" ht="15" thickBot="1" x14ac:dyDescent="0.4">
      <c r="A7" t="s">
        <v>17</v>
      </c>
      <c r="B7" s="6"/>
      <c r="C7" s="6"/>
      <c r="D7" s="7">
        <v>88</v>
      </c>
      <c r="E7" s="7">
        <v>99.9</v>
      </c>
      <c r="F7" s="8">
        <f t="shared" si="0"/>
        <v>80.80000000000075</v>
      </c>
      <c r="G7" s="6">
        <f t="shared" si="1"/>
        <v>0.12012012012012011</v>
      </c>
      <c r="H7">
        <f t="shared" si="2"/>
        <v>1.1999999999999999E-3</v>
      </c>
      <c r="I7" s="9">
        <f t="shared" si="3"/>
        <v>0.51391862955033529</v>
      </c>
      <c r="J7" s="10">
        <f t="shared" si="4"/>
        <v>0.88087960961899225</v>
      </c>
      <c r="K7">
        <f t="shared" si="5"/>
        <v>0.11912039038100775</v>
      </c>
    </row>
    <row r="8" spans="1:11" ht="15" thickBot="1" x14ac:dyDescent="0.4">
      <c r="A8" t="s">
        <v>18</v>
      </c>
      <c r="B8" s="6"/>
      <c r="C8" s="6"/>
      <c r="D8" s="7">
        <v>94</v>
      </c>
      <c r="E8" s="7">
        <v>98</v>
      </c>
      <c r="F8" s="8">
        <f t="shared" si="0"/>
        <v>31.646666666666636</v>
      </c>
      <c r="G8" s="6">
        <f t="shared" si="1"/>
        <v>6.1224489795918421E-2</v>
      </c>
      <c r="H8">
        <f t="shared" si="2"/>
        <v>1.1999999999999999E-3</v>
      </c>
      <c r="I8" s="9">
        <f t="shared" si="3"/>
        <v>5.3449583017437442E-2</v>
      </c>
      <c r="J8" s="10">
        <f t="shared" si="4"/>
        <v>0.95918296791687074</v>
      </c>
      <c r="K8">
        <f t="shared" si="5"/>
        <v>4.0817032083129257E-2</v>
      </c>
    </row>
    <row r="9" spans="1:11" ht="15" thickBot="1" x14ac:dyDescent="0.4">
      <c r="A9" t="s">
        <v>19</v>
      </c>
      <c r="B9" s="6"/>
      <c r="C9" s="6"/>
      <c r="D9" s="7">
        <v>98</v>
      </c>
      <c r="E9" s="7">
        <v>99</v>
      </c>
      <c r="F9" s="8">
        <f t="shared" si="0"/>
        <v>49.489999999999952</v>
      </c>
      <c r="G9" s="6">
        <f t="shared" si="1"/>
        <v>2.0202020202020221E-2</v>
      </c>
      <c r="H9">
        <f t="shared" si="2"/>
        <v>1.1999999999999999E-3</v>
      </c>
      <c r="I9" s="9">
        <f t="shared" si="3"/>
        <v>0.10533858831959871</v>
      </c>
      <c r="J9" s="10">
        <f t="shared" si="4"/>
        <v>0.98989874963521896</v>
      </c>
      <c r="K9">
        <f t="shared" si="5"/>
        <v>1.0101250364781045E-2</v>
      </c>
    </row>
    <row r="10" spans="1:11" ht="15" thickBot="1" x14ac:dyDescent="0.4">
      <c r="A10" t="s">
        <v>20</v>
      </c>
      <c r="B10" s="6"/>
      <c r="C10" s="6"/>
      <c r="D10" s="7">
        <v>99.9</v>
      </c>
      <c r="E10" s="7">
        <v>99.9</v>
      </c>
      <c r="F10" s="8">
        <f t="shared" si="0"/>
        <v>91.726363636364496</v>
      </c>
      <c r="G10" s="6">
        <f t="shared" si="1"/>
        <v>1.0010010010008906E-3</v>
      </c>
      <c r="H10">
        <f t="shared" si="2"/>
        <v>1.1999999999999999E-3</v>
      </c>
      <c r="I10" s="9">
        <f t="shared" si="3"/>
        <v>0.5455041863851614</v>
      </c>
      <c r="J10" s="10">
        <f t="shared" si="4"/>
        <v>0.99999998797355638</v>
      </c>
      <c r="K10">
        <f t="shared" si="5"/>
        <v>1.2026443618751159E-8</v>
      </c>
    </row>
    <row r="11" spans="1:11" ht="15" thickBot="1" x14ac:dyDescent="0.4">
      <c r="A11" t="s">
        <v>21</v>
      </c>
      <c r="B11" s="6"/>
      <c r="C11" s="6"/>
      <c r="D11" s="7"/>
      <c r="E11" s="7"/>
      <c r="F11" s="8">
        <f t="shared" si="0"/>
        <v>0</v>
      </c>
      <c r="G11" s="6" t="e">
        <f t="shared" si="1"/>
        <v>#DIV/0!</v>
      </c>
      <c r="I11" s="9">
        <f t="shared" si="3"/>
        <v>0</v>
      </c>
      <c r="J11" s="10"/>
      <c r="K11">
        <f t="shared" si="5"/>
        <v>1</v>
      </c>
    </row>
    <row r="12" spans="1:11" ht="15" thickBot="1" x14ac:dyDescent="0.4">
      <c r="A12" t="s">
        <v>22</v>
      </c>
      <c r="B12" s="6">
        <v>128</v>
      </c>
      <c r="C12" s="6"/>
      <c r="D12" s="7">
        <v>94</v>
      </c>
      <c r="E12" s="7">
        <v>96</v>
      </c>
      <c r="F12" s="8">
        <f t="shared" si="0"/>
        <v>18.987999999999982</v>
      </c>
      <c r="G12" s="6">
        <f t="shared" si="1"/>
        <v>6.2500000000000056E-2</v>
      </c>
      <c r="H12">
        <f t="shared" si="2"/>
        <v>1.1999999999999999E-3</v>
      </c>
      <c r="I12" s="9">
        <f t="shared" si="3"/>
        <v>2.7458617332035053E-2</v>
      </c>
      <c r="J12" s="10">
        <f t="shared" si="4"/>
        <v>0.97916593140991004</v>
      </c>
      <c r="K12">
        <f t="shared" si="5"/>
        <v>2.083406859008996E-2</v>
      </c>
    </row>
    <row r="13" spans="1:11" ht="15" thickBot="1" x14ac:dyDescent="0.4">
      <c r="A13" t="s">
        <v>23</v>
      </c>
      <c r="B13" s="6"/>
      <c r="C13" s="6"/>
      <c r="D13" s="7">
        <v>0</v>
      </c>
      <c r="E13" s="7">
        <v>0</v>
      </c>
      <c r="F13" s="8">
        <f t="shared" si="0"/>
        <v>0</v>
      </c>
      <c r="G13" s="6" t="e">
        <f t="shared" si="1"/>
        <v>#DIV/0!</v>
      </c>
      <c r="H13">
        <f t="shared" si="2"/>
        <v>1.1999999999999999E-3</v>
      </c>
      <c r="I13" s="9">
        <f t="shared" si="3"/>
        <v>0</v>
      </c>
      <c r="J13" s="10">
        <f t="shared" si="4"/>
        <v>0</v>
      </c>
      <c r="K13">
        <f t="shared" si="5"/>
        <v>1</v>
      </c>
    </row>
    <row r="14" spans="1:11" ht="15" thickBot="1" x14ac:dyDescent="0.4">
      <c r="A14" t="s">
        <v>24</v>
      </c>
      <c r="B14" s="6" t="s">
        <v>16</v>
      </c>
      <c r="C14" s="6" t="s">
        <v>16</v>
      </c>
      <c r="D14" s="7">
        <v>97</v>
      </c>
      <c r="E14" s="7">
        <v>99.9</v>
      </c>
      <c r="F14" s="8">
        <f t="shared" si="0"/>
        <v>89.063636363637187</v>
      </c>
      <c r="G14" s="6">
        <f t="shared" si="1"/>
        <v>3.0030030030030054E-2</v>
      </c>
      <c r="H14">
        <f t="shared" si="2"/>
        <v>1.1999999999999999E-3</v>
      </c>
      <c r="I14" s="9">
        <f t="shared" si="3"/>
        <v>0.53819123358610621</v>
      </c>
      <c r="J14" s="10">
        <f t="shared" si="4"/>
        <v>0.97097062065126449</v>
      </c>
      <c r="K14">
        <f t="shared" si="5"/>
        <v>2.9029379348735507E-2</v>
      </c>
    </row>
    <row r="15" spans="1:11" ht="15" thickBot="1" x14ac:dyDescent="0.4">
      <c r="A15" t="s">
        <v>25</v>
      </c>
      <c r="B15" s="6" t="s">
        <v>16</v>
      </c>
      <c r="C15" s="6" t="s">
        <v>16</v>
      </c>
      <c r="D15" s="7">
        <v>87</v>
      </c>
      <c r="E15" s="7">
        <v>99.9</v>
      </c>
      <c r="F15" s="8">
        <f t="shared" si="0"/>
        <v>79.881818181818929</v>
      </c>
      <c r="G15" s="6">
        <f t="shared" si="1"/>
        <v>0.13013013013013011</v>
      </c>
      <c r="H15">
        <f t="shared" si="2"/>
        <v>1.1999999999999999E-3</v>
      </c>
      <c r="I15" s="9">
        <f t="shared" si="3"/>
        <v>0.51106324652439239</v>
      </c>
      <c r="J15" s="10">
        <f t="shared" si="4"/>
        <v>0.87086950932065965</v>
      </c>
      <c r="K15">
        <f t="shared" si="5"/>
        <v>0.12913049067934035</v>
      </c>
    </row>
    <row r="16" spans="1:11" ht="15" thickBot="1" x14ac:dyDescent="0.4">
      <c r="A16" t="s">
        <v>26</v>
      </c>
      <c r="B16" s="6">
        <v>18</v>
      </c>
      <c r="C16" s="6"/>
      <c r="D16" s="7">
        <v>89</v>
      </c>
      <c r="E16" s="7">
        <v>99.9</v>
      </c>
      <c r="F16" s="8">
        <f t="shared" si="0"/>
        <v>81.718181818182586</v>
      </c>
      <c r="G16" s="6">
        <f t="shared" si="1"/>
        <v>0.11011011011011008</v>
      </c>
      <c r="H16">
        <f t="shared" si="2"/>
        <v>1.1999999999999999E-3</v>
      </c>
      <c r="I16" s="9">
        <f t="shared" si="3"/>
        <v>0.51674085542869619</v>
      </c>
      <c r="J16" s="10">
        <f t="shared" si="4"/>
        <v>0.89088971232504011</v>
      </c>
      <c r="K16">
        <f t="shared" si="5"/>
        <v>0.10911028767495989</v>
      </c>
    </row>
    <row r="17" spans="1:11" ht="15" thickBot="1" x14ac:dyDescent="0.4">
      <c r="A17" t="s">
        <v>27</v>
      </c>
      <c r="B17" s="6"/>
      <c r="C17" s="6"/>
      <c r="D17" s="7">
        <v>97</v>
      </c>
      <c r="E17" s="7">
        <v>99</v>
      </c>
      <c r="F17" s="8">
        <f t="shared" si="0"/>
        <v>48.984999999999957</v>
      </c>
      <c r="G17" s="6">
        <f t="shared" si="1"/>
        <v>3.0303030303030332E-2</v>
      </c>
      <c r="H17">
        <f t="shared" si="2"/>
        <v>1.1999999999999999E-3</v>
      </c>
      <c r="I17" s="9">
        <f t="shared" si="3"/>
        <v>0.10437589670014345</v>
      </c>
      <c r="J17" s="10">
        <f t="shared" si="4"/>
        <v>0.97979762307987328</v>
      </c>
      <c r="K17">
        <f t="shared" si="5"/>
        <v>2.0202376920126719E-2</v>
      </c>
    </row>
    <row r="18" spans="1:11" ht="15" thickBot="1" x14ac:dyDescent="0.4">
      <c r="A18" t="s">
        <v>28</v>
      </c>
      <c r="B18" s="6"/>
      <c r="C18" s="6"/>
      <c r="D18" s="7"/>
      <c r="E18" s="7"/>
      <c r="F18" s="8">
        <f t="shared" si="0"/>
        <v>0</v>
      </c>
      <c r="G18" s="6" t="e">
        <f t="shared" si="1"/>
        <v>#DIV/0!</v>
      </c>
      <c r="I18" s="9">
        <f t="shared" si="3"/>
        <v>0</v>
      </c>
      <c r="J18" s="10"/>
      <c r="K18">
        <f t="shared" si="5"/>
        <v>1</v>
      </c>
    </row>
    <row r="19" spans="1:11" ht="15" thickBot="1" x14ac:dyDescent="0.4">
      <c r="A19" t="s">
        <v>29</v>
      </c>
      <c r="B19" s="6"/>
      <c r="C19" s="6"/>
      <c r="D19" s="7">
        <v>99.9</v>
      </c>
      <c r="E19" s="7">
        <v>99.8</v>
      </c>
      <c r="F19" s="8">
        <f t="shared" si="0"/>
        <v>84.082499999999939</v>
      </c>
      <c r="G19" s="6">
        <f t="shared" si="1"/>
        <v>1.0020040080159216E-3</v>
      </c>
      <c r="H19">
        <f t="shared" si="2"/>
        <v>1.1999999999999999E-3</v>
      </c>
      <c r="I19" s="9">
        <f t="shared" si="3"/>
        <v>0.37504692779376475</v>
      </c>
      <c r="J19" s="10">
        <f t="shared" si="4"/>
        <v>1.0010019919574593</v>
      </c>
      <c r="K19">
        <f t="shared" si="5"/>
        <v>-1.0019919574593139E-3</v>
      </c>
    </row>
    <row r="20" spans="1:11" ht="15" thickBot="1" x14ac:dyDescent="0.4">
      <c r="A20" t="s">
        <v>30</v>
      </c>
      <c r="B20" s="6"/>
      <c r="C20" s="6"/>
      <c r="D20" s="7">
        <v>99.9</v>
      </c>
      <c r="E20" s="7">
        <v>99.9</v>
      </c>
      <c r="F20" s="8">
        <f t="shared" si="0"/>
        <v>91.726363636364496</v>
      </c>
      <c r="G20" s="6">
        <f t="shared" si="1"/>
        <v>1.0010010010008906E-3</v>
      </c>
      <c r="H20">
        <f t="shared" si="2"/>
        <v>1.1999999999999999E-3</v>
      </c>
      <c r="I20" s="9">
        <f t="shared" si="3"/>
        <v>0.5455041863851614</v>
      </c>
      <c r="J20" s="10">
        <f t="shared" si="4"/>
        <v>0.99999998797355638</v>
      </c>
      <c r="K20">
        <f t="shared" si="5"/>
        <v>1.2026443618751159E-8</v>
      </c>
    </row>
    <row r="21" spans="1:11" ht="15" thickBot="1" x14ac:dyDescent="0.4">
      <c r="A21" s="5" t="s">
        <v>31</v>
      </c>
      <c r="B21" s="6"/>
      <c r="C21" s="6"/>
      <c r="D21" s="7"/>
      <c r="E21" s="7"/>
      <c r="F21" s="8">
        <f t="shared" si="0"/>
        <v>0</v>
      </c>
      <c r="G21" s="6" t="e">
        <f t="shared" si="1"/>
        <v>#DIV/0!</v>
      </c>
      <c r="I21" s="9">
        <f t="shared" si="3"/>
        <v>0</v>
      </c>
      <c r="J21" s="10"/>
      <c r="K21">
        <f t="shared" si="5"/>
        <v>1</v>
      </c>
    </row>
    <row r="22" spans="1:11" ht="15" thickBot="1" x14ac:dyDescent="0.4">
      <c r="A22" t="s">
        <v>32</v>
      </c>
      <c r="B22" s="6">
        <v>205</v>
      </c>
      <c r="C22" s="6" t="s">
        <v>33</v>
      </c>
      <c r="D22" s="7">
        <v>48</v>
      </c>
      <c r="E22" s="7">
        <v>99.9</v>
      </c>
      <c r="F22" s="8">
        <f t="shared" si="0"/>
        <v>44.072727272727683</v>
      </c>
      <c r="G22" s="6">
        <f t="shared" si="1"/>
        <v>0.52052052052052045</v>
      </c>
      <c r="H22">
        <f t="shared" si="2"/>
        <v>1.1999999999999999E-3</v>
      </c>
      <c r="I22" s="9">
        <f t="shared" si="3"/>
        <v>0.36576073152147615</v>
      </c>
      <c r="J22" s="10">
        <f t="shared" si="4"/>
        <v>0.48047747569410781</v>
      </c>
      <c r="K22">
        <f t="shared" si="5"/>
        <v>0.51952252430589219</v>
      </c>
    </row>
    <row r="23" spans="1:11" ht="15" thickBot="1" x14ac:dyDescent="0.4">
      <c r="A23" t="s">
        <v>34</v>
      </c>
      <c r="B23" s="6">
        <v>14</v>
      </c>
      <c r="C23" s="6" t="s">
        <v>35</v>
      </c>
      <c r="D23" s="7">
        <v>93</v>
      </c>
      <c r="E23" s="7">
        <v>99.9</v>
      </c>
      <c r="F23" s="8">
        <f t="shared" si="0"/>
        <v>85.390909090909886</v>
      </c>
      <c r="G23" s="6">
        <f t="shared" si="1"/>
        <v>7.0070070070070017E-2</v>
      </c>
      <c r="H23">
        <f t="shared" si="2"/>
        <v>1.1999999999999999E-3</v>
      </c>
      <c r="I23" s="9">
        <f t="shared" si="3"/>
        <v>0.52770947607340168</v>
      </c>
      <c r="J23" s="10">
        <f t="shared" si="4"/>
        <v>0.93093014722639766</v>
      </c>
      <c r="K23">
        <f t="shared" si="5"/>
        <v>6.9069852773602336E-2</v>
      </c>
    </row>
    <row r="24" spans="1:11" ht="15" thickBot="1" x14ac:dyDescent="0.4">
      <c r="A24" t="s">
        <v>36</v>
      </c>
      <c r="B24" s="6">
        <v>490</v>
      </c>
      <c r="C24" s="6" t="s">
        <v>37</v>
      </c>
      <c r="D24" s="7">
        <v>63</v>
      </c>
      <c r="E24" s="7">
        <v>99.9</v>
      </c>
      <c r="F24" s="8">
        <f t="shared" si="0"/>
        <v>57.845454545455084</v>
      </c>
      <c r="G24" s="6">
        <f t="shared" si="1"/>
        <v>0.37037037037037035</v>
      </c>
      <c r="H24">
        <f t="shared" si="2"/>
        <v>1.1999999999999999E-3</v>
      </c>
      <c r="I24" s="9">
        <f t="shared" si="3"/>
        <v>0.43081832687487143</v>
      </c>
      <c r="J24" s="10">
        <f t="shared" si="4"/>
        <v>0.63062782447291033</v>
      </c>
      <c r="K24">
        <f t="shared" si="5"/>
        <v>0.36937217552708967</v>
      </c>
    </row>
    <row r="25" spans="1:11" ht="15" thickBot="1" x14ac:dyDescent="0.4">
      <c r="A25" t="s">
        <v>38</v>
      </c>
      <c r="B25" s="6">
        <v>104</v>
      </c>
      <c r="C25" s="6" t="s">
        <v>39</v>
      </c>
      <c r="D25" s="7">
        <v>69</v>
      </c>
      <c r="E25" s="7">
        <v>99.9</v>
      </c>
      <c r="F25" s="8">
        <f t="shared" si="0"/>
        <v>63.354545454546042</v>
      </c>
      <c r="G25" s="6">
        <f t="shared" si="1"/>
        <v>0.31031031031031031</v>
      </c>
      <c r="H25">
        <f t="shared" si="2"/>
        <v>1.1999999999999999E-3</v>
      </c>
      <c r="I25" s="9">
        <f t="shared" si="3"/>
        <v>0.4532515874753808</v>
      </c>
      <c r="J25" s="10">
        <f t="shared" si="4"/>
        <v>0.69068811566894261</v>
      </c>
      <c r="K25">
        <f t="shared" si="5"/>
        <v>0.30931188433105739</v>
      </c>
    </row>
    <row r="26" spans="1:11" ht="15" thickBot="1" x14ac:dyDescent="0.4">
      <c r="A26" t="s">
        <v>40</v>
      </c>
      <c r="B26" s="6">
        <v>12</v>
      </c>
      <c r="C26" s="6" t="s">
        <v>41</v>
      </c>
      <c r="D26" s="7">
        <v>92</v>
      </c>
      <c r="E26" s="7">
        <v>99.9</v>
      </c>
      <c r="F26" s="8">
        <f t="shared" si="0"/>
        <v>84.472727272728065</v>
      </c>
      <c r="G26" s="6">
        <f t="shared" si="1"/>
        <v>8.0080080080080038E-2</v>
      </c>
      <c r="H26">
        <f t="shared" si="2"/>
        <v>1.1999999999999999E-3</v>
      </c>
      <c r="I26" s="9">
        <f t="shared" si="3"/>
        <v>0.52501426669204376</v>
      </c>
      <c r="J26" s="10">
        <f t="shared" si="4"/>
        <v>0.92092003488948138</v>
      </c>
      <c r="K26">
        <f t="shared" si="5"/>
        <v>7.9079965110518624E-2</v>
      </c>
    </row>
    <row r="27" spans="1:11" ht="15" thickBot="1" x14ac:dyDescent="0.4">
      <c r="A27" t="s">
        <v>42</v>
      </c>
      <c r="B27" s="6">
        <v>153</v>
      </c>
      <c r="C27" s="6" t="s">
        <v>43</v>
      </c>
      <c r="D27" s="7">
        <v>29</v>
      </c>
      <c r="E27" s="7">
        <v>99.9</v>
      </c>
      <c r="F27" s="8">
        <f t="shared" si="0"/>
        <v>26.627272727272974</v>
      </c>
      <c r="G27" s="6">
        <f t="shared" si="1"/>
        <v>0.71071071071071057</v>
      </c>
      <c r="H27">
        <f t="shared" si="2"/>
        <v>1.1999999999999999E-3</v>
      </c>
      <c r="I27" s="9">
        <f t="shared" si="3"/>
        <v>0.25839025839026925</v>
      </c>
      <c r="J27" s="10">
        <f t="shared" si="4"/>
        <v>0.29028781158796485</v>
      </c>
      <c r="K27">
        <f t="shared" si="5"/>
        <v>0.70971218841203521</v>
      </c>
    </row>
    <row r="28" spans="1:11" ht="15" thickBot="1" x14ac:dyDescent="0.4">
      <c r="A28" t="s">
        <v>44</v>
      </c>
      <c r="B28" s="6">
        <v>307</v>
      </c>
      <c r="C28" s="6" t="s">
        <v>45</v>
      </c>
      <c r="D28" s="7">
        <v>1</v>
      </c>
      <c r="E28" s="7">
        <v>99.9</v>
      </c>
      <c r="F28" s="8">
        <f t="shared" si="0"/>
        <v>0.91818181818182676</v>
      </c>
      <c r="G28" s="6">
        <f t="shared" si="1"/>
        <v>0.99099099099099086</v>
      </c>
      <c r="H28">
        <f t="shared" si="2"/>
        <v>1.1999999999999999E-3</v>
      </c>
      <c r="I28" s="9">
        <f t="shared" si="3"/>
        <v>1.1871784724970982E-2</v>
      </c>
      <c r="J28" s="10">
        <f t="shared" si="4"/>
        <v>1.0009890830454938E-2</v>
      </c>
      <c r="K28">
        <f t="shared" si="5"/>
        <v>0.98999010916954511</v>
      </c>
    </row>
    <row r="29" spans="1:11" ht="15" thickBot="1" x14ac:dyDescent="0.4">
      <c r="A29" t="s">
        <v>46</v>
      </c>
      <c r="B29">
        <v>95</v>
      </c>
      <c r="C29" t="s">
        <v>47</v>
      </c>
      <c r="D29" s="11">
        <v>41</v>
      </c>
      <c r="E29" s="7">
        <v>99.9</v>
      </c>
      <c r="F29" s="8">
        <f t="shared" si="0"/>
        <v>37.645454545454896</v>
      </c>
      <c r="G29" s="6">
        <f t="shared" si="1"/>
        <v>0.5905905905905906</v>
      </c>
      <c r="H29">
        <f t="shared" si="2"/>
        <v>1.1999999999999999E-3</v>
      </c>
      <c r="I29" s="9">
        <f t="shared" si="3"/>
        <v>0.33002414810841069</v>
      </c>
      <c r="J29" s="10">
        <f t="shared" si="4"/>
        <v>0.41040749832222273</v>
      </c>
      <c r="K29">
        <f t="shared" si="5"/>
        <v>0.58959250167777721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00BD-D80F-4F74-820C-6CF89A2BDA1F}">
  <dimension ref="A1:K29"/>
  <sheetViews>
    <sheetView tabSelected="1" workbookViewId="0">
      <selection activeCell="M12" sqref="M12"/>
    </sheetView>
  </sheetViews>
  <sheetFormatPr defaultRowHeight="14.5" x14ac:dyDescent="0.35"/>
  <cols>
    <col min="1" max="1" width="36.6328125" customWidth="1"/>
    <col min="2" max="2" width="15.36328125" customWidth="1"/>
    <col min="3" max="3" width="16.26953125" customWidth="1"/>
    <col min="4" max="4" width="14.7265625" customWidth="1"/>
    <col min="5" max="5" width="13.08984375" customWidth="1"/>
    <col min="6" max="6" width="11.90625" customWidth="1"/>
    <col min="7" max="7" width="17.453125" customWidth="1"/>
    <col min="8" max="8" width="14.1796875" customWidth="1"/>
    <col min="9" max="9" width="7.26953125" customWidth="1"/>
    <col min="10" max="10" width="5.54296875" customWidth="1"/>
    <col min="11" max="11" width="26.36328125" customWidth="1"/>
  </cols>
  <sheetData>
    <row r="1" spans="1:1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12" t="s">
        <v>48</v>
      </c>
    </row>
    <row r="2" spans="1:11" ht="15" thickBot="1" x14ac:dyDescent="0.4">
      <c r="A2" s="5" t="s">
        <v>10</v>
      </c>
      <c r="B2" s="13"/>
      <c r="C2" s="13"/>
      <c r="D2" s="13"/>
      <c r="E2" s="13"/>
      <c r="F2" s="13"/>
      <c r="G2" s="14"/>
    </row>
    <row r="3" spans="1:11" ht="15" thickBot="1" x14ac:dyDescent="0.4">
      <c r="A3" t="s">
        <v>11</v>
      </c>
      <c r="B3" s="6">
        <v>1070</v>
      </c>
      <c r="C3" s="6" t="s">
        <v>12</v>
      </c>
      <c r="D3" s="7">
        <v>59</v>
      </c>
      <c r="E3" s="7">
        <v>99.9</v>
      </c>
      <c r="F3" s="8">
        <f>(D3/100)/(1-E3/101)</f>
        <v>54.172727272727776</v>
      </c>
      <c r="G3" s="6">
        <f>(1-D3/100)/(E3/100)</f>
        <v>0.41041041041041038</v>
      </c>
      <c r="H3">
        <f>120/100000</f>
        <v>1.1999999999999999E-3</v>
      </c>
      <c r="I3" s="9">
        <f>((H3*D3)/100)/((H3*D3/100)+((100-E3)/100)*(1-H3))</f>
        <v>0.41481134286385246</v>
      </c>
      <c r="J3" s="10">
        <f>(D3*(1-H3))/((((1-D3/100)*H3)+(E3)*(1-H3)))</f>
        <v>0.59058767849609906</v>
      </c>
      <c r="K3">
        <f>1-J3</f>
        <v>0.40941232150390094</v>
      </c>
    </row>
    <row r="4" spans="1:11" ht="15" thickBot="1" x14ac:dyDescent="0.4">
      <c r="A4" t="s">
        <v>13</v>
      </c>
      <c r="B4" s="6"/>
      <c r="C4" s="6"/>
      <c r="D4" s="7"/>
      <c r="E4" s="7">
        <v>99.9</v>
      </c>
      <c r="F4" s="8">
        <f t="shared" ref="F4:F29" si="0">(D4/100)/(1-E4/101)</f>
        <v>0</v>
      </c>
      <c r="G4" s="6">
        <f t="shared" ref="G4:G29" si="1">(1-D4/100)/(E4/100)</f>
        <v>1.0010010010010009</v>
      </c>
      <c r="H4">
        <f t="shared" ref="H4:H29" si="2">120/100000</f>
        <v>1.1999999999999999E-3</v>
      </c>
      <c r="I4" s="9">
        <f t="shared" ref="I4:I29" si="3">((H4*D4)/100)/((H4*D4/100)+((100-E4)/100)*(1-H4))</f>
        <v>0</v>
      </c>
      <c r="J4" s="10">
        <f t="shared" ref="J4:J29" si="4">(D4*(1-H4))/((((1-D4/100)*H4)+(E4)*(1-H4)))</f>
        <v>0</v>
      </c>
    </row>
    <row r="5" spans="1:11" ht="15" thickBot="1" x14ac:dyDescent="0.4">
      <c r="A5" t="s">
        <v>14</v>
      </c>
      <c r="B5" s="6">
        <v>436</v>
      </c>
      <c r="C5" s="6"/>
      <c r="D5" s="7">
        <v>83</v>
      </c>
      <c r="E5" s="7">
        <v>99.9</v>
      </c>
      <c r="F5" s="8">
        <f t="shared" si="0"/>
        <v>76.209090909091614</v>
      </c>
      <c r="G5" s="6">
        <f t="shared" si="1"/>
        <v>0.17017017017017019</v>
      </c>
      <c r="H5">
        <f t="shared" si="2"/>
        <v>1.1999999999999999E-3</v>
      </c>
      <c r="I5" s="9">
        <f t="shared" si="3"/>
        <v>0.49929817525567888</v>
      </c>
      <c r="J5" s="10">
        <f t="shared" si="4"/>
        <v>0.83082913220446142</v>
      </c>
      <c r="K5">
        <f t="shared" ref="K4:K29" si="5">1-J5</f>
        <v>0.16917086779553858</v>
      </c>
    </row>
    <row r="6" spans="1:11" ht="15" thickBot="1" x14ac:dyDescent="0.4">
      <c r="A6" t="s">
        <v>15</v>
      </c>
      <c r="B6" s="6" t="s">
        <v>16</v>
      </c>
      <c r="C6" s="6"/>
      <c r="D6" s="7">
        <v>0</v>
      </c>
      <c r="E6" s="7">
        <v>0</v>
      </c>
      <c r="F6" s="8">
        <f t="shared" si="0"/>
        <v>0</v>
      </c>
      <c r="G6" s="6" t="e">
        <f t="shared" si="1"/>
        <v>#DIV/0!</v>
      </c>
      <c r="H6">
        <f t="shared" si="2"/>
        <v>1.1999999999999999E-3</v>
      </c>
      <c r="I6" s="9">
        <f t="shared" si="3"/>
        <v>0</v>
      </c>
      <c r="J6" s="10">
        <f t="shared" si="4"/>
        <v>0</v>
      </c>
    </row>
    <row r="7" spans="1:11" ht="15" thickBot="1" x14ac:dyDescent="0.4">
      <c r="A7" t="s">
        <v>17</v>
      </c>
      <c r="B7" s="6"/>
      <c r="C7" s="6"/>
      <c r="D7" s="7">
        <v>88</v>
      </c>
      <c r="E7" s="7">
        <v>99.9</v>
      </c>
      <c r="F7" s="8">
        <f t="shared" si="0"/>
        <v>80.80000000000075</v>
      </c>
      <c r="G7" s="6">
        <f t="shared" si="1"/>
        <v>0.12012012012012011</v>
      </c>
      <c r="H7">
        <f t="shared" si="2"/>
        <v>1.1999999999999999E-3</v>
      </c>
      <c r="I7" s="9">
        <f t="shared" si="3"/>
        <v>0.51391862955033529</v>
      </c>
      <c r="J7" s="10">
        <f t="shared" si="4"/>
        <v>0.88087960961899225</v>
      </c>
      <c r="K7">
        <f t="shared" si="5"/>
        <v>0.11912039038100775</v>
      </c>
    </row>
    <row r="8" spans="1:11" ht="15" thickBot="1" x14ac:dyDescent="0.4">
      <c r="A8" t="s">
        <v>18</v>
      </c>
      <c r="B8" s="6"/>
      <c r="C8" s="6"/>
      <c r="D8" s="7">
        <v>94</v>
      </c>
      <c r="E8" s="7">
        <v>98</v>
      </c>
      <c r="F8" s="8">
        <f t="shared" si="0"/>
        <v>31.646666666666636</v>
      </c>
      <c r="G8" s="6">
        <f t="shared" si="1"/>
        <v>6.1224489795918421E-2</v>
      </c>
      <c r="H8">
        <f t="shared" si="2"/>
        <v>1.1999999999999999E-3</v>
      </c>
      <c r="I8" s="9">
        <f t="shared" si="3"/>
        <v>5.3449583017437442E-2</v>
      </c>
      <c r="J8" s="10">
        <f t="shared" si="4"/>
        <v>0.95918296791687074</v>
      </c>
      <c r="K8">
        <f t="shared" si="5"/>
        <v>4.0817032083129257E-2</v>
      </c>
    </row>
    <row r="9" spans="1:11" ht="15" thickBot="1" x14ac:dyDescent="0.4">
      <c r="A9" t="s">
        <v>19</v>
      </c>
      <c r="B9" s="6"/>
      <c r="C9" s="6"/>
      <c r="D9" s="7">
        <v>98</v>
      </c>
      <c r="E9" s="7">
        <v>99</v>
      </c>
      <c r="F9" s="8">
        <f t="shared" si="0"/>
        <v>49.489999999999952</v>
      </c>
      <c r="G9" s="6">
        <f t="shared" si="1"/>
        <v>2.0202020202020221E-2</v>
      </c>
      <c r="H9">
        <f t="shared" si="2"/>
        <v>1.1999999999999999E-3</v>
      </c>
      <c r="I9" s="9">
        <f t="shared" si="3"/>
        <v>0.10533858831959871</v>
      </c>
      <c r="J9" s="10">
        <f t="shared" si="4"/>
        <v>0.98989874963521896</v>
      </c>
      <c r="K9">
        <f t="shared" si="5"/>
        <v>1.0101250364781045E-2</v>
      </c>
    </row>
    <row r="10" spans="1:11" ht="15" thickBot="1" x14ac:dyDescent="0.4">
      <c r="A10" t="s">
        <v>20</v>
      </c>
      <c r="B10" s="6"/>
      <c r="C10" s="6"/>
      <c r="D10" s="7">
        <v>99.9</v>
      </c>
      <c r="E10" s="7">
        <v>99.9</v>
      </c>
      <c r="F10" s="8">
        <f t="shared" si="0"/>
        <v>91.726363636364496</v>
      </c>
      <c r="G10" s="6">
        <f t="shared" si="1"/>
        <v>1.0010010010008906E-3</v>
      </c>
      <c r="H10">
        <f t="shared" si="2"/>
        <v>1.1999999999999999E-3</v>
      </c>
      <c r="I10" s="9">
        <f t="shared" si="3"/>
        <v>0.5455041863851614</v>
      </c>
      <c r="J10" s="10">
        <f t="shared" si="4"/>
        <v>0.99999998797355638</v>
      </c>
      <c r="K10">
        <f t="shared" si="5"/>
        <v>1.2026443618751159E-8</v>
      </c>
    </row>
    <row r="11" spans="1:11" ht="15" thickBot="1" x14ac:dyDescent="0.4">
      <c r="A11" t="s">
        <v>21</v>
      </c>
      <c r="B11" s="6"/>
      <c r="C11" s="6"/>
      <c r="D11" s="7"/>
      <c r="E11" s="7"/>
      <c r="F11" s="8">
        <f t="shared" si="0"/>
        <v>0</v>
      </c>
      <c r="G11" s="6" t="e">
        <f t="shared" si="1"/>
        <v>#DIV/0!</v>
      </c>
      <c r="I11" s="9">
        <f t="shared" si="3"/>
        <v>0</v>
      </c>
      <c r="J11" s="10"/>
    </row>
    <row r="12" spans="1:11" ht="15" thickBot="1" x14ac:dyDescent="0.4">
      <c r="A12" t="s">
        <v>22</v>
      </c>
      <c r="B12" s="6">
        <v>128</v>
      </c>
      <c r="C12" s="6"/>
      <c r="D12" s="7">
        <v>94</v>
      </c>
      <c r="E12" s="7">
        <v>96</v>
      </c>
      <c r="F12" s="8">
        <f t="shared" si="0"/>
        <v>18.987999999999982</v>
      </c>
      <c r="G12" s="6">
        <f t="shared" si="1"/>
        <v>6.2500000000000056E-2</v>
      </c>
      <c r="H12">
        <f t="shared" si="2"/>
        <v>1.1999999999999999E-3</v>
      </c>
      <c r="I12" s="9">
        <f t="shared" si="3"/>
        <v>2.7458617332035053E-2</v>
      </c>
      <c r="J12" s="10">
        <f t="shared" si="4"/>
        <v>0.97916593140991004</v>
      </c>
      <c r="K12">
        <f t="shared" si="5"/>
        <v>2.083406859008996E-2</v>
      </c>
    </row>
    <row r="13" spans="1:11" ht="15" thickBot="1" x14ac:dyDescent="0.4">
      <c r="A13" t="s">
        <v>23</v>
      </c>
      <c r="B13" s="6"/>
      <c r="C13" s="6"/>
      <c r="D13" s="7">
        <v>0</v>
      </c>
      <c r="E13" s="7">
        <v>0</v>
      </c>
      <c r="F13" s="8">
        <f t="shared" si="0"/>
        <v>0</v>
      </c>
      <c r="G13" s="6" t="e">
        <f t="shared" si="1"/>
        <v>#DIV/0!</v>
      </c>
      <c r="H13">
        <f t="shared" si="2"/>
        <v>1.1999999999999999E-3</v>
      </c>
      <c r="I13" s="9">
        <f t="shared" si="3"/>
        <v>0</v>
      </c>
      <c r="J13" s="10">
        <f t="shared" si="4"/>
        <v>0</v>
      </c>
    </row>
    <row r="14" spans="1:11" ht="15" thickBot="1" x14ac:dyDescent="0.4">
      <c r="A14" t="s">
        <v>24</v>
      </c>
      <c r="B14" s="6" t="s">
        <v>16</v>
      </c>
      <c r="C14" s="6" t="s">
        <v>16</v>
      </c>
      <c r="D14" s="7">
        <v>97</v>
      </c>
      <c r="E14" s="7">
        <v>99.9</v>
      </c>
      <c r="F14" s="8">
        <f t="shared" si="0"/>
        <v>89.063636363637187</v>
      </c>
      <c r="G14" s="6">
        <f t="shared" si="1"/>
        <v>3.0030030030030054E-2</v>
      </c>
      <c r="H14">
        <f t="shared" si="2"/>
        <v>1.1999999999999999E-3</v>
      </c>
      <c r="I14" s="9">
        <f t="shared" si="3"/>
        <v>0.53819123358610621</v>
      </c>
      <c r="J14" s="10">
        <f t="shared" si="4"/>
        <v>0.97097062065126449</v>
      </c>
      <c r="K14">
        <f t="shared" si="5"/>
        <v>2.9029379348735507E-2</v>
      </c>
    </row>
    <row r="15" spans="1:11" ht="15" thickBot="1" x14ac:dyDescent="0.4">
      <c r="A15" t="s">
        <v>25</v>
      </c>
      <c r="B15" s="6" t="s">
        <v>16</v>
      </c>
      <c r="C15" s="6" t="s">
        <v>16</v>
      </c>
      <c r="D15" s="7">
        <v>87</v>
      </c>
      <c r="E15" s="7">
        <v>99.9</v>
      </c>
      <c r="F15" s="8">
        <f t="shared" si="0"/>
        <v>79.881818181818929</v>
      </c>
      <c r="G15" s="6">
        <f t="shared" si="1"/>
        <v>0.13013013013013011</v>
      </c>
      <c r="H15">
        <f t="shared" si="2"/>
        <v>1.1999999999999999E-3</v>
      </c>
      <c r="I15" s="9">
        <f t="shared" si="3"/>
        <v>0.51106324652439239</v>
      </c>
      <c r="J15" s="10">
        <f t="shared" si="4"/>
        <v>0.87086950932065965</v>
      </c>
      <c r="K15">
        <f t="shared" si="5"/>
        <v>0.12913049067934035</v>
      </c>
    </row>
    <row r="16" spans="1:11" ht="15" thickBot="1" x14ac:dyDescent="0.4">
      <c r="A16" t="s">
        <v>26</v>
      </c>
      <c r="B16" s="6">
        <v>18</v>
      </c>
      <c r="C16" s="6"/>
      <c r="D16" s="7">
        <v>89</v>
      </c>
      <c r="E16" s="7">
        <v>99.9</v>
      </c>
      <c r="F16" s="8">
        <f t="shared" si="0"/>
        <v>81.718181818182586</v>
      </c>
      <c r="G16" s="6">
        <f t="shared" si="1"/>
        <v>0.11011011011011008</v>
      </c>
      <c r="H16">
        <f t="shared" si="2"/>
        <v>1.1999999999999999E-3</v>
      </c>
      <c r="I16" s="9">
        <f t="shared" si="3"/>
        <v>0.51674085542869619</v>
      </c>
      <c r="J16" s="10">
        <f t="shared" si="4"/>
        <v>0.89088971232504011</v>
      </c>
      <c r="K16">
        <f t="shared" si="5"/>
        <v>0.10911028767495989</v>
      </c>
    </row>
    <row r="17" spans="1:11" ht="15" thickBot="1" x14ac:dyDescent="0.4">
      <c r="A17" t="s">
        <v>27</v>
      </c>
      <c r="B17" s="6"/>
      <c r="C17" s="6"/>
      <c r="D17" s="7">
        <v>97</v>
      </c>
      <c r="E17" s="7">
        <v>99</v>
      </c>
      <c r="F17" s="8">
        <f t="shared" si="0"/>
        <v>48.984999999999957</v>
      </c>
      <c r="G17" s="6">
        <f t="shared" si="1"/>
        <v>3.0303030303030332E-2</v>
      </c>
      <c r="H17">
        <f t="shared" si="2"/>
        <v>1.1999999999999999E-3</v>
      </c>
      <c r="I17" s="9">
        <f t="shared" si="3"/>
        <v>0.10437589670014345</v>
      </c>
      <c r="J17" s="10">
        <f t="shared" si="4"/>
        <v>0.97979762307987328</v>
      </c>
      <c r="K17">
        <f t="shared" si="5"/>
        <v>2.0202376920126719E-2</v>
      </c>
    </row>
    <row r="18" spans="1:11" ht="15" thickBot="1" x14ac:dyDescent="0.4">
      <c r="A18" t="s">
        <v>28</v>
      </c>
      <c r="B18" s="6"/>
      <c r="C18" s="6"/>
      <c r="D18" s="7"/>
      <c r="E18" s="7"/>
      <c r="F18" s="8">
        <f t="shared" si="0"/>
        <v>0</v>
      </c>
      <c r="G18" s="6" t="e">
        <f t="shared" si="1"/>
        <v>#DIV/0!</v>
      </c>
      <c r="I18" s="9">
        <f t="shared" si="3"/>
        <v>0</v>
      </c>
      <c r="J18" s="10"/>
    </row>
    <row r="19" spans="1:11" ht="15" thickBot="1" x14ac:dyDescent="0.4">
      <c r="A19" t="s">
        <v>29</v>
      </c>
      <c r="B19" s="6"/>
      <c r="C19" s="6"/>
      <c r="D19" s="7">
        <v>99.9</v>
      </c>
      <c r="E19" s="7">
        <v>99.8</v>
      </c>
      <c r="F19" s="8">
        <f t="shared" si="0"/>
        <v>84.082499999999939</v>
      </c>
      <c r="G19" s="6">
        <f t="shared" si="1"/>
        <v>1.0020040080159216E-3</v>
      </c>
      <c r="H19">
        <f t="shared" si="2"/>
        <v>1.1999999999999999E-3</v>
      </c>
      <c r="I19" s="9">
        <f t="shared" si="3"/>
        <v>0.37504692779376475</v>
      </c>
      <c r="J19" s="10">
        <f t="shared" si="4"/>
        <v>1.0010019919574593</v>
      </c>
      <c r="K19">
        <f t="shared" si="5"/>
        <v>-1.0019919574593139E-3</v>
      </c>
    </row>
    <row r="20" spans="1:11" ht="15" thickBot="1" x14ac:dyDescent="0.4">
      <c r="A20" t="s">
        <v>30</v>
      </c>
      <c r="B20" s="6"/>
      <c r="C20" s="6"/>
      <c r="D20" s="7">
        <v>99.9</v>
      </c>
      <c r="E20" s="7">
        <v>99.9</v>
      </c>
      <c r="F20" s="8">
        <f t="shared" si="0"/>
        <v>91.726363636364496</v>
      </c>
      <c r="G20" s="6">
        <f t="shared" si="1"/>
        <v>1.0010010010008906E-3</v>
      </c>
      <c r="H20">
        <f t="shared" si="2"/>
        <v>1.1999999999999999E-3</v>
      </c>
      <c r="I20" s="9">
        <f t="shared" si="3"/>
        <v>0.5455041863851614</v>
      </c>
      <c r="J20" s="10">
        <f t="shared" si="4"/>
        <v>0.99999998797355638</v>
      </c>
      <c r="K20">
        <f t="shared" si="5"/>
        <v>1.2026443618751159E-8</v>
      </c>
    </row>
    <row r="21" spans="1:11" ht="15" thickBot="1" x14ac:dyDescent="0.4">
      <c r="A21" s="5" t="s">
        <v>31</v>
      </c>
      <c r="B21" s="6"/>
      <c r="C21" s="6"/>
      <c r="D21" s="7"/>
      <c r="E21" s="7"/>
      <c r="F21" s="8">
        <f t="shared" si="0"/>
        <v>0</v>
      </c>
      <c r="G21" s="6" t="e">
        <f t="shared" si="1"/>
        <v>#DIV/0!</v>
      </c>
      <c r="I21" s="9">
        <f t="shared" si="3"/>
        <v>0</v>
      </c>
      <c r="J21" s="10"/>
    </row>
    <row r="22" spans="1:11" ht="15" thickBot="1" x14ac:dyDescent="0.4">
      <c r="A22" t="s">
        <v>32</v>
      </c>
      <c r="B22" s="6">
        <v>205</v>
      </c>
      <c r="C22" s="6" t="s">
        <v>33</v>
      </c>
      <c r="D22" s="7">
        <v>48</v>
      </c>
      <c r="E22" s="7">
        <v>99.9</v>
      </c>
      <c r="F22" s="8">
        <f t="shared" si="0"/>
        <v>44.072727272727683</v>
      </c>
      <c r="G22" s="6">
        <f t="shared" si="1"/>
        <v>0.52052052052052045</v>
      </c>
      <c r="H22">
        <f t="shared" si="2"/>
        <v>1.1999999999999999E-3</v>
      </c>
      <c r="I22" s="9">
        <f t="shared" si="3"/>
        <v>0.36576073152147615</v>
      </c>
      <c r="J22" s="10">
        <f t="shared" si="4"/>
        <v>0.48047747569410781</v>
      </c>
      <c r="K22">
        <f t="shared" si="5"/>
        <v>0.51952252430589219</v>
      </c>
    </row>
    <row r="23" spans="1:11" ht="15" thickBot="1" x14ac:dyDescent="0.4">
      <c r="A23" t="s">
        <v>34</v>
      </c>
      <c r="B23" s="6">
        <v>14</v>
      </c>
      <c r="C23" s="6" t="s">
        <v>35</v>
      </c>
      <c r="D23" s="7">
        <v>93</v>
      </c>
      <c r="E23" s="7">
        <v>99.9</v>
      </c>
      <c r="F23" s="8">
        <f t="shared" si="0"/>
        <v>85.390909090909886</v>
      </c>
      <c r="G23" s="6">
        <f t="shared" si="1"/>
        <v>7.0070070070070017E-2</v>
      </c>
      <c r="H23">
        <f t="shared" si="2"/>
        <v>1.1999999999999999E-3</v>
      </c>
      <c r="I23" s="9">
        <f t="shared" si="3"/>
        <v>0.52770947607340168</v>
      </c>
      <c r="J23" s="10">
        <f t="shared" si="4"/>
        <v>0.93093014722639766</v>
      </c>
      <c r="K23">
        <f t="shared" si="5"/>
        <v>6.9069852773602336E-2</v>
      </c>
    </row>
    <row r="24" spans="1:11" ht="15" thickBot="1" x14ac:dyDescent="0.4">
      <c r="A24" t="s">
        <v>36</v>
      </c>
      <c r="B24" s="6">
        <v>490</v>
      </c>
      <c r="C24" s="6" t="s">
        <v>37</v>
      </c>
      <c r="D24" s="7">
        <v>63</v>
      </c>
      <c r="E24" s="7">
        <v>99.9</v>
      </c>
      <c r="F24" s="8">
        <f t="shared" si="0"/>
        <v>57.845454545455084</v>
      </c>
      <c r="G24" s="6">
        <f t="shared" si="1"/>
        <v>0.37037037037037035</v>
      </c>
      <c r="H24">
        <f t="shared" si="2"/>
        <v>1.1999999999999999E-3</v>
      </c>
      <c r="I24" s="9">
        <f t="shared" si="3"/>
        <v>0.43081832687487143</v>
      </c>
      <c r="J24" s="10">
        <f t="shared" si="4"/>
        <v>0.63062782447291033</v>
      </c>
      <c r="K24">
        <f t="shared" si="5"/>
        <v>0.36937217552708967</v>
      </c>
    </row>
    <row r="25" spans="1:11" ht="15" thickBot="1" x14ac:dyDescent="0.4">
      <c r="A25" t="s">
        <v>38</v>
      </c>
      <c r="B25" s="6">
        <v>104</v>
      </c>
      <c r="C25" s="6" t="s">
        <v>39</v>
      </c>
      <c r="D25" s="7">
        <v>69</v>
      </c>
      <c r="E25" s="7">
        <v>99.9</v>
      </c>
      <c r="F25" s="8">
        <f t="shared" si="0"/>
        <v>63.354545454546042</v>
      </c>
      <c r="G25" s="6">
        <f t="shared" si="1"/>
        <v>0.31031031031031031</v>
      </c>
      <c r="H25">
        <f t="shared" si="2"/>
        <v>1.1999999999999999E-3</v>
      </c>
      <c r="I25" s="9">
        <f t="shared" si="3"/>
        <v>0.4532515874753808</v>
      </c>
      <c r="J25" s="10">
        <f t="shared" si="4"/>
        <v>0.69068811566894261</v>
      </c>
      <c r="K25">
        <f t="shared" si="5"/>
        <v>0.30931188433105739</v>
      </c>
    </row>
    <row r="26" spans="1:11" ht="15" thickBot="1" x14ac:dyDescent="0.4">
      <c r="A26" t="s">
        <v>40</v>
      </c>
      <c r="B26" s="6">
        <v>12</v>
      </c>
      <c r="C26" s="6" t="s">
        <v>41</v>
      </c>
      <c r="D26" s="7">
        <v>92</v>
      </c>
      <c r="E26" s="7">
        <v>99.9</v>
      </c>
      <c r="F26" s="8">
        <f t="shared" si="0"/>
        <v>84.472727272728065</v>
      </c>
      <c r="G26" s="6">
        <f t="shared" si="1"/>
        <v>8.0080080080080038E-2</v>
      </c>
      <c r="H26">
        <f t="shared" si="2"/>
        <v>1.1999999999999999E-3</v>
      </c>
      <c r="I26" s="9">
        <f t="shared" si="3"/>
        <v>0.52501426669204376</v>
      </c>
      <c r="J26" s="10">
        <f t="shared" si="4"/>
        <v>0.92092003488948138</v>
      </c>
      <c r="K26">
        <f t="shared" si="5"/>
        <v>7.9079965110518624E-2</v>
      </c>
    </row>
    <row r="27" spans="1:11" ht="15" thickBot="1" x14ac:dyDescent="0.4">
      <c r="A27" t="s">
        <v>42</v>
      </c>
      <c r="B27" s="6">
        <v>153</v>
      </c>
      <c r="C27" s="6" t="s">
        <v>43</v>
      </c>
      <c r="D27" s="7">
        <v>29</v>
      </c>
      <c r="E27" s="7">
        <v>99.9</v>
      </c>
      <c r="F27" s="8">
        <f t="shared" si="0"/>
        <v>26.627272727272974</v>
      </c>
      <c r="G27" s="6">
        <f t="shared" si="1"/>
        <v>0.71071071071071057</v>
      </c>
      <c r="H27">
        <f t="shared" si="2"/>
        <v>1.1999999999999999E-3</v>
      </c>
      <c r="I27" s="9">
        <f t="shared" si="3"/>
        <v>0.25839025839026925</v>
      </c>
      <c r="J27" s="10">
        <f t="shared" si="4"/>
        <v>0.29028781158796485</v>
      </c>
      <c r="K27">
        <f t="shared" si="5"/>
        <v>0.70971218841203521</v>
      </c>
    </row>
    <row r="28" spans="1:11" ht="15" thickBot="1" x14ac:dyDescent="0.4">
      <c r="A28" t="s">
        <v>44</v>
      </c>
      <c r="B28" s="6">
        <v>307</v>
      </c>
      <c r="C28" s="6" t="s">
        <v>45</v>
      </c>
      <c r="D28" s="7">
        <v>1</v>
      </c>
      <c r="E28" s="7">
        <v>99.9</v>
      </c>
      <c r="F28" s="8">
        <f t="shared" si="0"/>
        <v>0.91818181818182676</v>
      </c>
      <c r="G28" s="6">
        <f t="shared" si="1"/>
        <v>0.99099099099099086</v>
      </c>
      <c r="H28">
        <f t="shared" si="2"/>
        <v>1.1999999999999999E-3</v>
      </c>
      <c r="I28" s="9">
        <f t="shared" si="3"/>
        <v>1.1871784724970982E-2</v>
      </c>
      <c r="J28" s="10">
        <f t="shared" si="4"/>
        <v>1.0009890830454938E-2</v>
      </c>
      <c r="K28">
        <f t="shared" si="5"/>
        <v>0.98999010916954511</v>
      </c>
    </row>
    <row r="29" spans="1:11" ht="15" thickBot="1" x14ac:dyDescent="0.4">
      <c r="A29" t="s">
        <v>46</v>
      </c>
      <c r="B29">
        <v>95</v>
      </c>
      <c r="C29" t="s">
        <v>47</v>
      </c>
      <c r="D29" s="11">
        <v>41</v>
      </c>
      <c r="E29" s="7">
        <v>99.9</v>
      </c>
      <c r="F29" s="8">
        <f t="shared" si="0"/>
        <v>37.645454545454896</v>
      </c>
      <c r="G29" s="6">
        <f t="shared" si="1"/>
        <v>0.5905905905905906</v>
      </c>
      <c r="H29">
        <f t="shared" si="2"/>
        <v>1.1999999999999999E-3</v>
      </c>
      <c r="I29" s="9">
        <f t="shared" si="3"/>
        <v>0.33002414810841069</v>
      </c>
      <c r="J29" s="10">
        <f t="shared" si="4"/>
        <v>0.41040749832222273</v>
      </c>
      <c r="K29">
        <f t="shared" si="5"/>
        <v>0.58959250167777721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53A-8B82-4947-9F0E-3587C66EDB8B}">
  <dimension ref="D1:D28"/>
  <sheetViews>
    <sheetView workbookViewId="0">
      <selection activeCell="D1" sqref="D1:D28"/>
    </sheetView>
  </sheetViews>
  <sheetFormatPr defaultRowHeight="14.5" x14ac:dyDescent="0.35"/>
  <cols>
    <col min="4" max="4" width="43.453125" customWidth="1"/>
  </cols>
  <sheetData>
    <row r="1" spans="4:4" x14ac:dyDescent="0.35">
      <c r="D1" t="s">
        <v>10</v>
      </c>
    </row>
    <row r="2" spans="4:4" x14ac:dyDescent="0.35">
      <c r="D2" t="s">
        <v>11</v>
      </c>
    </row>
    <row r="3" spans="4:4" x14ac:dyDescent="0.35">
      <c r="D3" t="s">
        <v>13</v>
      </c>
    </row>
    <row r="4" spans="4:4" x14ac:dyDescent="0.35">
      <c r="D4" t="s">
        <v>49</v>
      </c>
    </row>
    <row r="5" spans="4:4" x14ac:dyDescent="0.35">
      <c r="D5" t="s">
        <v>50</v>
      </c>
    </row>
    <row r="6" spans="4:4" x14ac:dyDescent="0.35">
      <c r="D6" t="s">
        <v>51</v>
      </c>
    </row>
    <row r="7" spans="4:4" x14ac:dyDescent="0.35">
      <c r="D7" t="s">
        <v>52</v>
      </c>
    </row>
    <row r="8" spans="4:4" x14ac:dyDescent="0.35">
      <c r="D8" t="s">
        <v>53</v>
      </c>
    </row>
    <row r="9" spans="4:4" x14ac:dyDescent="0.35">
      <c r="D9" t="s">
        <v>54</v>
      </c>
    </row>
    <row r="10" spans="4:4" x14ac:dyDescent="0.35">
      <c r="D10" t="s">
        <v>21</v>
      </c>
    </row>
    <row r="11" spans="4:4" x14ac:dyDescent="0.35">
      <c r="D11" t="s">
        <v>55</v>
      </c>
    </row>
    <row r="12" spans="4:4" x14ac:dyDescent="0.35">
      <c r="D12" t="s">
        <v>56</v>
      </c>
    </row>
    <row r="13" spans="4:4" x14ac:dyDescent="0.35">
      <c r="D13" t="s">
        <v>57</v>
      </c>
    </row>
    <row r="14" spans="4:4" x14ac:dyDescent="0.35">
      <c r="D14" t="s">
        <v>58</v>
      </c>
    </row>
    <row r="15" spans="4:4" x14ac:dyDescent="0.35">
      <c r="D15" t="s">
        <v>59</v>
      </c>
    </row>
    <row r="16" spans="4:4" x14ac:dyDescent="0.35">
      <c r="D16" t="s">
        <v>60</v>
      </c>
    </row>
    <row r="17" spans="4:4" x14ac:dyDescent="0.35">
      <c r="D17" t="s">
        <v>28</v>
      </c>
    </row>
    <row r="18" spans="4:4" x14ac:dyDescent="0.35">
      <c r="D18" t="s">
        <v>61</v>
      </c>
    </row>
    <row r="19" spans="4:4" x14ac:dyDescent="0.35">
      <c r="D19" t="s">
        <v>62</v>
      </c>
    </row>
    <row r="20" spans="4:4" x14ac:dyDescent="0.35">
      <c r="D20" t="s">
        <v>31</v>
      </c>
    </row>
    <row r="21" spans="4:4" x14ac:dyDescent="0.35">
      <c r="D21" t="s">
        <v>32</v>
      </c>
    </row>
    <row r="22" spans="4:4" x14ac:dyDescent="0.35">
      <c r="D22" t="s">
        <v>34</v>
      </c>
    </row>
    <row r="23" spans="4:4" x14ac:dyDescent="0.35">
      <c r="D23" t="s">
        <v>36</v>
      </c>
    </row>
    <row r="24" spans="4:4" x14ac:dyDescent="0.35">
      <c r="D24" t="s">
        <v>38</v>
      </c>
    </row>
    <row r="25" spans="4:4" x14ac:dyDescent="0.35">
      <c r="D25" t="s">
        <v>40</v>
      </c>
    </row>
    <row r="26" spans="4:4" x14ac:dyDescent="0.35">
      <c r="D26" t="s">
        <v>42</v>
      </c>
    </row>
    <row r="27" spans="4:4" x14ac:dyDescent="0.35">
      <c r="D27" t="s">
        <v>44</v>
      </c>
    </row>
    <row r="28" spans="4:4" x14ac:dyDescent="0.35">
      <c r="D28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E516E706B8441AAF8D1CD31048E5B" ma:contentTypeVersion="11" ma:contentTypeDescription="Create a new document." ma:contentTypeScope="" ma:versionID="d217dd5bd6439f2159c331ede3a35631">
  <xsd:schema xmlns:xsd="http://www.w3.org/2001/XMLSchema" xmlns:xs="http://www.w3.org/2001/XMLSchema" xmlns:p="http://schemas.microsoft.com/office/2006/metadata/properties" xmlns:ns1="http://schemas.microsoft.com/sharepoint/v3" xmlns:ns3="579d9f9d-1af6-44d4-bab5-6fcb7eb5d282" xmlns:ns4="236d6b1c-424c-4f62-8c60-7c47d59786a3" targetNamespace="http://schemas.microsoft.com/office/2006/metadata/properties" ma:root="true" ma:fieldsID="0dc90cdc728e61415e5a604d0a421608" ns1:_="" ns3:_="" ns4:_="">
    <xsd:import namespace="http://schemas.microsoft.com/sharepoint/v3"/>
    <xsd:import namespace="579d9f9d-1af6-44d4-bab5-6fcb7eb5d282"/>
    <xsd:import namespace="236d6b1c-424c-4f62-8c60-7c47d59786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d9f9d-1af6-44d4-bab5-6fcb7eb5d2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d6b1c-424c-4f62-8c60-7c47d59786a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4F50F5-17E4-422F-BFF4-54E4C2324C06}">
  <ds:schemaRefs>
    <ds:schemaRef ds:uri="579d9f9d-1af6-44d4-bab5-6fcb7eb5d282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36d6b1c-424c-4f62-8c60-7c47d59786a3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D07CA31-7D6D-4859-8872-77945EAC0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30924B-3231-4AB4-85B8-4954F53F8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79d9f9d-1af6-44d4-bab5-6fcb7eb5d282"/>
    <ds:schemaRef ds:uri="236d6b1c-424c-4f62-8c60-7c47d59786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2020-05-07T16:14:23Z</dcterms:created>
  <dcterms:modified xsi:type="dcterms:W3CDTF">2020-05-25T00:02:06Z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0x0101001BCE516E706B8441AAF8D1CD31048E5B</vt:lpwstr>
  </property>
</Properties>
</file>