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70" windowWidth="27495" windowHeight="11700"/>
  </bookViews>
  <sheets>
    <sheet name="Sheet" sheetId="1" r:id="rId1"/>
  </sheets>
  <calcPr calcId="144525"/>
</workbook>
</file>

<file path=xl/calcChain.xml><?xml version="1.0" encoding="utf-8"?>
<calcChain xmlns="http://schemas.openxmlformats.org/spreadsheetml/2006/main">
  <c r="E3" i="1" l="1"/>
  <c r="E9" i="1"/>
  <c r="E10" i="1"/>
  <c r="E11" i="1"/>
  <c r="E12" i="1"/>
  <c r="E13" i="1"/>
  <c r="E14" i="1"/>
  <c r="E15" i="1"/>
  <c r="E16" i="1"/>
  <c r="E17" i="1"/>
  <c r="E18" i="1"/>
  <c r="E19" i="1"/>
  <c r="E21" i="1"/>
  <c r="E22" i="1"/>
  <c r="E23" i="1"/>
  <c r="E24" i="1"/>
  <c r="E25" i="1"/>
  <c r="E26" i="1"/>
  <c r="E27" i="1"/>
  <c r="E28" i="1"/>
  <c r="E29" i="1"/>
  <c r="E31" i="1"/>
  <c r="E32" i="1"/>
  <c r="E34" i="1"/>
  <c r="E35" i="1"/>
  <c r="E38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4" i="1"/>
  <c r="E65" i="1"/>
  <c r="E66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5" i="1"/>
  <c r="E106" i="1"/>
  <c r="E107" i="1"/>
  <c r="E108" i="1"/>
  <c r="E109" i="1"/>
  <c r="E110" i="1"/>
  <c r="E111" i="1"/>
  <c r="E112" i="1"/>
  <c r="E113" i="1"/>
  <c r="E115" i="1"/>
  <c r="E116" i="1"/>
  <c r="E117" i="1"/>
  <c r="E118" i="1"/>
  <c r="E119" i="1"/>
  <c r="E120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5" i="1"/>
  <c r="E166" i="1"/>
  <c r="E167" i="1"/>
  <c r="E168" i="1"/>
  <c r="E170" i="1"/>
  <c r="E171" i="1"/>
  <c r="E172" i="1"/>
  <c r="E173" i="1"/>
  <c r="E174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2" i="1"/>
  <c r="E233" i="1"/>
  <c r="E234" i="1"/>
  <c r="E235" i="1"/>
  <c r="E236" i="1"/>
  <c r="E237" i="1"/>
  <c r="E239" i="1"/>
  <c r="E240" i="1"/>
  <c r="E241" i="1"/>
  <c r="E242" i="1"/>
  <c r="E243" i="1"/>
  <c r="E245" i="1"/>
  <c r="E246" i="1"/>
  <c r="E247" i="1"/>
  <c r="E248" i="1"/>
  <c r="E249" i="1"/>
  <c r="E250" i="1"/>
  <c r="E251" i="1"/>
  <c r="E252" i="1"/>
  <c r="E253" i="1"/>
  <c r="E254" i="1"/>
  <c r="E256" i="1"/>
  <c r="E257" i="1"/>
  <c r="E259" i="1"/>
  <c r="E260" i="1"/>
  <c r="E262" i="1"/>
  <c r="E263" i="1"/>
  <c r="E264" i="1"/>
  <c r="E265" i="1"/>
  <c r="E266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20" i="1"/>
</calcChain>
</file>

<file path=xl/sharedStrings.xml><?xml version="1.0" encoding="utf-8"?>
<sst xmlns="http://schemas.openxmlformats.org/spreadsheetml/2006/main" count="1285" uniqueCount="707">
  <si>
    <t>Red Carpet Ad Agencies</t>
  </si>
  <si>
    <t>3.5</t>
  </si>
  <si>
    <t>2 Votes</t>
  </si>
  <si>
    <t>https://www.justdial.com/Chennai/Red-Carpet-Ad-Agencies-Near-Duraisamy-Subway-West-Mambalam/044PXX44-XX44-211211170419-Z6H9_BZDET?xid=Q2hlbm5haSBBZCBGaWxtIE1ha2Vycw==#rvw</t>
  </si>
  <si>
    <t>Gideons Galaxy Studios</t>
  </si>
  <si>
    <t>4.1</t>
  </si>
  <si>
    <t>22 Votes</t>
  </si>
  <si>
    <t>https://www.justdial.com/Chennai/Gideons-Galaxy-Studios-Opposite-to-Sridevi-Hospital-Anna-Nagar/044PXX44-XX44-171028101413-J3I8_BZDET?xid=Q2hlbm5haSBBZCBGaWxtIE1ha2Vycw==#rvw</t>
  </si>
  <si>
    <t>Single Window Advertising</t>
  </si>
  <si>
    <t>4.3</t>
  </si>
  <si>
    <t>19 Votes</t>
  </si>
  <si>
    <t>https://www.justdial.com/Chennai/Single-Window-Advertising-Near-Five-Lights-Kodambakkam/044PXX44-XX44-131107140543-V8Y3_BZDET?xid=Q2hlbm5haSBBZCBGaWxtIE1ha2Vycw==#rvw</t>
  </si>
  <si>
    <t>Mindfind Media</t>
  </si>
  <si>
    <t>4.6</t>
  </si>
  <si>
    <t>7 Votes</t>
  </si>
  <si>
    <t>https://www.justdial.com/Chennai/Mindfind-Media-Near-By-Hasthinapuram-Bust-Stop-Hasthinapuram-Chitlapakkam/044PXX44-XX44-201104145024-W3J9_BZDET?xid=Q2hlbm5haSBBZCBGaWxtIE1ha2Vycw==#rvw</t>
  </si>
  <si>
    <t>Vision I Medias &amp; Entertain..</t>
  </si>
  <si>
    <t>3.7</t>
  </si>
  <si>
    <t>36 Votes</t>
  </si>
  <si>
    <t>https://www.justdial.com/Chennai/Vision-I-Medias-Entertainment-Opp-to-Iyappan-Temple-Arch-Nungambakkam/044P5444671_BZDET?xid=Q2hlbm5haSBBZCBGaWxtIE1ha2Vycw==#rvw</t>
  </si>
  <si>
    <t>Lta Studios</t>
  </si>
  <si>
    <t>3.9</t>
  </si>
  <si>
    <t>40 Votes</t>
  </si>
  <si>
    <t>https://www.justdial.com/Chennai/Lta-Studios-Kodambakkam/044PXX44-XX44-090507183621-R7V3_BZDET?xid=Q2hlbm5haSBBZCBGaWxtIE1ha2Vycw==#rvw</t>
  </si>
  <si>
    <t>Phantomx Production</t>
  </si>
  <si>
    <t>4.2</t>
  </si>
  <si>
    <t>https://www.justdial.com/Chennai/Phantomx-Production-Opp-to-RBL-Bank-Anna-Nagar/044PXX44-XX44-190516110548-Y5Z4_BZDET?xid=Q2hlbm5haSBBZCBGaWxtIE1ha2Vycw==#rvw</t>
  </si>
  <si>
    <t>Digitech Medias Live</t>
  </si>
  <si>
    <t>4.5</t>
  </si>
  <si>
    <t>39 Votes</t>
  </si>
  <si>
    <t>https://www.justdial.com/Chennai/Digitech-Medias-Live-Royapettah/044PXX44-XX44-100312165839-A7J8_BZDET?xid=Q2hlbm5haSBBZCBGaWxtIE1ha2Vycw==#rvw</t>
  </si>
  <si>
    <t>NICHE FILMS</t>
  </si>
  <si>
    <t>5.0</t>
  </si>
  <si>
    <t>21 Votes</t>
  </si>
  <si>
    <t>https://www.justdial.com/Chennai/NICHE-FILMS-Near-The-Professional-Couriers-Adyar/044PXX44-XX44-180926181022-Y2N6_BZDET?xid=Q2hlbm5haSBBZCBGaWxtIE1ha2Vycw==#rvw</t>
  </si>
  <si>
    <t>Tesova Media</t>
  </si>
  <si>
    <t>4.8</t>
  </si>
  <si>
    <t>6 Votes</t>
  </si>
  <si>
    <t>https://www.justdial.com/Chennai/Tesova-Media-Behind-Raj-Bhavan-Hotel-Nungambakkam/044P5300931_BZDET?xid=Q2hlbm5haSBBZCBGaWxtIE1ha2Vycw==#rvw</t>
  </si>
  <si>
    <t>Amaze Advertisings</t>
  </si>
  <si>
    <t>3.6</t>
  </si>
  <si>
    <t>4 Votes</t>
  </si>
  <si>
    <t>https://www.justdial.com/Chennai/Amaze-Advertisings-Near-Ragavendhra-Marriage-Hall-Kodambakkam/044PXX44-XX44-100723174532-E3Q6_BZDET?xid=Q2hlbm5haSBBZCBGaWxtIE1ha2Vycw==#rvw</t>
  </si>
  <si>
    <t>Apple Ads</t>
  </si>
  <si>
    <t>13 Votes</t>
  </si>
  <si>
    <t>https://www.justdial.com/Chennai/Apple-Ads-Near-Shivan-Park-K-K-Nagar/044PXX44-XX44-131204171713-G8N4_BZDET?xid=Q2hlbm5haSBBZCBGaWxtIE1ha2Vycw==#rvw</t>
  </si>
  <si>
    <t>Photo Science</t>
  </si>
  <si>
    <t>356 Votes</t>
  </si>
  <si>
    <t>https://www.justdial.com/Chennai/Photo-Science-Opposite-Ambica-Empire-Alagiri-Nagar-Vadapalani/044P7019852_BZDET?xid=Q2hlbm5haSBBZCBGaWxtIE1ha2Vycw==#rvw</t>
  </si>
  <si>
    <t>Mslive Technologies</t>
  </si>
  <si>
    <t>4.9</t>
  </si>
  <si>
    <t>315 Votes</t>
  </si>
  <si>
    <t>https://www.justdial.com/Chennai/Mslive-Technologies-NEAR-Rajalakshmi-Institute-Kilpauk/044PXX44-XX44-180730184300-P2Y9_BZDET?xid=Q2hlbm5haSBBZCBGaWxtIE1ha2Vycw==#rvw</t>
  </si>
  <si>
    <t>Incredible Creations</t>
  </si>
  <si>
    <t>109 Votes</t>
  </si>
  <si>
    <t>https://www.justdial.com/Chennai/Incredible-Creations-Near-Palavakkam-Panjayath-Office-Palavakkam/044PXX44-XX44-180726125011-F8G4_BZDET?xid=Q2hlbm5haSBBZCBGaWxtIE1ha2Vycw==#rvw</t>
  </si>
  <si>
    <t>So What Studios</t>
  </si>
  <si>
    <t>3.8</t>
  </si>
  <si>
    <t>3 Votes</t>
  </si>
  <si>
    <t>https://www.justdial.com/Chennai/So-What-Studios-Near-Ponnusmy-Hotel-Royapettah/044PXX44-XX44-180521123609-S2I5_BZDET?xid=Q2hlbm5haSBBZCBGaWxtIE1ha2Vycw==#rvw</t>
  </si>
  <si>
    <t>The Creative Shoot</t>
  </si>
  <si>
    <t>47 Votes</t>
  </si>
  <si>
    <t>https://www.justdial.com/Chennai/The-Creative-Shoot-Thirunagar-Bus-Stop-Vadapalani/044PXX44-XX44-181123124529-B5G5_BZDET?xid=Q2hlbm5haSBBZCBGaWxtIE1ha2Vycw==#rvw</t>
  </si>
  <si>
    <t>K R Media</t>
  </si>
  <si>
    <t>4.4</t>
  </si>
  <si>
    <t>11 Votes</t>
  </si>
  <si>
    <t>https://www.justdial.com/Chennai/K-R-Media-Near-A-R-Rahman-House-Vedachalam-Nagar-Kodambakkam/044PXX44-XX44-161203215446-T1K7_BZDET?xid=Q2hlbm5haSBBZCBGaWxtIE1ha2Vycw==#rvw</t>
  </si>
  <si>
    <t>Gee Gee Studio</t>
  </si>
  <si>
    <t>78 Votes</t>
  </si>
  <si>
    <t>https://www.justdial.com/Chennai/Gee-Gee-Studio-Near-Prasad-Lab-Saligramam/044PXX44-XX44-121020172813-A3E4_BZDET?xid=Q2hlbm5haSBBZCBGaWxtIE1ha2Vycw==#rvw</t>
  </si>
  <si>
    <t>Guru Associates Print and M..</t>
  </si>
  <si>
    <t>38 Votes</t>
  </si>
  <si>
    <t>https://www.justdial.com/Salem/Guru-Associates-Print-and-Media-Network-Near-SIMS-Chellam-Hospital-Hastampatti/0427PX427-X427-190211122546-X6X8_BZDET?xid=Q2hlbm5haSBBZCBGaWxtIE1ha2Vycw==#rvw</t>
  </si>
  <si>
    <t>Reach Mediaa</t>
  </si>
  <si>
    <t>169 Votes</t>
  </si>
  <si>
    <t>https://www.justdial.com/Hosur/Reach-Mediaa-Behind-Ramar-Temple-Hosur-Ho/9999P4344-4344-170215194932-P5U7_BZDET?xid=Q2hlbm5haSBBZCBGaWxtIE1ha2Vycw==#rvw</t>
  </si>
  <si>
    <t>Rise Ads</t>
  </si>
  <si>
    <t>20 Votes</t>
  </si>
  <si>
    <t>https://www.justdial.com/Salem/Rise-Ads-Thiruvagoundanoor-Suramangalam/0427PX427-X427-180123221055-E6C8_BZDET?xid=Q2hlbm5haSBBZCBGaWxtIE1ha2Vycw==#rvw</t>
  </si>
  <si>
    <t>Drivex Advertising</t>
  </si>
  <si>
    <t>4.7</t>
  </si>
  <si>
    <t>5 Votes</t>
  </si>
  <si>
    <t>https://www.justdial.com/Coimbatore/Drivex-Advertising-Near-By-Kalani-Kedan-Gandhipuram-Coimbatore/0422PX422-X422-100430130957-S7P6_BZDET?xid=Q2hlbm5haSBBZCBGaWxtIE1ha2Vycw==#rvw</t>
  </si>
  <si>
    <t>Geetanjali Orchestra</t>
  </si>
  <si>
    <t>3.2</t>
  </si>
  <si>
    <t>https://www.justdial.com/Madurai/Geetanjali-Orchestra-Near-Theppakulam-Iravathanallur/0452PX452-X452-180327141328-I4N9_BZDET?xid=Q2hlbm5haSBBZCBGaWxtIE1ha2Vycw==#rvw</t>
  </si>
  <si>
    <t>Creators Animation &amp; Graphi..</t>
  </si>
  <si>
    <t>57 Votes</t>
  </si>
  <si>
    <t>https://www.justdial.com/Tirunelveli/Creators-Animation-Graphic-Studio-Near-By-Palai-Market-Palayamkottai/0462PX462-X462-180413150206-P8F1_BZDET?xid=Q2hlbm5haSBBZCBGaWxtIE1ha2Vycw==#rvw</t>
  </si>
  <si>
    <t>Pushpa Film Production</t>
  </si>
  <si>
    <t>https://www.justdial.com/Mumbai/Pushpa-Film-Production-Andheri-West/022PXX22-XX22-210318181127-S4P9_BZDET?xid=Q2hlbm5haSBBZCBGaWxtIE1ha2Vycw==#rvw</t>
  </si>
  <si>
    <t>G K Graphics &amp; Creative Sol..</t>
  </si>
  <si>
    <t>https://www.justdial.com/Mumbai/G-K-Graphics-Creative-Solution-Near-Hotel-Khwaishh-Presidency-Malad-West/022PXX22-XX22-130102121227-K6Q9_BZDET?xid=Q2hlbm5haSBBZCBGaWxtIE1ha2Vycw==#rvw</t>
  </si>
  <si>
    <t>Singnath Advertising</t>
  </si>
  <si>
    <t>167 Votes</t>
  </si>
  <si>
    <t>https://www.justdial.com/Indore/Singnath-Advertising-Near-Karnawat-Restaurant-Vijay-Nagar/0731PX731-X731-180821003629-K3F9_BZDET?xid=Q2hlbm5haSBBZCBGaWxtIE1ha2Vycw==#rvw</t>
  </si>
  <si>
    <t>Rp Productions</t>
  </si>
  <si>
    <t>https://www.justdial.com/Jaipur/Rp-Productions-Opposite-Inox-Cinema-Vaishali-Nagar/0141PX141-X141-211222120508-H3Q3_BZDET?xid=Q2hlbm5haSBBZCBGaWxtIE1ha2Vycw==#rvw</t>
  </si>
  <si>
    <t>Litpix Studio</t>
  </si>
  <si>
    <t>https://www.justdial.com/Jaipur/Litpix-Studio-Near-Khatipura-Bridge-Jhotwara/0141PX141-X141-210813100116-C3U6_BZDET?xid=Q2hlbm5haSBBZCBGaWxtIE1ha2Vycw==#rvw</t>
  </si>
  <si>
    <t>Alpine Creation</t>
  </si>
  <si>
    <t>4.0</t>
  </si>
  <si>
    <t>129 Votes</t>
  </si>
  <si>
    <t>https://www.justdial.com/Jaipur/Alpine-Creation-Near-Mahesh-Nagar-Phatak-Barkat-Nagar/0141PX141-X141-190204113637-S2X1_BZDET?xid=Q2hlbm5haSBBZCBGaWxtIE1ha2Vycw==#rvw</t>
  </si>
  <si>
    <t>Ux Display Private Limited</t>
  </si>
  <si>
    <t>270 Votes</t>
  </si>
  <si>
    <t>https://www.justdial.com/Ambala/Ux-Display-Private-Limited-Near-Hdfc-Bank-Ambala-Cantt/9999PX171-X171-190109121532-A1K7_BZDET?xid=Q2hlbm5haSBBZCBGaWxtIE1ha2Vycw==#rvw</t>
  </si>
  <si>
    <t>Arkay Convention Centre</t>
  </si>
  <si>
    <t>644 Votes</t>
  </si>
  <si>
    <t>https://www.justdial.com/Chennai/Arkay-Convention-Centre-Near-Luz-Corner-Mylapore/044PXX44-XX44-101028120522-S1K3_BZDET?xid=Q2hlbm5haSBBZCBGaWxtIE1ha2Vycw==#rvw</t>
  </si>
  <si>
    <t>Thiru Pictures Pvt Ltd</t>
  </si>
  <si>
    <t>151 Votes</t>
  </si>
  <si>
    <t>https://www.justdial.com/Chennai/Thiru-Pictures-Pvt-Ltd-Near-HDFC-Bank-Ganga-Sweets-Near-Janaki-Nagar-Valasaravakkam/044P1216452336J3H5T1_BZDET?xid=Q2hlbm5haSBBZCBGaWxtIE1ha2Vycw==#rvw</t>
  </si>
  <si>
    <t>Bofta Blue Ocean Film &amp; Tel..</t>
  </si>
  <si>
    <t>149 Votes</t>
  </si>
  <si>
    <t>https://www.justdial.com/Chennai/Bofta-Blue-Ocean-Film-Television-Academy-Lane-Near-Ram-Theatre-Kodambakkam/044PXX44-XX44-150303100547-E2V2_BZDET?xid=Q2hlbm5haSBBZCBGaWxtIE1ha2Vycw==#rvw</t>
  </si>
  <si>
    <t>Surang</t>
  </si>
  <si>
    <t>144 Votes</t>
  </si>
  <si>
    <t>https://www.justdial.com/Chennai/Surang-Adjacent-to-CV-RAMAN-ROAD-Alwarpet/044PXX44-XX44-101113104507-L1S1_BZDET?xid=Q2hlbm5haSBBZCBGaWxtIE1ha2Vycw==#rvw</t>
  </si>
  <si>
    <t>Krimson Avenue Studios</t>
  </si>
  <si>
    <t>113 Votes</t>
  </si>
  <si>
    <t>https://www.justdial.com/Chennai/Krimson-Avenue-Studios-Near-AGS-health-care-Nungambakkam/044PXX44-XX44-160330140223-N6C8_BZDET?xid=Q2hlbm5haSBBZCBGaWxtIE1ha2Vycw==#rvw</t>
  </si>
  <si>
    <t>Big Marketing Works</t>
  </si>
  <si>
    <t>https://www.justdial.com/Chennai/Big-Marketing-Works-Porur/044PXX44-XX44-180323190459-D2C8_BZDET?xid=Q2hlbm5haSBBZCBGaWxtIE1ha2Vycw==#rvw</t>
  </si>
  <si>
    <t>Colorking Media</t>
  </si>
  <si>
    <t>91 Votes</t>
  </si>
  <si>
    <t>https://www.justdial.com/Chennai/Colorking-Media-Opposite-Thana-Street-HDFC-ATM-Purasawalkam/044PXX44-XX44-180222191309-P4A2_BZDET?xid=Q2hlbm5haSBBZCBGaWxtIE1ha2Vycw==#rvw</t>
  </si>
  <si>
    <t>Angela Studios</t>
  </si>
  <si>
    <t>82 Votes</t>
  </si>
  <si>
    <t>https://www.justdial.com/Chennai/Angela-Studios-Opposite-to-Mega-Mart-Alwarthirunagar/044PXX44-XX44-160710003202-H4M7_BZDET?xid=Q2hlbm5haSBBZCBGaWxtIE1ha2Vycw==#rvw</t>
  </si>
  <si>
    <t>Thirumal Ads</t>
  </si>
  <si>
    <t>80 Votes</t>
  </si>
  <si>
    <t>https://www.justdial.com/Chennai/Thirumal-Ads-Opposite-to-MIT-Clg-Main-Gate-Nehru-Nagar-Chrompet/044PXX44-XX44-110130122859-A1E1_BZDET?xid=Q2hlbm5haSBBZCBGaWxtIE1ha2Vycw==#rvw</t>
  </si>
  <si>
    <t>360 Degree Studios Pvt Ltd</t>
  </si>
  <si>
    <t>https://www.justdial.com/Chennai/360-Degree-Studios-Pvt-Ltd-Near-Shoba-Kalyana-Mandapam-Saligramam/044PXX44-XX44-160331221831-J3P6_BZDET?xid=Q2hlbm5haSBBZCBGaWxtIE1ha2Vycw==#rvw</t>
  </si>
  <si>
    <t>C2h Networks Pvt Ltd</t>
  </si>
  <si>
    <t>https://www.justdial.com/Chennai/C2h-Networks-Pvt-Ltd-Near-Nadigar-Sangam-T-Nagar/044PXX44-XX44-141031183148-C3E1_BZDET?xid=Q2hlbm5haSBBZCBGaWxtIE1ha2Vycw==#rvw</t>
  </si>
  <si>
    <t>7 Miles Per Second</t>
  </si>
  <si>
    <t>73 Votes</t>
  </si>
  <si>
    <t>https://www.justdial.com/Chennai/7-Miles-Per-Second-Near-French-Loaf-Nolambur-Mogappair-West/044PXX44-XX44-151123204506-X6U2_BZDET?xid=Q2hlbm5haSBBZCBGaWxtIE1ha2Vycw==#rvw</t>
  </si>
  <si>
    <t>Vel Tv</t>
  </si>
  <si>
    <t>61 Votes</t>
  </si>
  <si>
    <t>https://www.justdial.com/Chennai/Vel-Tv-300-M-Near-Sintha-Mani-Signal-Anna-Nagar-East/044PXX44-XX44-160426120302-W3H3_BZDET?xid=Q2hlbm5haSBBZCBGaWxtIE1ha2Vycw==#rvw</t>
  </si>
  <si>
    <t>Chennai Modelling Diary</t>
  </si>
  <si>
    <t>3.4</t>
  </si>
  <si>
    <t>60 Votes</t>
  </si>
  <si>
    <t>https://www.justdial.com/Chennai/Chennai-Modelling-Diary-Near-Udaya-Eye-Hospital-Alwarpet/044P7018037_BZDET?xid=Q2hlbm5haSBBZCBGaWxtIE1ha2Vycw==#rvw</t>
  </si>
  <si>
    <t>K V Music Media</t>
  </si>
  <si>
    <t>58 Votes</t>
  </si>
  <si>
    <t>https://www.justdial.com/Chennai/K-V-Music-Media-Behind-Sudharma-Kalyana-Mandapam-Saligramam/044PXX44-XX44-130823181303-N9N7_BZDET?xid=Q2hlbm5haSBBZCBGaWxtIE1ha2Vycw==#rvw</t>
  </si>
  <si>
    <t>Stone Bench Creations Pvt L..</t>
  </si>
  <si>
    <t>https://www.justdial.com/Chennai/Stone-Bench-Creations-Pvt-Ltd-Ashok-Nagar/044PXX44-XX44-150625193001-G1K5_BZDET?xid=Q2hlbm5haSBBZCBGaWxtIE1ha2Vycw==#rvw</t>
  </si>
  <si>
    <t>Ogilvy &amp; Mather Pvt Ltd</t>
  </si>
  <si>
    <t>49 Votes</t>
  </si>
  <si>
    <t>https://www.justdial.com/Chennai/Ogilvy-Mather-Pvt-Ltd-Next-to-Eye-Hospital-Egmore/044PPE03401_BZDET?xid=Q2hlbm5haSBBZCBGaWxtIE1ha2Vycw==#rvw</t>
  </si>
  <si>
    <t>General Ads</t>
  </si>
  <si>
    <t>https://www.justdial.com/Chennai/General-Ads-Opposite-To-BEST-Hospital-Kodambakkam/044PXX44-XX44-140219095913-M4C3_BZDET?xid=Q2hlbm5haSBBZCBGaWxtIE1ha2Vycw==#rvw</t>
  </si>
  <si>
    <t>Boss Tv</t>
  </si>
  <si>
    <t>45 Votes</t>
  </si>
  <si>
    <t>https://www.justdial.com/Chennai/Boss-Tv-Near-Anna-Nagar-Tower-Anna-Nagar/044PXX44-XX44-140227210500-D1I5_BZDET?xid=Q2hlbm5haSBBZCBGaWxtIE1ha2Vycw==#rvw</t>
  </si>
  <si>
    <t>Dei Media</t>
  </si>
  <si>
    <t>41 Votes</t>
  </si>
  <si>
    <t>https://www.justdial.com/Chennai/Dei-Media-Near-Ramakrishna-Matriculation-School-Tambaram-West/044PXX44-XX44-101201160800-K3D2_BZDET?xid=Q2hlbm5haSBBZCBGaWxtIE1ha2Vycw==#rvw</t>
  </si>
  <si>
    <t>Kavithalayaa Productions Pv..</t>
  </si>
  <si>
    <t>https://www.justdial.com/Chennai/Kavithalayaa-Productions-Pvt-Ltd-Near-Ambika-Apalam-Departmental-Store-Abhiramapuram/044P3009491_BZDET?xid=Q2hlbm5haSBBZCBGaWxtIE1ha2Vycw==#rvw</t>
  </si>
  <si>
    <t>Studio Visualize</t>
  </si>
  <si>
    <t>35 Votes</t>
  </si>
  <si>
    <t>https://www.justdial.com/Chennai/Studio-Visualize-Express-Avenue-Mall-Nagaraj-Mansion-Royapettah/044PXX44-XX44-160607115946-N8S5_BZDET?xid=Q2hlbm5haSBBZCBGaWxtIE1ha2Vycw==#rvw</t>
  </si>
  <si>
    <t>Postlor Interactive India P..</t>
  </si>
  <si>
    <t>34 Votes</t>
  </si>
  <si>
    <t>https://www.justdial.com/Chennai/Postlor-Interactive-India-Pvt-Ltd-Near-Donaldo-Cabs-Ganesh-Nagar-Ayapakkam/044PXX44-XX44-120509211709-F6Y1_BZDET?xid=Q2hlbm5haSBBZCBGaWxtIE1ha2Vycw==#rvw</t>
  </si>
  <si>
    <t>Hd Creators</t>
  </si>
  <si>
    <t>32 Votes</t>
  </si>
  <si>
    <t>https://www.justdial.com/Chennai/Hd-Creators-Near-Devi-Academy-School-Valasaravakkam/044PXX44-XX44-111106205648-P8B2_BZDET?xid=Q2hlbm5haSBBZCBGaWxtIE1ha2Vycw==#rvw</t>
  </si>
  <si>
    <t>Postlor Interactive INDIA P..</t>
  </si>
  <si>
    <t>31 Votes</t>
  </si>
  <si>
    <t>https://www.justdial.com/Chennai/Postlor-Interactive-INDIA-Pvt-Ltd-Near-Tonakala-Camp-Ganesh-Nagar-Ambattur/044PXX44-XX44-100324154059-N3P7_BZDET?xid=Q2hlbm5haSBBZCBGaWxtIE1ha2Vycw==#rvw</t>
  </si>
  <si>
    <t>Umm Studios And Technologie..</t>
  </si>
  <si>
    <t>29 Votes</t>
  </si>
  <si>
    <t>https://www.justdial.com/Chennai/Umm-Studios-And-Technologies-Next-to-Wood-Pecker-Velacheri/044PXX44-XX44-150713173220-T4T5_BZDET?xid=Q2hlbm5haSBBZCBGaWxtIE1ha2Vycw==#rvw</t>
  </si>
  <si>
    <t>Den Production</t>
  </si>
  <si>
    <t>28 Votes</t>
  </si>
  <si>
    <t>https://www.justdial.com/Chennai/Den-Production-Behind-K3-Police-Station-Near-Amudha-Hardware-Anna-Nagar-East/044PXX44-XX44-181109130031-M7D1_BZDET?xid=Q2hlbm5haSBBZCBGaWxtIE1ha2Vycw==#rvw</t>
  </si>
  <si>
    <t>Ladies Special</t>
  </si>
  <si>
    <t>27 Votes</t>
  </si>
  <si>
    <t>https://www.justdial.com/Chennai/Ladies-Special-Lks-Nest-Opposite-Hotel-Sangamam-Ashok-Nagar/044PXX44-XX44-000153424534-P6Q1_BZDET?xid=Q2hlbm5haSBBZCBGaWxtIE1ha2Vycw==#rvw</t>
  </si>
  <si>
    <t>Brahmastra Prints &amp; ADS</t>
  </si>
  <si>
    <t>https://www.justdial.com/Chennai/Brahmastra-Prints-ADS-Near-Oil-Mill-Bus-Stand-Madipakkam/044PXX44-XX44-180806165956-E5G9_BZDET?xid=Q2hlbm5haSBBZCBGaWxtIE1ha2Vycw==#rvw</t>
  </si>
  <si>
    <t>Black And White Media Solut..</t>
  </si>
  <si>
    <t>https://www.justdial.com/Chennai/Black-And-White-Media-Solutions-Pvt-Ltd-Near-Ponndycherry-Guest-House-K-K-Nagar/044PXX44-XX44-110218112617-J3C8_BZDET?xid=Q2hlbm5haSBBZCBGaWxtIE1ha2Vycw==#rvw</t>
  </si>
  <si>
    <t>Viswaroopa Advertising &amp; Ma..</t>
  </si>
  <si>
    <t>https://www.justdial.com/Chennai/Viswaroopa-Advertising-Marketing-Near-Vasan-Eye-Care-Madipakkam/044PXX44-XX44-100902170340-L2V9_BZDET?xid=Q2hlbm5haSBBZCBGaWxtIE1ha2Vycw==#rvw</t>
  </si>
  <si>
    <t>Theos Studios</t>
  </si>
  <si>
    <t>https://www.justdial.com/Chennai/Theos-Studios-Tirumurthy-Nagar-Nungambakkam/044PXX44-XX44-110209161704-P2Z1_BZDET?xid=Q2hlbm5haSBBZCBGaWxtIE1ha2Vycw==#rvw</t>
  </si>
  <si>
    <t>Billiontags Creations Pvt L..</t>
  </si>
  <si>
    <t>https://www.justdial.com/Chennai/Billiontags-Creations-Pvt-Ltd-Near-Phoenix-Mall-Velacheri/044PXX44-XX44-160610130522-F4D5_BZDET?xid=Q2hlbm5haSBBZCBGaWxtIE1ha2Vycw==#rvw</t>
  </si>
  <si>
    <t>Lemuriya Olithirai</t>
  </si>
  <si>
    <t>https://www.justdial.com/Chennai/Lemuriya-Olithirai-Arumbakkam/044PXX44-XX44-090917130057-Y4J5_BZDET?xid=Q2hlbm5haSBBZCBGaWxtIE1ha2Vycw==#rvw</t>
  </si>
  <si>
    <t>punnagai tv</t>
  </si>
  <si>
    <t>https://www.justdial.com/Chennai/Punnagai-tv-Indian-bank-Aminjikarai/044PXX44-XX44-150903164522-C3V3_BZDET?xid=Q2hlbm5haSBBZCBGaWxtIE1ha2Vycw==#rvw</t>
  </si>
  <si>
    <t>Adam &amp; Eve Branding Solutio..</t>
  </si>
  <si>
    <t>18 Votes</t>
  </si>
  <si>
    <t>https://www.justdial.com/Chennai/Adam-Eve-Branding-Solutions-Above-Murugan-and-Co-Venkateshwara-Nagar-Virugambakkam/044PXX44-XX44-170108013502-T1M1_BZDET?xid=Q2hlbm5haSBBZCBGaWxtIE1ha2Vycw==#rvw</t>
  </si>
  <si>
    <t>Game Plan Communications Pv..</t>
  </si>
  <si>
    <t>https://www.justdial.com/Chennai/Game-Plan-Communications-Pvt-Ltd-Opposite-Valluvar-Gurukulam-Tambaram-West/044P7023302_BZDET?xid=Q2hlbm5haSBBZCBGaWxtIE1ha2Vycw==#rvw</t>
  </si>
  <si>
    <t>King Media Chennai</t>
  </si>
  <si>
    <t>https://www.justdial.com/Chennai/King-Media-Chennai-NEAR-PRESTIGE-SHOW-ROOM-Adambakkam/044PXX44-XX44-160826192522-T1S7_BZDET?xid=Q2hlbm5haSBBZCBGaWxtIE1ha2Vycw==#rvw</t>
  </si>
  <si>
    <t>Sri Cameras &amp; Studios Hire</t>
  </si>
  <si>
    <t>3.1</t>
  </si>
  <si>
    <t>https://www.justdial.com/Chennai/Sri-Cameras-Studios-Hire-Opp-Kauveri-School-Saligramam/044PXX44-XX44-110416173037-B9R1_BZDET?xid=Q2hlbm5haSBBZCBGaWxtIE1ha2Vycw==#rvw</t>
  </si>
  <si>
    <t>Black Box Films</t>
  </si>
  <si>
    <t>17 Votes</t>
  </si>
  <si>
    <t>https://www.justdial.com/Chennai/Black-Box-Films-Opp-Perfect-Maruti-Service-Station-Raja-Annamalai-Puram/044P5442262_BZDET?xid=Q2hlbm5haSBBZCBGaWxtIE1ha2Vycw==#rvw</t>
  </si>
  <si>
    <t>Magic Square Entertainment ..</t>
  </si>
  <si>
    <t>https://www.justdial.com/Chennai/Magic-Square-Entertainment-Pvt-Ltd-Near-Iyyapan-Temple-Mahalingapuram/044PXX44-XX44-150206141640-J6T5_BZDET?xid=Q2hlbm5haSBBZCBGaWxtIE1ha2Vycw==#rvw</t>
  </si>
  <si>
    <t>Aptitude Studios</t>
  </si>
  <si>
    <t>https://www.justdial.com/Chennai/Aptitude-Studios-Near-Thana-Street-Purasawalkam/044PXX44-XX44-131030163042-B9N3_BZDET?xid=Q2hlbm5haSBBZCBGaWxtIE1ha2Vycw==#rvw</t>
  </si>
  <si>
    <t>Orange Studios Pvt Ltd</t>
  </si>
  <si>
    <t>https://www.justdial.com/Chennai/Orange-Studios-Pvt-Ltd-Near-Big-Bazaar-T-Nagar/044PXX44-XX44-110319165852-G5F9_BZDET?xid=Q2hlbm5haSBBZCBGaWxtIE1ha2Vycw==#rvw</t>
  </si>
  <si>
    <t>1st May Advertisement</t>
  </si>
  <si>
    <t>16 Votes</t>
  </si>
  <si>
    <t>https://www.justdial.com/Chennai/1st-May-Advertisement-Near-Virugambakkam-Police-Station-Baskar-Colony-Saligramam/044PXX44-XX44-150805135822-R1F2_BZDET?xid=Q2hlbm5haSBBZCBGaWxtIE1ha2Vycw==#rvw</t>
  </si>
  <si>
    <t>Madurai Entertainment</t>
  </si>
  <si>
    <t>15 Votes</t>
  </si>
  <si>
    <t>https://www.justdial.com/Chennai/Madurai-Entertainment-Behind-Forum-Vijaya-Mahal-Near-Ambica-Empire-Saligramam/044PXX44-XX44-190901092538-S2Y9_BZDET?xid=Q2hlbm5haSBBZCBGaWxtIE1ha2Vycw==#rvw</t>
  </si>
  <si>
    <t>Bright Ray Productions</t>
  </si>
  <si>
    <t>https://www.justdial.com/Chennai/Bright-Ray-Productions-Vadapalani/044PXX44-XX44-140813121311-F4Y9_BZDET?xid=Q2hlbm5haSBBZCBGaWxtIE1ha2Vycw==#rvw</t>
  </si>
  <si>
    <t>Bewitch Adfilm Agency</t>
  </si>
  <si>
    <t>https://www.justdial.com/Chennai/Bewitch-Adfilm-Agency-Near-Trustpuram-Choolaimedu/044PXX44-XX44-121208132826-U2M2_BZDET?xid=Q2hlbm5haSBBZCBGaWxtIE1ha2Vycw==#rvw</t>
  </si>
  <si>
    <t>Still Waters Films Pvt Ltd</t>
  </si>
  <si>
    <t>14 Votes</t>
  </si>
  <si>
    <t>https://www.justdial.com/Chennai/Still-Waters-Films-Pvt-Ltd-Near-Kola-Saraswathi-School-Kilpauk/044P7301401_BZDET?xid=Q2hlbm5haSBBZCBGaWxtIE1ha2Vycw==#rvw</t>
  </si>
  <si>
    <t>Cine Hive</t>
  </si>
  <si>
    <t>https://www.justdial.com/Chennai/Cine-Hive-Valasaravakkam/044PXX44-XX44-181024202530-F4R3_BZDET?xid=Q2hlbm5haSBBZCBGaWxtIE1ha2Vycw==#rvw</t>
  </si>
  <si>
    <t>Ganancia 360</t>
  </si>
  <si>
    <t>https://www.justdial.com/Chennai/Ganancia-360-Sathyam-Cinemas-Parking-Adjacent-Royapettah/044PXX44-XX44-140124113142-G8R9_BZDET?xid=Q2hlbm5haSBBZCBGaWxtIE1ha2Vycw==#rvw</t>
  </si>
  <si>
    <t>Propeltree Technologies Pvt..</t>
  </si>
  <si>
    <t>12 Votes</t>
  </si>
  <si>
    <t>https://www.justdial.com/Chennai/Propeltree-Technologies-Pvt-Ltd-Near-Joyalukkas-T-Nagar/044PXX44-XX44-161025000805-M4H4_BZDET?xid=Q2hlbm5haSBBZCBGaWxtIE1ha2Vycw==#rvw</t>
  </si>
  <si>
    <t>R J Associates</t>
  </si>
  <si>
    <t>https://www.justdial.com/Chennai/R-J-Associates-Near-Valluvar-Statue-Bus-Stand-Mylapore/044PXX44-XX44-000934434265-C1J4_BZDET?xid=Q2hlbm5haSBBZCBGaWxtIE1ha2Vycw==#rvw</t>
  </si>
  <si>
    <t>Graphic Park</t>
  </si>
  <si>
    <t>https://www.justdial.com/Chennai/Graphic-Park-Near-Cherch-Royapettah/044P3017580_BZDET?xid=Q2hlbm5haSBBZCBGaWxtIE1ha2Vycw==#rvw</t>
  </si>
  <si>
    <t>Media 95 Marketing &amp; Advert..</t>
  </si>
  <si>
    <t>https://www.justdial.com/Chennai/Media-95-Marketing-Advertising-Near-ICICI-Bank-Wealth-Management-Indra-Nagar-Adyar/044PXX44-XX44-131217133829-N2J3_BZDET?xid=Q2hlbm5haSBBZCBGaWxtIE1ha2Vycw==#rvw</t>
  </si>
  <si>
    <t>Surespace</t>
  </si>
  <si>
    <t>10 Votes</t>
  </si>
  <si>
    <t>https://www.justdial.com/Chennai/Surespace-Near-Kalakshetra-Road-Thiruvanmiyur/044PXX44-XX44-171108134058-E9S2_BZDET?xid=Q2hlbm5haSBBZCBGaWxtIE1ha2Vycw==#rvw</t>
  </si>
  <si>
    <t>Goodwill Friends Media</t>
  </si>
  <si>
    <t>https://www.justdial.com/Chennai/Goodwill-Friends-Media-Vadapalani-Bus-Terminus-Vadapalani/044PXX44-XX44-180926122123-D7E2_BZDET?xid=Q2hlbm5haSBBZCBGaWxtIE1ha2Vycw==#rvw</t>
  </si>
  <si>
    <t>Dream Adz</t>
  </si>
  <si>
    <t>https://www.justdial.com/Chennai/Dream-Adz-Near-By-Church-Alwarthirunagar/044PXX44-XX44-161022144524-M2D1_BZDET?xid=Q2hlbm5haSBBZCBGaWxtIE1ha2Vycw==#rvw</t>
  </si>
  <si>
    <t>Sign Of Life Productions</t>
  </si>
  <si>
    <t>https://www.justdial.com/Chennai/Sign-Of-Life-Productions-Karpagm-Gardens-Adyar/044P9800305_BZDET?xid=Q2hlbm5haSBBZCBGaWxtIE1ha2Vycw==#rvw</t>
  </si>
  <si>
    <t>Hamsa Vision</t>
  </si>
  <si>
    <t>https://www.justdial.com/Chennai/Hamsa-Vision-Near-Everwin-Matriculation-Higher-Secondary-School-Somanadapuram-Kolathur/044PXX44-XX44-140324134953-M3J8_BZDET?xid=Q2hlbm5haSBBZCBGaWxtIE1ha2Vycw==#rvw</t>
  </si>
  <si>
    <t>Moments Visual</t>
  </si>
  <si>
    <t>https://www.justdial.com/Chennai/Moments-Visual-Opp-to-Velu-Sweet-West-Mambalam/044PXX44-XX44-110916115123-E2C5_BZDET?xid=Q2hlbm5haSBBZCBGaWxtIE1ha2Vycw==#rvw</t>
  </si>
  <si>
    <t>Be Positive 24 Communicatio..</t>
  </si>
  <si>
    <t>https://www.justdial.com/Chennai/Be-Positive-24-Communication-Design-Pvt-Ltd-Opposite-Bengal-Association-T-Nagar/044PK000434_BZDET?xid=Q2hlbm5haSBBZCBGaWxtIE1ha2Vycw==#rvw</t>
  </si>
  <si>
    <t>Sri SAI Studios (Post Produ..</t>
  </si>
  <si>
    <t>https://www.justdial.com/Chennai/Sri-SAI-Studios-Post-Production-Virugambakkam/044PXX44-XX44-130903005441-C3J3_BZDET?xid=Q2hlbm5haSBBZCBGaWxtIE1ha2Vycw==#rvw</t>
  </si>
  <si>
    <t>Vasan</t>
  </si>
  <si>
    <t>https://www.justdial.com/Chennai/Vasan-Dhanalaksmi-Nagar-Near-ATS-Kalayana-Mandapam-Iyyappanthangal/044PXX44-XX44-120805132039-V3H6_BZDET?xid=Q2hlbm5haSBBZCBGaWxtIE1ha2Vycw==#rvw</t>
  </si>
  <si>
    <t>chroma media</t>
  </si>
  <si>
    <t>https://www.justdial.com/Chennai/Chroma-media-Jafferkhanpet/044PXX44-XX44-120419153554-T3K1_BZDET?xid=Q2hlbm5haSBBZCBGaWxtIE1ha2Vycw==#rvw</t>
  </si>
  <si>
    <t>Aasai Media Network</t>
  </si>
  <si>
    <t>9 Votes</t>
  </si>
  <si>
    <t>https://www.justdial.com/Chennai/Aasai-Media-Network-Near-Lic-Tiruvatiswaranpet-Anna-Salai/044PXX44-XX44-180719131910-I4I7_BZDET?xid=Q2hlbm5haSBBZCBGaWxtIE1ha2Vycw==#rvw</t>
  </si>
  <si>
    <t>Click U Photography</t>
  </si>
  <si>
    <t>https://www.justdial.com/Chennai/Click-U-Photography-Above-Cakes-and-Berries-Bakery-Valasaravakkam/044PXX44-XX44-160907181309-K1X4_BZDET?xid=Q2hlbm5haSBBZCBGaWxtIE1ha2Vycw==#rvw</t>
  </si>
  <si>
    <t>Trust Media Ad Film Makers</t>
  </si>
  <si>
    <t>https://www.justdial.com/Chennai/Trust-Media-Ad-Film-Makers-Nungambakkam-IMDA-Nungambakkam/044PXX44-XX44-190902104014-I3B6_BZDET?xid=Q2hlbm5haSBBZCBGaWxtIE1ha2Vycw==#rvw</t>
  </si>
  <si>
    <t>Sushma Multimedia</t>
  </si>
  <si>
    <t>https://www.justdial.com/Chennai/Sushma-Multimedia-Opposite-Hotel-Pradap-Plaza-T-Nagar/044PXX44-XX44-130330113059-W6G6_BZDET?xid=Q2hlbm5haSBBZCBGaWxtIE1ha2Vycw==#rvw</t>
  </si>
  <si>
    <t>Orchidbees</t>
  </si>
  <si>
    <t>https://www.justdial.com/Chennai/Orchidbees-Near-Iyyappan-Temple-Anna-Nagar/044PXX44-XX44-110721131351-L3C3_BZDET?xid=Q2hlbm5haSBBZCBGaWxtIE1ha2Vycw==#rvw</t>
  </si>
  <si>
    <t>R K Dreams</t>
  </si>
  <si>
    <t>https://www.justdial.com/Chennai/R-K-Dreams-Saligramam/044PPE06114_BZDET?xid=Q2hlbm5haSBBZCBGaWxtIE1ha2Vycw==#rvw</t>
  </si>
  <si>
    <t>Techniment</t>
  </si>
  <si>
    <t>https://www.justdial.com/Chennai/Techniment-Joint-Office-Bus-Stop-Ayanavaram/044PXX44-XX44-141020103004-H5F4_BZDET?xid=Q2hlbm5haSBBZCBGaWxtIE1ha2Vycw==#rvw</t>
  </si>
  <si>
    <t>Lemurian Production</t>
  </si>
  <si>
    <t>8 Votes</t>
  </si>
  <si>
    <t>https://www.justdial.com/Chennai/Lemurian-Production-Opposite-to-Temple-Adyar/044PXX44-XX44-140527111631-B7W3_BZDET?xid=Q2hlbm5haSBBZCBGaWxtIE1ha2Vycw==#rvw</t>
  </si>
  <si>
    <t>Starlings Film Crew</t>
  </si>
  <si>
    <t>https://www.justdial.com/Chennai/Starlings-Film-Crew-Near-Mega-Mart-Alwarthirunagar/044PXX44-XX44-120529194529-B5H2_BZDET?xid=Q2hlbm5haSBBZCBGaWxtIE1ha2Vycw==#rvw</t>
  </si>
  <si>
    <t>Robo TV</t>
  </si>
  <si>
    <t>https://www.justdial.com/Chennai/Robo-TV-Near-Ambedkar-College-Vyasarpadi/044PXX44-XX44-140910194833-W3K9_BZDET?xid=Q2hlbm5haSBBZCBGaWxtIE1ha2Vycw==#rvw</t>
  </si>
  <si>
    <t>Raj Digital Plus</t>
  </si>
  <si>
    <t>https://www.justdial.com/Chennai/Raj-Digital-Plus-Teynampet/044PXX44-XX44-180216210317-G5Q7_BZDET?xid=Q2hlbm5haSBBZCBGaWxtIE1ha2Vycw==#rvw</t>
  </si>
  <si>
    <t>Smedia Xpose</t>
  </si>
  <si>
    <t>https://www.justdial.com/Chennai/Smedia-Xpose-Near-Vijaya-Bharathi-School-Vadapalani/044PXX44-XX44-160627164013-X4R6_BZDET?xid=Q2hlbm5haSBBZCBGaWxtIE1ha2Vycw==#rvw</t>
  </si>
  <si>
    <t>Sri Thirumala Ads</t>
  </si>
  <si>
    <t>https://www.justdial.com/Chennai/Sri-Thirumala-Ads-Near-Brindhavan-Nagar-Extn-Ashok-Nagar/044PXX44-XX44-110601154332-I8S6_BZDET?xid=Q2hlbm5haSBBZCBGaWxtIE1ha2Vycw==#rvw</t>
  </si>
  <si>
    <t>Marchingwoods Media Chennai..</t>
  </si>
  <si>
    <t>https://www.justdial.com/Chennai/Marchingwoods-Media-Chennai-Pvt-Ltd-SBI-Officers-Colony-Near-Alphabet-Play-School-Alwarpet/044P1237885754Q7Q8Y6_BZDET?xid=Q2hlbm5haSBBZCBGaWxtIE1ha2Vycw==#rvw</t>
  </si>
  <si>
    <t>Vijaya Productions</t>
  </si>
  <si>
    <t>https://www.justdial.com/Chennai/Vijaya-Productions-Vadapalani/044P4237461_BZDET?xid=Q2hlbm5haSBBZCBGaWxtIE1ha2Vycw==#rvw</t>
  </si>
  <si>
    <t>Mr 7 Photography</t>
  </si>
  <si>
    <t>https://www.justdial.com/Chennai/Mr-7-Photography-Near-By-City-Union-Bank-Kattupakkam/044PXX44-XX44-190729155012-J9Z3_BZDET?xid=Q2hlbm5haSBBZCBGaWxtIE1ha2Vycw==#rvw</t>
  </si>
  <si>
    <t>Niice Creative Media</t>
  </si>
  <si>
    <t>https://www.justdial.com/Chennai/Niice-Creative-Media-Near-Deena-Colour-Lap-Opp-Mount-Road/044PXX44-XX44-150524003537-Q1H2_BZDET?xid=Q2hlbm5haSBBZCBGaWxtIE1ha2Vycw==#rvw</t>
  </si>
  <si>
    <t>32 Bit Studios</t>
  </si>
  <si>
    <t>https://www.justdial.com/Chennai/32-Bit-Studios-Near-Power-House-Choolaimedu/044PXX44-XX44-180731092508-L8Q4_BZDET?xid=Q2hlbm5haSBBZCBGaWxtIE1ha2Vycw==#rvw</t>
  </si>
  <si>
    <t>Carrot Adworks Pvt Ltd</t>
  </si>
  <si>
    <t>https://www.justdial.com/Chennai/Carrot-Adworks-Pvt-Ltd-Near-DMS-Bus-Stop-Teynampet/044PXX44-XX44-150131115128-V9I9_BZDET?xid=Q2hlbm5haSBBZCBGaWxtIE1ha2Vycw==#rvw</t>
  </si>
  <si>
    <t>Leo Ads</t>
  </si>
  <si>
    <t>https://www.justdial.com/Chennai/Leo-Ads-Backside-of-the-Imcops-Thiruvanmiyur/044PXX44-XX44-140314132145-W1M7_BZDET?xid=Q2hlbm5haSBBZCBGaWxtIE1ha2Vycw==#rvw</t>
  </si>
  <si>
    <t>Colorxtract</t>
  </si>
  <si>
    <t>https://www.justdial.com/Chennai/Colorxtract-Near-Kalayan-Jewellers-Anna-Nagar-West/044PXX44-XX44-110625145024-E3V3_BZDET?xid=Q2hlbm5haSBBZCBGaWxtIE1ha2Vycw==#rvw</t>
  </si>
  <si>
    <t>Color Xtract</t>
  </si>
  <si>
    <t>https://www.justdial.com/Chennai/Color-Xtract-Near-Thirumangalam-Waves-Show-Room-Anna-Nagar/044PXX44-XX44-111015173821-G2U4_BZDET?xid=Q2hlbm5haSBBZCBGaWxtIE1ha2Vycw==#rvw</t>
  </si>
  <si>
    <t>Eternal Studio</t>
  </si>
  <si>
    <t>https://www.justdial.com/Chennai/Eternal-Studio-Opposite-Mega-Mart-Alwarthirunagar/044P1232194834T8V9P1_BZDET?xid=Q2hlbm5haSBBZCBGaWxtIE1ha2Vycw==#rvw</t>
  </si>
  <si>
    <t>Jaishree Pictures</t>
  </si>
  <si>
    <t>https://www.justdial.com/Chennai/Jaishree-Pictures-Alwarpet/044P4811275_BZDET?xid=Q2hlbm5haSBBZCBGaWxtIE1ha2Vycw==#rvw</t>
  </si>
  <si>
    <t>Idea World 1 Celluloid Pvt ..</t>
  </si>
  <si>
    <t>https://www.justdial.com/Chennai/Idea-World-1-Celluloid-Pvt-Ltd-Near-Chinmaya-Nagar-Virugambakkam/044PZ004378_BZDET?xid=Q2hlbm5haSBBZCBGaWxtIE1ha2Vycw==#rvw</t>
  </si>
  <si>
    <t>Shri Neela &amp; Co</t>
  </si>
  <si>
    <t>https://www.justdial.com/Chennai/Shri-Neela-Co-Near-Wesley-School-Ponniammanmedu/044PXX44-XX44-170426164345-I1E1_BZDET?xid=Q2hlbm5haSBBZCBGaWxtIE1ha2Vycw==#rvw</t>
  </si>
  <si>
    <t>Design Techiez</t>
  </si>
  <si>
    <t>https://www.justdial.com/Chennai/Design-Techiez-Mogappair/044PXX44-XX44-170818130110-J7R1_BZDET?xid=Q2hlbm5haSBBZCBGaWxtIE1ha2Vycw==#rvw</t>
  </si>
  <si>
    <t>Maximum Media</t>
  </si>
  <si>
    <t>https://www.justdial.com/Chennai/Maximum-Media-Ashok-Nagar/044P5407505_BZDET?xid=Q2hlbm5haSBBZCBGaWxtIE1ha2Vycw==#rvw</t>
  </si>
  <si>
    <t>One M G</t>
  </si>
  <si>
    <t>https://www.justdial.com/Chennai/One-M-G-Near-ICICI-Bank-T-Nagar/044PXX44-XX44-140805160805-V1V7_BZDET?xid=Q2hlbm5haSBBZCBGaWxtIE1ha2Vycw==#rvw</t>
  </si>
  <si>
    <t>Krishna Media</t>
  </si>
  <si>
    <t>https://www.justdial.com/Chennai/Krishna-Media-Backside-Of-RTO-Office-Anna-Nagar-East/044PXX44-XX44-140127083945-W8C2_BZDET?xid=Q2hlbm5haSBBZCBGaWxtIE1ha2Vycw==#rvw</t>
  </si>
  <si>
    <t>Harvee Designs</t>
  </si>
  <si>
    <t>https://www.justdial.com/Chennai/Harvee-Designs-Perungudi/044PXX44-XX44-190323041124-S7R4_BZDET?xid=Q2hlbm5haSBBZCBGaWxtIE1ha2Vycw==#rvw</t>
  </si>
  <si>
    <t>Royal Add Media</t>
  </si>
  <si>
    <t>https://www.justdial.com/Chennai/Royal-Add-Media-Semmancheri/044PXX44-XX44-170907005440-N5E3_BZDET?xid=Q2hlbm5haSBBZCBGaWxtIE1ha2Vycw==#rvw</t>
  </si>
  <si>
    <t>Sai Shyam Communications</t>
  </si>
  <si>
    <t>3.0</t>
  </si>
  <si>
    <t>https://www.justdial.com/Chennai/Sai-Shyam-Communications-Near-By-Meen-Market-Perumbakkam/044PXX44-XX44-130530094729-Q6Y1_BZDET?xid=Q2hlbm5haSBBZCBGaWxtIE1ha2Vycw==#rvw</t>
  </si>
  <si>
    <t>Film Cave</t>
  </si>
  <si>
    <t>https://www.justdial.com/Chennai/Film-Cave-Near-Jawahar-Engineering-College-Saligramam/044PXX44-XX44-130803131539-Q9R6_BZDET?xid=Q2hlbm5haSBBZCBGaWxtIE1ha2Vycw==#rvw</t>
  </si>
  <si>
    <t>The Beat - Social Media Mar..</t>
  </si>
  <si>
    <t>https://www.justdial.com/Chennai/The-Beat-Social-Media-Marketing-Near-Nagathamman-Temple-Saligramam/044PXX44-XX44-171019124001-R2X8_BZDET?xid=Q2hlbm5haSBBZCBGaWxtIE1ha2Vycw==#rvw</t>
  </si>
  <si>
    <t>Word Of Web</t>
  </si>
  <si>
    <t>https://www.justdial.com/Chennai/Word-Of-Web-Next-Lane-to-Nalas-Hotel-Nanmangalam-Kovilambakkam/044PXX44-XX44-180328012909-Y1U6_BZDET?xid=Q2hlbm5haSBBZCBGaWxtIE1ha2Vycw==#rvw</t>
  </si>
  <si>
    <t>Tinderbox AD Films</t>
  </si>
  <si>
    <t>https://www.justdial.com/Chennai/Tinderbox-AD-Films-Near-Aiyyapan-Temple-K-K-Nagar/044PXX44-XX44-170830214533-G3H6_BZDET?xid=Q2hlbm5haSBBZCBGaWxtIE1ha2Vycw==#rvw</t>
  </si>
  <si>
    <t>G3 Mediaworks Pvt Ltd</t>
  </si>
  <si>
    <t>https://www.justdial.com/Chennai/G3-Mediaworks-Pvt-Ltd-Near-Kaveri-Hospital-Alwarpet/044PXX44-XX44-161004115021-Q4Y5_BZDET?xid=Q2hlbm5haSBBZCBGaWxtIE1ha2Vycw==#rvw</t>
  </si>
  <si>
    <t>Global Media</t>
  </si>
  <si>
    <t>https://www.justdial.com/Chennai/Global-Media-Ambedhkar-Statue-Ganagai-Amman-Koil-Nagalkeni-Chrompet/044PXX44-XX44-160215075709-P1J8_BZDET?xid=Q2hlbm5haSBBZCBGaWxtIE1ha2Vycw==#rvw</t>
  </si>
  <si>
    <t>Matrix 3 D Studio</t>
  </si>
  <si>
    <t>https://www.justdial.com/Chennai/Matrix-3-D-Studio-Near-Moogambigai-Koil-vandalur-Bridge-Vandalur/044PXX44-XX44-170911112011-V1N6_BZDET?xid=Q2hlbm5haSBBZCBGaWxtIE1ha2Vycw==#rvw</t>
  </si>
  <si>
    <t>Rey Creations</t>
  </si>
  <si>
    <t>https://www.justdial.com/Chennai/Rey-Creations-Near-Zique-Saloon-Chetpet/044PXX44-XX44-160315192924-H5B4_BZDET?xid=Q2hlbm5haSBBZCBGaWxtIE1ha2Vycw==#rvw</t>
  </si>
  <si>
    <t>Olympian Events</t>
  </si>
  <si>
    <t>https://www.justdial.com/Chennai/Olympian-Events-Next-to-Be-Well-Hostel-T-Nagar/044PXX44-XX44-130517201505-Y4H2_BZDET?xid=Q2hlbm5haSBBZCBGaWxtIE1ha2Vycw==#rvw</t>
  </si>
  <si>
    <t>Gramophone Studio</t>
  </si>
  <si>
    <t>https://www.justdial.com/Chennai/Gramophone-Studio-Near-HDFC-Bank-Redhills-Branch-Redhills/044PXX44-XX44-180704151301-X8R4_BZDET?xid=Q2hlbm5haSBBZCBGaWxtIE1ha2Vycw==#rvw</t>
  </si>
  <si>
    <t>Archers Studio</t>
  </si>
  <si>
    <t>https://www.justdial.com/Chennai/Archers-Studio-Near-By-Carriage-Rly-Station-Perambur/044PXX44-XX44-130801121212-R8M8_BZDET?xid=Q2hlbm5haSBBZCBGaWxtIE1ha2Vycw==#rvw</t>
  </si>
  <si>
    <t>Aambal Advertising &amp; Promot..</t>
  </si>
  <si>
    <t>https://www.justdial.com/Chennai/Aambal-Advertising-Promotions-Near-Chithamani-Shenoy-Nagar/044PXX44-XX44-150627140031-F8T2_BZDET?xid=Q2hlbm5haSBBZCBGaWxtIE1ha2Vycw==#rvw</t>
  </si>
  <si>
    <t>Timeline Production House</t>
  </si>
  <si>
    <t>https://www.justdial.com/Chennai/Timeline-Production-House-Near-Mctm-School-Mylapore/044PXX44-XX44-110613152507-N3M2_BZDET?xid=Q2hlbm5haSBBZCBGaWxtIE1ha2Vycw==#rvw</t>
  </si>
  <si>
    <t>Mass TV (Kannnan Nagar )</t>
  </si>
  <si>
    <t>https://www.justdial.com/Chennai/Mass-TV-Kannnan-Nagar-Kannnan-Nagar-Behind-Neo-Life-Hospital-Madipakkam/044PXX44-XX44-130816144636-W9U3_BZDET?xid=Q2hlbm5haSBBZCBGaWxtIE1ha2Vycw==#rvw</t>
  </si>
  <si>
    <t>Spaark Media Entertainment</t>
  </si>
  <si>
    <t>https://www.justdial.com/Chennai/Spaark-Media-Entertainment-Near-Saamiyaar-Madam-A-R-Rahman-House-Vadapalani/044PCLR20090314IRO418199486_BZDET?xid=Q2hlbm5haSBBZCBGaWxtIE1ha2Vycw==#rvw</t>
  </si>
  <si>
    <t>Ad Film Studio</t>
  </si>
  <si>
    <t>https://www.justdial.com/Chennai/Ad-Film-Studio-Vadapalani/044PXX44-XX44-100622153146-K2F9_BZDET?xid=Q2hlbm5haSBBZCBGaWxtIE1ha2Vycw==#rvw</t>
  </si>
  <si>
    <t>Mahaveer Enterprises</t>
  </si>
  <si>
    <t>https://www.justdial.com/Chennai/Mahaveer-Enterprises-Near-Casino-Theatre-Mount-Road/044P4231287_BZDET?xid=Q2hlbm5haSBBZCBGaWxtIE1ha2Vycw==#rvw</t>
  </si>
  <si>
    <t>Nagass Ads</t>
  </si>
  <si>
    <t>https://www.justdial.com/Chennai/Nagass-Ads-Near-Pushpa-Garden-Maduravoyal/044PXX44-XX44-130823191644-M6B3_BZDET?xid=Q2hlbm5haSBBZCBGaWxtIE1ha2Vycw==#rvw</t>
  </si>
  <si>
    <t>ACT India Tata</t>
  </si>
  <si>
    <t>https://www.justdial.com/Chennai/ACT-India-Tata-Near-Phoenix-Market-Velacheri/044PXX44-XX44-110829223733-L2W5_BZDET?xid=Q2hlbm5haSBBZCBGaWxtIE1ha2Vycw==#rvw</t>
  </si>
  <si>
    <t>Diya Cine Creations</t>
  </si>
  <si>
    <t>3.3</t>
  </si>
  <si>
    <t>https://www.justdial.com/Chennai/Diya-Cine-Creations-Near-By-Jj-Park-Nanmangalam-Kovilambakkam/044PXX44-XX44-170808214501-J1Z3_BZDET?xid=Q2hlbm5haSBBZCBGaWxtIE1ha2Vycw==#rvw</t>
  </si>
  <si>
    <t>Adding Smiles Media Pvt Ltd</t>
  </si>
  <si>
    <t>https://www.justdial.com/Chennai/Adding-Smiles-Media-Pvt-Ltd-Near-Yahama-Sterling-Musicals-Nungambakkam/044PXX44-XX44-180524135524-B1K3_BZDET?xid=Q2hlbm5haSBBZCBGaWxtIE1ha2Vycw==#rvw</t>
  </si>
  <si>
    <t>Ad5 Media</t>
  </si>
  <si>
    <t>https://www.justdial.com/Chennai/Ad5-Media-Near-Egmore-Museum-Egmore/044PXX44-XX44-141225010022-Q5B6_BZDET?xid=Q2hlbm5haSBBZCBGaWxtIE1ha2Vycw==#rvw</t>
  </si>
  <si>
    <t>Adhithiya Avinash Multimedi..</t>
  </si>
  <si>
    <t>https://www.justdial.com/Chennai/Adhithiya-Avinash-Multimedia-Works-Mambalam-Railway-Station-West-Mambalam/044PXX44-XX44-190821114939-N7K8_BZDET?xid=Q2hlbm5haSBBZCBGaWxtIE1ha2Vycw==#rvw</t>
  </si>
  <si>
    <t>Mak Workz</t>
  </si>
  <si>
    <t>https://www.justdial.com/Chennai/Mak-Workz-Canara-Bank-Colony-Gandhi-Nagar-Near-Gandhi-Nagar-Tee-Saligramam/044PXX44-XX44-130721193001-R9W1_BZDET?xid=Q2hlbm5haSBBZCBGaWxtIE1ha2Vycw==#rvw</t>
  </si>
  <si>
    <t>Wetland Media</t>
  </si>
  <si>
    <t>https://www.justdial.com/Chennai/Wetland-Media-Near-By-Rosery-School-Adambakkam/044PXX44-XX44-180801222148-Y7K5_BZDET?xid=Q2hlbm5haSBBZCBGaWxtIE1ha2Vycw==#rvw</t>
  </si>
  <si>
    <t>Laasya Advertising</t>
  </si>
  <si>
    <t>https://www.justdial.com/Chennai/Laasya-Advertising-OPP-ICMR-Ayapakkam/044PXX44-XX44-130727161636-R4X5_BZDET?xid=Q2hlbm5haSBBZCBGaWxtIE1ha2Vycw==#rvw</t>
  </si>
  <si>
    <t>Advocate DON Bosco SAM</t>
  </si>
  <si>
    <t>https://www.justdial.com/Chennai/Advocate-DON-Bosco-SAM-Parrys/044P1234162072D1B9N7_BZDET?xid=Q2hlbm5haSBBZCBGaWxtIE1ha2Vycw==#rvw</t>
  </si>
  <si>
    <t>Sv Enterprises</t>
  </si>
  <si>
    <t>https://www.justdial.com/Chennai/Sv-Enterprises-BESIDE-TVS-SHOWROOM-Kolathur/044PXX44-XX44-200216125241-K6U6_BZDET?xid=Q2hlbm5haSBBZCBGaWxtIE1ha2Vycw==#rvw</t>
  </si>
  <si>
    <t>Padagu Digital Agency</t>
  </si>
  <si>
    <t>https://www.justdial.com/Chennai/Padagu-Digital-Agency-Nungambakkam/044PXX44-XX44-200206200351-N8C3_BZDET?xid=Q2hlbm5haSBBZCBGaWxtIE1ha2Vycw==#rvw</t>
  </si>
  <si>
    <t>Blooup Advertising</t>
  </si>
  <si>
    <t>https://www.justdial.com/Chennai/Blooup-Advertising-Opposite-Taj-Coromandal-Hotel-Nungambakkam/044PXX44-XX44-140308192838-S2T8_BZDET?xid=Q2hlbm5haSBBZCBGaWxtIE1ha2Vycw==#rvw</t>
  </si>
  <si>
    <t>Olive Lights</t>
  </si>
  <si>
    <t>https://www.justdial.com/Chennai/Olive-Lights-Inside-Mookambika-Complex-Alwarpet/044PXX44-XX44-120426111521-C3S3_BZDET?xid=Q2hlbm5haSBBZCBGaWxtIE1ha2Vycw==#rvw</t>
  </si>
  <si>
    <t>Urimaitv Net Work</t>
  </si>
  <si>
    <t>https://www.justdial.com/Chennai/Urimaitv-Net-Work-Near-casino-theater-Mount-Road/044PXX44-XX44-170218014502-T2P3_BZDET?xid=Q2hlbm5haSBBZCBGaWxtIE1ha2Vycw==#rvw</t>
  </si>
  <si>
    <t>Brain Smart Media &amp; Adverti..</t>
  </si>
  <si>
    <t>https://www.justdial.com/Chennai/Brain-Smart-Media-Advertising-Pvt-Ltd-Above-Globus-Store-T-Nagar/044PXX44-XX44-120116163034-V6T1_BZDET?xid=Q2hlbm5haSBBZCBGaWxtIE1ha2Vycw==#rvw</t>
  </si>
  <si>
    <t>Minnal Television</t>
  </si>
  <si>
    <t>https://www.justdial.com/Chennai/Minnal-Television-Gopalapuram/044P4006193_BZDET?xid=Q2hlbm5haSBBZCBGaWxtIE1ha2Vycw==#rvw</t>
  </si>
  <si>
    <t>Surang Studio</t>
  </si>
  <si>
    <t>https://www.justdial.com/Chennai/Surang-Studio-Opp-Lakme-Spa-Alwarpet/044PXX44-XX44-150730165313-N5C4_BZDET?xid=Q2hlbm5haSBBZCBGaWxtIE1ha2Vycw==#rvw</t>
  </si>
  <si>
    <t>Ovm Studios</t>
  </si>
  <si>
    <t>https://www.justdial.com/Chennai/Ovm-Studios-Near-Sangeetha-Restaurant-Nungambakkam/044PXX44-XX44-170705233315-X8Y8_BZDET?xid=Q2hlbm5haSBBZCBGaWxtIE1ha2Vycw==#rvw</t>
  </si>
  <si>
    <t>Happie Creations</t>
  </si>
  <si>
    <t>https://www.justdial.com/Chennai/Happie-Creations-Near-Shobana-Kalyana-Mandabam-Opposite-to-Siva-Driving-School-West-Mambalam/044PXX44-XX44-150425093423-A8P1_BZDET?xid=Q2hlbm5haSBBZCBGaWxtIE1ha2Vycw==#rvw</t>
  </si>
  <si>
    <t>Spaces</t>
  </si>
  <si>
    <t>https://www.justdial.com/Chennai/Spaces-Street-Opp-to-Prasad-Labs-Saligramam/044PXX44-XX44-130213151505-G1G5_BZDET?xid=Q2hlbm5haSBBZCBGaWxtIE1ha2Vycw==#rvw</t>
  </si>
  <si>
    <t>Frame Twenty Four</t>
  </si>
  <si>
    <t>https://www.justdial.com/Chennai/Frame-Twenty-Four-Opposite-Barathiraja-Hospital-T-Nagar/044PXX44-XX44-130706110537-U6E5_BZDET?xid=Q2hlbm5haSBBZCBGaWxtIE1ha2Vycw==#rvw</t>
  </si>
  <si>
    <t>Studio Design</t>
  </si>
  <si>
    <t>https://www.justdial.com/Chennai/Studio-Design-Near-Venkata-Subbarao-School-T-Nagar/044PXX44-XX44-101220215621-A5U1_BZDET?xid=Q2hlbm5haSBBZCBGaWxtIE1ha2Vycw==#rvw</t>
  </si>
  <si>
    <t>Super Suryaa Combines</t>
  </si>
  <si>
    <t>https://www.justdial.com/Chennai/Super-Suryaa-Combines-Opposite-Parvathi-Amman-Temple-Lakshmipuram-Kolathur-Ch-99-Anna-Nagar-West/044PG000360_BZDET?xid=Q2hlbm5haSBBZCBGaWxtIE1ha2Vycw==#rvw</t>
  </si>
  <si>
    <t>coco banana</t>
  </si>
  <si>
    <t>2.8</t>
  </si>
  <si>
    <t>https://www.justdial.com/Chennai/Coco-banana-K-K-Nagar/044PXX44-XX44-120221231838-F7S3_BZDET?xid=Q2hlbm5haSBBZCBGaWxtIE1ha2Vycw==#rvw</t>
  </si>
  <si>
    <t>Martti Leo Thelma Studios</t>
  </si>
  <si>
    <t>https://www.justdial.com/Chennai/Martti-Leo-Thelma-Studios-Near-Megamart-Valasaravakkam/044PXX44-XX44-150305111539-H9J8_BZDET?xid=Q2hlbm5haSBBZCBGaWxtIE1ha2Vycw==#rvw</t>
  </si>
  <si>
    <t>Sri Group Of Companies</t>
  </si>
  <si>
    <t>https://www.justdial.com/Chennai/Sri-Group-Of-Companies-Opposite-to-Kaveri-School-Saligramam/044PXX44-XX44-180823133359-K9D9_BZDET?xid=Q2hlbm5haSBBZCBGaWxtIE1ha2Vycw==#rvw</t>
  </si>
  <si>
    <t>Bala Ads</t>
  </si>
  <si>
    <t>https://www.justdial.com/Chennai/Bala-Ads-Near-Government-High-School-Kodambakkam/044P5434684_BZDET?xid=Q2hlbm5haSBBZCBGaWxtIE1ha2Vycw==#rvw</t>
  </si>
  <si>
    <t>And Studio</t>
  </si>
  <si>
    <t>https://www.justdial.com/Chennai/And-Studio-Near-Ashwariya-Mahal-Virugambakkam/044PXX44-XX44-111130113206-J7J4_BZDET?xid=Q2hlbm5haSBBZCBGaWxtIE1ha2Vycw==#rvw</t>
  </si>
  <si>
    <t>Orange Tree</t>
  </si>
  <si>
    <t>https://www.justdial.com/Chennai/Orange-Tree-Opp-to-Shobana-Kalyana-Mandapam-Above-ICICI-ATM-Saligramam/044PXX44-XX44-100111105939-Z4G5_BZDET?xid=Q2hlbm5haSBBZCBGaWxtIE1ha2Vycw==#rvw</t>
  </si>
  <si>
    <t>Crown Media Kampany</t>
  </si>
  <si>
    <t>https://www.justdial.com/Chennai/Crown-Media-Kampany-Behind-K-K-Nagar-PSBB-School-K-K-Nagar-West/044PXX44-XX44-160730201626-P5K2_BZDET?xid=Q2hlbm5haSBBZCBGaWxtIE1ha2Vycw==#rvw</t>
  </si>
  <si>
    <t>Red Adds</t>
  </si>
  <si>
    <t>https://www.justdial.com/Chennai/Red-Adds-Near-Madha-Church-Redhills/044PXX44-XX44-140828151510-B5S8_BZDET?xid=Q2hlbm5haSBBZCBGaWxtIE1ha2Vycw==#rvw</t>
  </si>
  <si>
    <t>Digitech Marketing Solution..</t>
  </si>
  <si>
    <t>https://www.justdial.com/Chennai/Digitech-Marketing-Solutions-Near-KG-Hospital-Tambaram/044PXX44-XX44-191114005513-Z5U1_BZDET?xid=Q2hlbm5haSBBZCBGaWxtIE1ha2Vycw==#rvw</t>
  </si>
  <si>
    <t>V V Production House</t>
  </si>
  <si>
    <t>https://www.justdial.com/Chennai/V-V-Production-House-Near-Bharath-University-Ranganathan-Nagar-Selaiyur/044PXX44-XX44-130825191505-G1I5_BZDET?xid=Q2hlbm5haSBBZCBGaWxtIE1ha2Vycw==#rvw</t>
  </si>
  <si>
    <t>VKV Films</t>
  </si>
  <si>
    <t>https://www.justdial.com/Chennai/VKV-Films-Avichi-School-Virugambakkam/044PXX44-XX44-140401120441-D2U5_BZDET?xid=Q2hlbm5haSBBZCBGaWxtIE1ha2Vycw==#rvw</t>
  </si>
  <si>
    <t>Pixel Town Cinemotography N..</t>
  </si>
  <si>
    <t>https://www.justdial.com/Chennai/Pixel-Town-Cinemotography-N-Photography-Near-Korattur-Railway-Station-Korattur/044PXX44-XX44-150327083014-T4F9_BZDET?xid=Q2hlbm5haSBBZCBGaWxtIE1ha2Vycw==#rvw</t>
  </si>
  <si>
    <t>S 2 Ads Ad Film Maker</t>
  </si>
  <si>
    <t>https://www.justdial.com/Chennai/S-2-Ads-Ad-Film-Maker-NEXT-UNION-BANK-Nungambakkam/044PXX44-XX44-190312114514-B1Q9_BZDET?xid=Q2hlbm5haSBBZCBGaWxtIE1ha2Vycw==#rvw</t>
  </si>
  <si>
    <t>Thai Productions</t>
  </si>
  <si>
    <t>https://www.justdial.com/Chennai/Thai-Productions-Near-Vadapalani-Murugan-Kovil-Vadapalani/044PXX44-XX44-100823212334-Z2X8_BZDET?xid=Q2hlbm5haSBBZCBGaWxtIE1ha2Vycw==#rvw</t>
  </si>
  <si>
    <t>Chennai Broadcasting Corpor..</t>
  </si>
  <si>
    <t>https://www.justdial.com/Chennai/Chennai-Broadcasting-Corporation-Opposite-Bharath-Cards-Parrys/044P5440598_BZDET?xid=Q2hlbm5haSBBZCBGaWxtIE1ha2Vycw==#rvw</t>
  </si>
  <si>
    <t>Mayamars Ad Films</t>
  </si>
  <si>
    <t>https://www.justdial.com/Chennai/Mayamars-Ad-Films-Backside-Apollo-Hospital-Nungambakkam/044PXX44-XX44-120602090920-H2E2_BZDET?xid=Q2hlbm5haSBBZCBGaWxtIE1ha2Vycw==#rvw</t>
  </si>
  <si>
    <t>Imayam Media Ad Film Maker</t>
  </si>
  <si>
    <t>https://www.justdial.com/Chennai/Imayam-Media-Ad-Film-Maker/044PXX44-XX44-200627044436-Q9X1_BZDET?xid=Q2hlbm5haSBBZCBGaWxtIE1ha2Vycw==#rvw</t>
  </si>
  <si>
    <t>Transcend Fashion Media</t>
  </si>
  <si>
    <t>https://www.justdial.com/Chennai/Transcend-Fashion-Media-Near-DRJ-Hospital-Senthil-Nagar-Kolathur/044P1231246117T3Q4R9_BZDET?xid=Q2hlbm5haSBBZCBGaWxtIE1ha2Vycw==#rvw</t>
  </si>
  <si>
    <t>Primary Colours</t>
  </si>
  <si>
    <t>https://www.justdial.com/Chennai/Primary-Colours-Valmiki-Nagar-Opposite-State-Bank-Of-Hyderabad-Thiruvanmiyur/044P7013579_BZDET?xid=Q2hlbm5haSBBZCBGaWxtIE1ha2Vycw==#rvw</t>
  </si>
  <si>
    <t>Extra Dream Medias</t>
  </si>
  <si>
    <t>https://www.justdial.com/Chennai/Extra-Dream-Medias-Adyar-ananda-bavan-complex-Vijaya-Nagar-Velacheri/044PXX44-XX44-150731230654-K4L6_BZDET?xid=Q2hlbm5haSBBZCBGaWxtIE1ha2Vycw==#rvw</t>
  </si>
  <si>
    <t>Box Office</t>
  </si>
  <si>
    <t>https://www.justdial.com/Chennai/Box-Office-T-Nagar/044P1233912155U7M9U2_BZDET?xid=Q2hlbm5haSBBZCBGaWxtIE1ha2Vycw==#rvw</t>
  </si>
  <si>
    <t>Tellywise</t>
  </si>
  <si>
    <t>https://www.justdial.com/Chennai/Tellywise-Near-Post-Office-Nungambakkam/044PPE03418_BZDET?xid=Q2hlbm5haSBBZCBGaWxtIE1ha2Vycw==#rvw</t>
  </si>
  <si>
    <t>Topspot Advertising Service..</t>
  </si>
  <si>
    <t>https://www.justdial.com/Chennai/Topspot-Advertising-Services-Pvt-Ltd-Near-To-Mehta-Nagar-Play-Ground-Aminjikarai/044PZE02967_BZDET?xid=Q2hlbm5haSBBZCBGaWxtIE1ha2Vycw==#rvw</t>
  </si>
  <si>
    <t>Studio Wave</t>
  </si>
  <si>
    <t>https://www.justdial.com/Chennai/Studio-Wave-Opposite-Gulab-Band-Residence-Mount-Road/044PZ004647_BZDET?xid=Q2hlbm5haSBBZCBGaWxtIE1ha2Vycw==#rvw</t>
  </si>
  <si>
    <t>MEENA Packers AND Movers</t>
  </si>
  <si>
    <t>https://www.justdial.com/Chennai/MEENA-Packers-AND-Movers-Near-market-K-K-Nagar/044PXX44-XX44-160715115027-N6H4_BZDET?xid=Q2hlbm5haSBBZCBGaWxtIE1ha2Vycw==#rvw</t>
  </si>
  <si>
    <t>S Advertising</t>
  </si>
  <si>
    <t>https://www.justdial.com/Chennai/S-Advertising-Bb-Jain-College-Thoraipakkam/044PXX44-XX44-170417134651-P7R3_BZDET?xid=Q2hlbm5haSBBZCBGaWxtIE1ha2Vycw==#rvw</t>
  </si>
  <si>
    <t>Bharatbala Productions Pvt ..</t>
  </si>
  <si>
    <t>https://www.justdial.com/Chennai/Bharatbala-Productions-Pvt-Ltd-Near-by-axis-bank-Raja-Annamalai-Puram/044P9800308_BZDET?xid=Q2hlbm5haSBBZCBGaWxtIE1ha2Vycw==#rvw</t>
  </si>
  <si>
    <t>Athara Dimensions Pvt Ltd</t>
  </si>
  <si>
    <t>https://www.justdial.com/Chennai/Athara-Dimensions-Pvt-Ltd-Madambakkam/044PXX44-XX44-170819165846-K9K4_BZDET?xid=Q2hlbm5haSBBZCBGaWxtIE1ha2Vycw==#rvw</t>
  </si>
  <si>
    <t>J S J Audio &amp; 3 Dot Recordi..</t>
  </si>
  <si>
    <t>https://www.justdial.com/Chennai/J-S-J-Audio-3-Dot-Recording-Studios-Rajiv-Gandhi-Nagar-Ayanambakkam/044P6101515_BZDET?xid=Q2hlbm5haSBBZCBGaWxtIE1ha2Vycw==#rvw</t>
  </si>
  <si>
    <t>7th Sense Marketing &amp; Adver..</t>
  </si>
  <si>
    <t>2.7</t>
  </si>
  <si>
    <t>https://www.justdial.com/Chennai/7th-Sense-Marketing-Advertising-Teachers-Colony-Near-Employment-Exchange-Adyar/044PXX44-XX44-100417141722-B2D6_BZDET?xid=Q2hlbm5haSBBZCBGaWxtIE1ha2Vycw==#rvw</t>
  </si>
  <si>
    <t>Parasu Media</t>
  </si>
  <si>
    <t>2.5</t>
  </si>
  <si>
    <t>https://www.justdial.com/Chennai/Parasu-Media-Near-SRM-College-Ramapuram/044PXX44-XX44-190930193021-H9E5_BZDET?xid=Q2hlbm5haSBBZCBGaWxtIE1ha2Vycw==#rvw</t>
  </si>
  <si>
    <t>S7 Studios International</t>
  </si>
  <si>
    <t>https://www.justdial.com/Chennai/S7-Studios-International-Inside-AVM-Studio-Vadapalani/044PXX44-XX44-171003160033-N2K9_BZDET?xid=Q2hlbm5haSBBZCBGaWxtIE1ha2Vycw==#rvw</t>
  </si>
  <si>
    <t>Srivatsan Ads</t>
  </si>
  <si>
    <t>https://www.justdial.com/Chennai/Srivatsan-Ads-Opposite-Shree-Bhavan-Hotel-Nungambakkam/044PXX44-XX44-150819155934-G1L3_BZDET?xid=Q2hlbm5haSBBZCBGaWxtIE1ha2Vycw==#rvw</t>
  </si>
  <si>
    <t>Adrix</t>
  </si>
  <si>
    <t>https://www.justdial.com/Chennai/Adrix-Near-Gemini-Fly-Over-Thousand-Lights/044P5412967_BZDET?xid=Q2hlbm5haSBBZCBGaWxtIE1ha2Vycw==#rvw</t>
  </si>
  <si>
    <t>Sparrow Advertising Media</t>
  </si>
  <si>
    <t>https://www.justdial.com/Chennai/Sparrow-Advertising-Media-Next-Hotel-Trentz-Park-T-Nagar/044PXX44-XX44-190516132821-N6N1_BZDET?xid=Q2hlbm5haSBBZCBGaWxtIE1ha2Vycw==#rvw</t>
  </si>
  <si>
    <t>Dev Media</t>
  </si>
  <si>
    <t>https://www.justdial.com/Chennai/Dev-Media-Near-Ambedkar-Statue-Kodambakkam/044PXX44-XX44-170904181619-Z7E1_BZDET?xid=Q2hlbm5haSBBZCBGaWxtIE1ha2Vycw==#rvw</t>
  </si>
  <si>
    <t>Shift Focus</t>
  </si>
  <si>
    <t>https://www.justdial.com/Chennai/Shift-Focus-Near-Kotak-Atm-Perambur-Barracks/044PXX44-XX44-190711151313-C5M4_BZDET?xid=Q2hlbm5haSBBZCBGaWxtIE1ha2Vycw==#rvw</t>
  </si>
  <si>
    <t>D Studio Production</t>
  </si>
  <si>
    <t>https://www.justdial.com/Chennai/D-Studio-Production-Near-South-Sivan-Kovil-Street-Kodambakkam/044PXX44-XX44-191229135733-N8P6_BZDET?xid=Q2hlbm5haSBBZCBGaWxtIE1ha2Vycw==#rvw</t>
  </si>
  <si>
    <t>Asthraa Media</t>
  </si>
  <si>
    <t>https://www.justdial.com/Chennai/Asthraa-Media-Near-Chroma-Showroom-T-Nagar/044PXX44-XX44-130628100112-U9C9_BZDET?xid=Q2hlbm5haSBBZCBGaWxtIE1ha2Vycw==#rvw</t>
  </si>
  <si>
    <t>Loud Speaker Advertising</t>
  </si>
  <si>
    <t>https://www.justdial.com/Chennai/Loud-Speaker-Advertising-Opposite-KMG-Mandapam-Vadapalani/044PXX44-XX44-090625150959-G6V1_BZDET?xid=Q2hlbm5haSBBZCBGaWxtIE1ha2Vycw==#rvw</t>
  </si>
  <si>
    <t>Crayon Media</t>
  </si>
  <si>
    <t>https://www.justdial.com/Chennai/Crayon-Media-Near-Prasath-Lab-Actor-Vijay-House-Kavery-Rangan-Nagar-Saligramam/044PXX44-XX44-180830185948-T1H2_BZDET?xid=Q2hlbm5haSBBZCBGaWxtIE1ha2Vycw==#rvw</t>
  </si>
  <si>
    <t>Madras28</t>
  </si>
  <si>
    <t>https://www.justdial.com/Chennai/Madras28-Raja-Annamalai-Puram/044PXX44-XX44-180222143615-Y8B7_BZDET?xid=Q2hlbm5haSBBZCBGaWxtIE1ha2Vycw==#rvw</t>
  </si>
  <si>
    <t>Visual Magic Studio</t>
  </si>
  <si>
    <t>https://www.justdial.com/Chennai/Visual-Magic-Studio-Opp-St-Jones-School-Virugambakkam/044PXX44-XX44-140327171533-W2L3_BZDET?xid=Q2hlbm5haSBBZCBGaWxtIE1ha2Vycw==#rvw</t>
  </si>
  <si>
    <t>Alayam Advertising</t>
  </si>
  <si>
    <t>https://www.justdial.com/Chennai/Alayam-Advertising-Near-Ashok-Pillar-and-Next-to-Hotel-Saravana-Bhavan-Near-ICICI-Bank-Ashok-Nagar/044PXX44-XX44-161205224509-R9P1_BZDET?xid=Q2hlbm5haSBBZCBGaWxtIE1ha2Vycw==#rvw</t>
  </si>
  <si>
    <t>wedoms</t>
  </si>
  <si>
    <t>https://www.justdial.com/Chennai/Wedoms-Near-bus-stop-Virugambakkam/044PXX44-XX44-140718160047-R8F7_BZDET?xid=Q2hlbm5haSBBZCBGaWxtIE1ha2Vycw==#rvw</t>
  </si>
  <si>
    <t>Slingshot Creations</t>
  </si>
  <si>
    <t>https://www.justdial.com/Chennai/Slingshot-Creations-Near-Megamart-Valasaravakkam/044PXX44-XX44-140607194631-P6Z5_BZDET?xid=Q2hlbm5haSBBZCBGaWxtIE1ha2Vycw==#rvw</t>
  </si>
  <si>
    <t>Stepin Branding &amp; Events</t>
  </si>
  <si>
    <t>https://www.justdial.com/Chennai/Stepin-Branding-Events-Near-The-Legend-Saravana-Stores-Padi-Lucas-Padi/044PXX44-XX44-190330155440-S8D1_BZDET?xid=Q2hlbm5haSBBZCBGaWxtIE1ha2Vycw==#rvw</t>
  </si>
  <si>
    <t>Pixel Boy Media Pvt Ltd</t>
  </si>
  <si>
    <t>https://www.justdial.com/Chennai/Pixel-Boy-Media-Pvt-Ltd-Nehru-Nagar-Adyar/044P9500017_BZDET?xid=Q2hlbm5haSBBZCBGaWxtIE1ha2Vycw==#rvw</t>
  </si>
  <si>
    <t>Blue Ocean Entertainment</t>
  </si>
  <si>
    <t>https://www.justdial.com/Chennai/Blue-Ocean-Entertainment-Arasamaram-Ramapuram/044PXX44-XX44-111006125128-P8H2_BZDET?xid=Q2hlbm5haSBBZCBGaWxtIE1ha2Vycw==#rvw</t>
  </si>
  <si>
    <t>Sweet Chilly Entertiement M..</t>
  </si>
  <si>
    <t>https://www.justdial.com/Chennai/Sweet-Chilly-Entertiement-Media-Opp-to-Exide-Battery-Guindy/044PXX44-XX44-170813150556-F4P5_BZDET?xid=Q2hlbm5haSBBZCBGaWxtIE1ha2Vycw==#rvw</t>
  </si>
  <si>
    <t>Chitraka Dravin Film House</t>
  </si>
  <si>
    <t>https://www.justdial.com/Chennai/Chitraka-Dravin-Film-House-Near-SRM-College-Ramapuram/044PXX44-XX44-160419105823-M7R5_BZDET?xid=Q2hlbm5haSBBZCBGaWxtIE1ha2Vycw==#rvw</t>
  </si>
  <si>
    <t>Johnpranu Studio</t>
  </si>
  <si>
    <t>https://www.justdial.com/Chennai/Johnpranu-Studio-Opp-to-RBI-quatress-Besant-Nagar/044PXX44-XX44-170210115046-W3A2_BZDET?xid=Q2hlbm5haSBBZCBGaWxtIE1ha2Vycw==#rvw</t>
  </si>
  <si>
    <t>Sdr Media Group</t>
  </si>
  <si>
    <t>https://www.justdial.com/Chennai/Sdr-Media-Group-Nanganallur/044PXX44-XX44-190815012404-P6S9_BZDET?xid=Q2hlbm5haSBBZCBGaWxtIE1ha2Vycw==#rvw</t>
  </si>
  <si>
    <t>Chennai Median Ads</t>
  </si>
  <si>
    <t>https://www.justdial.com/Chennai/Chennai-Median-Ads-Near-medavakkam-junction-Medavakkam/044PXX44-XX44-170218120503-H5D2_BZDET?xid=Q2hlbm5haSBBZCBGaWxtIE1ha2Vycw==#rvw</t>
  </si>
  <si>
    <t>fox &amp; cox medias opc pvt lt..</t>
  </si>
  <si>
    <t>https://www.justdial.com/Chennai/Fox-cox-medias-opc-pvt-ltd-Lakshmipuram-Kolathur/044PXX44-XX44-201210132858-L3D7_BZDET?xid=Q2hlbm5haSBBZCBGaWxtIE1ha2Vycw==#rvw</t>
  </si>
  <si>
    <t>Dreamfly Ad Films</t>
  </si>
  <si>
    <t>https://www.justdial.com/Chennai/Dreamfly-Ad-Films-Near-Scan-World-Nungambakkam/044PXX44-XX44-171103180149-Z8W3_BZDET?xid=Q2hlbm5haSBBZCBGaWxtIE1ha2Vycw==#rvw</t>
  </si>
  <si>
    <t>C G Arts</t>
  </si>
  <si>
    <t>https://www.justdial.com/Chennai/C-G-Arts-Above-Star-Stationary-West-Mambalam/044PXX44-XX44-161229193255-Q7D8_BZDET?xid=Q2hlbm5haSBBZCBGaWxtIE1ha2Vycw==#rvw</t>
  </si>
  <si>
    <t>Master Film Maker</t>
  </si>
  <si>
    <t>https://www.justdial.com/Chennai/Master-Film-Maker-Near-Vijaya-Hospital-Vadapalani/044PXX44-XX44-170104104512-J2B1_BZDET?xid=Q2hlbm5haSBBZCBGaWxtIE1ha2Vycw==#rvw</t>
  </si>
  <si>
    <t>Green Light Pictures Advert..</t>
  </si>
  <si>
    <t>https://www.justdial.com/Chennai/Green-Light-Pictures-Advertising-Agency-Opp-to-Mega-Mart-Alwarthirunagar/044PXX44-XX44-120501123429-T3A7_BZDET?xid=Q2hlbm5haSBBZCBGaWxtIE1ha2Vycw==#rvw</t>
  </si>
  <si>
    <t>J Ads</t>
  </si>
  <si>
    <t>https://www.justdial.com/Chennai/J-Ads-Near-Railway-Station-Tambaram-Sanatorium/044PXX44-XX44-171023194012-E5I3_BZDET?xid=Q2hlbm5haSBBZCBGaWxtIE1ha2Vycw==#rvw</t>
  </si>
  <si>
    <t>M Media Talk</t>
  </si>
  <si>
    <t>1 Votes</t>
  </si>
  <si>
    <t>https://www.justdial.com/Chennai/M-Media-Talk-Near-By-Abirami-Appartment-Tambaram/044PXX44-XX44-150829105033-A5H2_BZDET?xid=Q2hlbm5haSBBZCBGaWxtIE1ha2Vycw==#rvw</t>
  </si>
  <si>
    <t>Evom Studios</t>
  </si>
  <si>
    <t>https://www.justdial.com/Chennai/Evom-Studios-Near-By-Egmore-Musuem-Egmore/044PXX44-XX44-180830192912-Z5C9_BZDET?xid=Q2hlbm5haSBBZCBGaWxtIE1ha2Vycw==#rvw</t>
  </si>
  <si>
    <t>Kr Media Works</t>
  </si>
  <si>
    <t>https://www.justdial.com/Chennai/Kr-Media-Works-Choolaimedu-Bus-Stop-Choolaimedu/044PXX44-XX44-160409150018-Q6Y4_BZDET?xid=Q2hlbm5haSBBZCBGaWxtIE1ha2Vycw==#rvw</t>
  </si>
  <si>
    <t>Corbix Advertising</t>
  </si>
  <si>
    <t>https://www.justdial.com/Chennai/Corbix-Advertising-Near-to-Chinmaya-Vidyalaya-Kilpauk/044PXX44-XX44-180308144032-H7V2_BZDET?xid=Q2hlbm5haSBBZCBGaWxtIE1ha2Vycw==#rvw</t>
  </si>
  <si>
    <t>Viltag Advertising</t>
  </si>
  <si>
    <t>https://www.justdial.com/Chennai/Viltag-Advertising-Kellys/044PXX44-XX44-140405113417-Q3X9_BZDET?xid=Q2hlbm5haSBBZCBGaWxtIE1ha2Vycw==#rvw</t>
  </si>
  <si>
    <t>Scarlet Studioz</t>
  </si>
  <si>
    <t>https://www.justdial.com/Chennai/Scarlet-Studioz-Near-By-Sinthamani-Signal-and-Opp-to-Icic-Bank-Shenoy-Nagar/044PXX44-XX44-121012122710-B5V8_BZDET?xid=Q2hlbm5haSBBZCBGaWxtIE1ha2Vycw==#rvw</t>
  </si>
  <si>
    <t>Venus Ad Film</t>
  </si>
  <si>
    <t>https://www.justdial.com/Chennai/Venus-Ad-Film-Opposite-Vidyodaya-School-T-Nagar/044PK000588_BZDET?xid=Q2hlbm5haSBBZCBGaWxtIE1ha2Vycw==#rvw</t>
  </si>
  <si>
    <t>Tantraa Creators</t>
  </si>
  <si>
    <t>https://www.justdial.com/Chennai/Tantraa-Creators-Near-Nadigar-Sangam-T-Nagar/044PF008320_BZDET?xid=Q2hlbm5haSBBZCBGaWxtIE1ha2Vycw==#rvw</t>
  </si>
  <si>
    <t>Kites Films</t>
  </si>
  <si>
    <t>https://www.justdial.com/Chennai/Kites-Films-Near-Sterling-Towers-Teynampet/044PXX44-XX44-150203113001-P5A2_BZDET?xid=Q2hlbm5haSBBZCBGaWxtIE1ha2Vycw==#rvw</t>
  </si>
  <si>
    <t>V 3 Annonceurs</t>
  </si>
  <si>
    <t>https://www.justdial.com/Chennai/V-3-Annonceurs-Metha-Nagar-Near-Shoban-Babu-Statue-Choolaimedu/044PXX44-XX44-110106150851-S2Z9_BZDET?xid=Q2hlbm5haSBBZCBGaWxtIE1ha2Vycw==#rvw</t>
  </si>
  <si>
    <t>Jallsmedia</t>
  </si>
  <si>
    <t>https://www.justdial.com/Chennai/Jallsmedia-T-Nagar/044PXX44-XX44-091123153243-B9X4_BZDET?xid=Q2hlbm5haSBBZCBGaWxtIE1ha2Vycw==#rvw</t>
  </si>
  <si>
    <t>Green Light Pictures</t>
  </si>
  <si>
    <t>https://www.justdial.com/Chennai/Green-Light-Pictures-Quaita-Millth-Street-MMDA-Colony-NR-MMDA-BUS-DEPOT-Arumbakkam/044PXX44-XX44-110128111944-L2D2_BZDET?xid=Q2hlbm5haSBBZCBGaWxtIE1ha2Vycw==#rvw</t>
  </si>
  <si>
    <t>B S Creations</t>
  </si>
  <si>
    <t>https://www.justdial.com/Chennai/B-S-Creations-Near-To-Baba-Fast-Foods-Kannammapet-Thyagaraya-Nagar/044PXX44-XX44-121005182107-F5Y3_BZDET?xid=Q2hlbm5haSBBZCBGaWxtIE1ha2Vycw==#rvw</t>
  </si>
  <si>
    <t>Lakshmi Media Advertising A..</t>
  </si>
  <si>
    <t>https://www.justdial.com/Chennai/Lakshmi-Media-Advertising-Agent-Near-Brown-Star-Hotel-Kodambakkam/044PXX44-XX44-140714112501-A3R1_BZDET?xid=Q2hlbm5haSBBZCBGaWxtIE1ha2Vycw==#rvw</t>
  </si>
  <si>
    <t>Recckon Communications</t>
  </si>
  <si>
    <t>https://www.justdial.com/Chennai/Recckon-Communications-Duraiswamy-Colony-Behind-Woodlands-Cinema-Theatre-Royapettah/044PPE02620_BZDET?xid=Q2hlbm5haSBBZCBGaWxtIE1ha2Vycw==#rvw</t>
  </si>
  <si>
    <t>Vinz Media</t>
  </si>
  <si>
    <t>https://www.justdial.com/Chennai/Vinz-Media-Ayanavaram/044PK004924_BZDET?xid=Q2hlbm5haSBBZCBGaWxtIE1ha2Vycw==#rvw</t>
  </si>
  <si>
    <t>Aries Media Solutions</t>
  </si>
  <si>
    <t>https://www.justdial.com/Chennai/Aries-Media-Solutions-Near-Spencer-Super-Market-Kodambakkam/044PXX44-XX44-131222110654-M4T7_BZDET?xid=Q2hlbm5haSBBZCBGaWxtIE1ha2Vycw==#rvw</t>
  </si>
  <si>
    <t>Apple Tree Productions</t>
  </si>
  <si>
    <t>https://www.justdial.com/Chennai/Apple-Tree-Productions-Vadapalani-Murugan-Temple-Vadapalani/044PZ001983_BZDET?xid=Q2hlbm5haSBBZCBGaWxtIE1ha2Vycw==#rvw</t>
  </si>
  <si>
    <t>Jai Veeraa</t>
  </si>
  <si>
    <t>https://www.justdial.com/Chennai/Jai-Veeraa-Near-Panchaliamman-Temple-Arumbakkam/044PXX44-XX44-190612133524-Q3C6_BZDET?xid=Q2hlbm5haSBBZCBGaWxtIE1ha2Vycw==#rvw</t>
  </si>
  <si>
    <t>Anytimework.Com</t>
  </si>
  <si>
    <t>https://www.justdial.com/Chennai/Anytimework-Com-Opposite-Sanskrit-College-Mylapore/044PGE04693_BZDET?xid=Q2hlbm5haSBBZCBGaWxtIE1ha2Vycw==#rvw</t>
  </si>
  <si>
    <t>Dinos Vision</t>
  </si>
  <si>
    <t>https://www.justdial.com/Chennai/Dinos-Vision-Opposite-to-Vidya-Hospital-Bus-Deppo-Nearby-Vadapalani/044PXX44-XX44-141110113113-L4F1_BZDET?xid=Q2hlbm5haSBBZCBGaWxtIE1ha2Vycw==#rvw</t>
  </si>
  <si>
    <t>Add Media Makers</t>
  </si>
  <si>
    <t>https://www.justdial.com/Chennai/Add-Media-Makers-Near-Bus-Stop-Mylapore/044PXX44-XX44-110123211201-S4W6_BZDET?xid=Q2hlbm5haSBBZCBGaWxtIE1ha2Vycw==#rvw</t>
  </si>
  <si>
    <t>Frazer Media Pvt Ltd</t>
  </si>
  <si>
    <t>https://www.justdial.com/Chennai/Frazer-Media-Pvt-Ltd-Near-Prasad-Studio-Saligramam/044PXX44-XX44-110919090741-G4R2_BZDET?xid=Q2hlbm5haSBBZCBGaWxtIE1ha2Vycw==#rvw</t>
  </si>
  <si>
    <t>Race Media Reliable Agency ..</t>
  </si>
  <si>
    <t>https://www.justdial.com/Chennai/Race-Media-Reliable-Agency-For-Commercials-Entertainment-Behind-Ambika-Empire-Vadapalani/044PXX44-XX44-130223201650-G8R2_BZDET?xid=Q2hlbm5haSBBZCBGaWxtIE1ha2Vycw==#rvw</t>
  </si>
  <si>
    <t>Step 24</t>
  </si>
  <si>
    <t>https://www.justdial.com/Chennai/Step-24-Nandanam-Extension-Nandanam/044PZ004013_BZDET?xid=Q2hlbm5haSBBZCBGaWxtIE1ha2Vycw==#rvw</t>
  </si>
  <si>
    <t>Calidus Media</t>
  </si>
  <si>
    <t>https://www.justdial.com/Chennai/Calidus-Media-Ashok-Nagar/044PXX44-XX44-120805225608-U7I6_BZDET?xid=Q2hlbm5haSBBZCBGaWxtIE1ha2Vycw==#rvw</t>
  </si>
  <si>
    <t>Robo Tv</t>
  </si>
  <si>
    <t>https://www.justdial.com/Chennai/Robo-Tv-NEAR-BHAVANI-AMMAN-TEMPLE-Kodungaiyur/044PXX44-XX44-131001221506-F3B5_BZDET?xid=Q2hlbm5haSBBZCBGaWxtIE1ha2Vycw==#rvw</t>
  </si>
  <si>
    <t>Media Square Entertainments</t>
  </si>
  <si>
    <t>https://www.justdial.com/Chennai/Media-Square-Entertainments-Opposite-Big-Bazaar-Saligramam/044PXX44-XX44-150120214706-Z2Z8_BZDET?xid=Q2hlbm5haSBBZCBGaWxtIE1ha2Vycw==#rvw</t>
  </si>
  <si>
    <t>Mk3 Productions</t>
  </si>
  <si>
    <t>https://www.justdial.com/Chennai/Mk3-Productions-Opp-to-Prasad-Studio-Saligramam/044PXX44-XX44-110820135845-F9X8_BZDET?xid=Q2hlbm5haSBBZCBGaWxtIE1ha2Vycw==#rvw</t>
  </si>
  <si>
    <t>Phoenix Films</t>
  </si>
  <si>
    <t>https://www.justdial.com/Chennai/Phoenix-Films-Near-Isabel-Hospital-CIT-Colony-Mylapore/044PXX44-XX44-101018183445-Q3N9_BZDET?xid=Q2hlbm5haSBBZCBGaWxtIE1ha2Vycw==#rvw</t>
  </si>
  <si>
    <t>Catchy Ads</t>
  </si>
  <si>
    <t>https://www.justdial.com/Chennai/Catchy-Ads-Near-Waves-Show-Room-Thirumangalam/044P1232089306D9P5G2_BZDET?xid=Q2hlbm5haSBBZCBGaWxtIE1ha2Vycw==#rvw</t>
  </si>
  <si>
    <t>S Bioscope Productions</t>
  </si>
  <si>
    <t>https://www.justdial.com/Chennai/S-Bioscope-Productions-Behind-Saravana-Bhavan-Hotel-Saligramam/044PXX44-XX44-131101110919-R9K8_BZDET?xid=Q2hlbm5haSBBZCBGaWxtIE1ha2Vycw==#rvw</t>
  </si>
  <si>
    <t>Top Angle Media</t>
  </si>
  <si>
    <t>https://www.justdial.com/Chennai/Top-Angle-Media-Near-SSR-Theatre-Saligramam/044PXX44-XX44-160217162216-F6K2_BZDET?xid=Q2hlbm5haSBBZCBGaWxtIE1ha2Vycw==#rvw</t>
  </si>
  <si>
    <t>Green Channel Studio</t>
  </si>
  <si>
    <t>https://www.justdial.com/Chennai/Green-Channel-Studio-Avm-Colony-Near-Jaya-Gopalan-School-Virugambakkam/044PXX44-XX44-101126120213-N6E4_BZDET?xid=Q2hlbm5haSBBZCBGaWxtIE1ha2Vycw==#rvw</t>
  </si>
  <si>
    <t>Raj Kumar Advertising Photo..</t>
  </si>
  <si>
    <t>https://www.justdial.com/Chennai/Raj-Kumar-Advertising-Photographers-Near-Hotel-Parvathy-Bhavan-Virugambakkam/044PXX44-XX44-151124115456-C2S3_BZDET?xid=Q2hlbm5haSBBZCBGaWxtIE1ha2Vycw==#rvw</t>
  </si>
  <si>
    <t>Show Stopper</t>
  </si>
  <si>
    <t>https://www.justdial.com/Chennai/Show-Stopper-Near-Veeras-Collection-Washermanpet/044PXX44-XX44-110218122416-S1N2_BZDET?xid=Q2hlbm5haSBBZCBGaWxtIE1ha2Vycw==#rvw</t>
  </si>
  <si>
    <t>Eye Touch Media</t>
  </si>
  <si>
    <t>https://www.justdial.com/Chennai/Eye-Touch-Media-Near-Mega-Mart-Alwarthirunagar/044PXX44-XX44-140525134610-Q6K2_BZDET?xid=Q2hlbm5haSBBZCBGaWxtIE1ha2Vycw==#rvw</t>
  </si>
  <si>
    <t>Fine Trim Studio</t>
  </si>
  <si>
    <t>https://www.justdial.com/Chennai/Fine-Trim-Studio-ICICI-Bank-Upstairs-Ramapuram/044PXX44-XX44-191116091353-W8I7_BZDET?xid=Q2hlbm5haSBBZCBGaWxtIE1ha2Vycw==#rvw</t>
  </si>
  <si>
    <t>Insync Brand Works</t>
  </si>
  <si>
    <t>https://www.justdial.com/Chennai/Insync-Brand-Works-Behind-Andhra-Mess-Hotel-Valasaravakkam/044PXX44-XX44-130905200223-R9X2_BZDET?xid=Q2hlbm5haSBBZCBGaWxtIE1ha2Vycw==#rvw</t>
  </si>
  <si>
    <t>Nagassads</t>
  </si>
  <si>
    <t>https://www.justdial.com/Chennai/Nagassads-Near-Mr-School-Mettukuppam-Koyambedu/044PXX44-XX44-140501174916-I1U4_BZDET?xid=Q2hlbm5haSBBZCBGaWxtIE1ha2Vycw==#rvw</t>
  </si>
  <si>
    <t>Think Film</t>
  </si>
  <si>
    <t>https://www.justdial.com/Chennai/Think-Film-Indira-Nagar-Adyar/044PAPP20081020IRO46823584_BZDET?xid=Q2hlbm5haSBBZCBGaWxtIE1ha2Vycw==#rvw</t>
  </si>
  <si>
    <t>Branded Filmz</t>
  </si>
  <si>
    <t>https://www.justdial.com/Chennai/Branded-Filmz-Indira-Nagar-Adyar/044P5426664_BZDET?xid=Q2hlbm5haSBBZCBGaWxtIE1ha2Vycw==#rvw</t>
  </si>
  <si>
    <t>Elevator Commercial Creatio..</t>
  </si>
  <si>
    <t>https://www.justdial.com/Chennai/Elevator-Commercial-Creations-Near-Rettari-Signal-Kolathur/044PXX44-XX44-130702162904-N1E5_BZDET?xid=Q2hlbm5haSBBZCBGaWxtIE1ha2Vycw==#rvw</t>
  </si>
  <si>
    <t>Nalan Film Makers</t>
  </si>
  <si>
    <t>https://www.justdial.com/Chennai/Nalan-Film-Makers-Near-Nolambur-Police-Station-Mogappair-West/044PXX44-XX44-120127145722-P6F7_BZDET?xid=Q2hlbm5haSBBZCBGaWxtIE1ha2Vycw==#rvw</t>
  </si>
  <si>
    <t>Zoen Advertising</t>
  </si>
  <si>
    <t>https://www.justdial.com/Chennai/Zoen-Advertising-Opp-S2-Cinames-Thiruvanmiyur/044PXX44-XX44-180627131108-A7Q5_BZDET?xid=Q2hlbm5haSBBZCBGaWxtIE1ha2Vycw==#rvw</t>
  </si>
  <si>
    <t>Srk Film Makers Trust</t>
  </si>
  <si>
    <t>https://www.justdial.com/Chennai/Srk-Film-Makers-Trust-Near-N-4-Beach-New-Washermanpet-Tondiarpet/044PXX44-XX44-170103190821-H9Q1_BZDET?xid=Q2hlbm5haSBBZCBGaWxtIE1ha2Vycw==#rvw</t>
  </si>
  <si>
    <t>Mono Touch</t>
  </si>
  <si>
    <t>https://www.justdial.com/Chennai/Mono-Touch-Perungudi/044PXX44-XX44-200313135010-U3X9_BZDET?xid=Q2hlbm5haSBBZCBGaWxtIE1ha2Vycw==#rvw</t>
  </si>
  <si>
    <t>Line Producer Sathiya</t>
  </si>
  <si>
    <t>https://www.justdial.com/Chennai/Line-Producer-Sathiya-Perungudi/044PXX44-XX44-210110024513-T5T3_BZDET?xid=Q2hlbm5haSBBZCBGaWxtIE1ha2Vycw==#rvw</t>
  </si>
  <si>
    <t>Megala Ad Agency</t>
  </si>
  <si>
    <t>https://www.justdial.com/Chennai/Megala-Ad-Agency-NR-AKSHAYA-BHAWAN-Iyyappanthangal/044PXX44-XX44-170630203002-M4Y3_BZDET?xid=Q2hlbm5haSBBZCBGaWxtIE1ha2Vycw==#rvw</t>
  </si>
  <si>
    <t>Subrah Sinema Scope</t>
  </si>
  <si>
    <t>https://www.justdial.com/Chennai/Subrah-Sinema-Scope-Near-Pavithra-Park-Wedding-Hall-Keelakattalai/044PXX44-XX44-181222115949-S6Z6_BZDET?xid=Q2hlbm5haSBBZCBGaWxtIE1ha2Vycw==#rvw</t>
  </si>
  <si>
    <t>Madsquare Brand Street</t>
  </si>
  <si>
    <t>https://www.justdial.com/Chennai/Madsquare-Brand-Street-St-Antonys-Matriculation-Higher-Secondary-School-Pallikaranai/044PXX44-XX44-170311181629-G8R3_BZDET?xid=Q2hlbm5haSBBZCBGaWxtIE1ha2Vycw==#rvw</t>
  </si>
  <si>
    <t>S L Media</t>
  </si>
  <si>
    <t>https://www.justdial.com/Chennai/S-L-Media-Near-Infant-Jesus-Church-Jagan-Nagar-Manali-New-Town/044PXX44-XX44-160729081715-R5D4_BZDET?xid=Q2hlbm5haSBBZCBGaWxtIE1ha2Vycw==#rvw</t>
  </si>
  <si>
    <t>Cam2media</t>
  </si>
  <si>
    <t>https://www.justdial.com/Chennai/Cam2media-Velu-Mudaliyar-Compound-Injambakkam/044PXX44-XX44-140318125733-Q2N1_BZDET?xid=Q2hlbm5haSBBZCBGaWxtIE1ha2Vycw==#rvw</t>
  </si>
  <si>
    <t>8 Spades</t>
  </si>
  <si>
    <t>https://www.justdial.com/Chennai/8-Spades-Madambakkam/044PXX44-XX44-190627205533-Q5H2_BZDET?xid=Q2hlbm5haSBBZCBGaWxtIE1ha2Vycw==#rvw</t>
  </si>
  <si>
    <t>Creative Huddle Advertising</t>
  </si>
  <si>
    <t>https://www.justdial.com/Chennai/Creative-Huddle-Advertising-Near-Spencers-Plaza-Tiruvatiswaranpet-Anna-Salai/044PXX44-XX44-180522141528-W5B8_BZDET?xid=Q2hlbm5haSBBZCBGaWxtIE1ha2Vycw==#rvw</t>
  </si>
  <si>
    <t>Atmosquare Marketing &amp; Adve..</t>
  </si>
  <si>
    <t>https://www.justdial.com/Chennai/Atmosquare-Marketing-Advertising-Pvt-Ltd-715-A-7th-Floor-Suite-Mount-Road/044PXX44-XX44-180623142548-U3D5_BZDET?xid=Q2hlbm5haSBBZCBGaWxtIE1ha2Vycw==#rvw</t>
  </si>
  <si>
    <t>Sree Vel Tv</t>
  </si>
  <si>
    <t>https://www.justdial.com/Chennai/Sree-Vel-Tv-RTO-Office-Back-Side-Anna-Nagar-East-O-Block/044PXX44-XX44-170302003017-X3D5_BZDET?xid=Q2hlbm5haSBBZCBGaWxtIE1ha2Vycw==#rvw</t>
  </si>
  <si>
    <t>Nila At Team Work</t>
  </si>
  <si>
    <t>https://www.justdial.com/Chennai/Nila-At-Team-Work-Near-Accord-Metro-Politan-Road-G-N-Chetty-Road-T-Nagar/044PF014704_BZDET?xid=Q2hlbm5haSBBZCBGaWxtIE1ha2Vycw==#rvw</t>
  </si>
  <si>
    <t>J S Films</t>
  </si>
  <si>
    <t>https://www.justdial.com/Chennai/J-S-Films-Karpagam-Avenue-Raja-Annamalai-Puram/044P4000431_BZDET?xid=Q2hlbm5haSBBZCBGaWxtIE1ha2Vycw==#rvw</t>
  </si>
  <si>
    <t>Bigscreen Studio ALL MEDIA..</t>
  </si>
  <si>
    <t>https://www.justdial.com/Chennai/Bigscreen-Studio-ALL-MEDIA-Productions-Medplus-medicals-near-by-Kandhanchavady/044PXX44-XX44-160901100051-P9U9_BZDET?xid=Q2hlbm5haSBBZCBGaWxtIE1ha2Vycw==#rvw</t>
  </si>
  <si>
    <t>Shutter Shadows</t>
  </si>
  <si>
    <t>https://www.justdial.com/Chennai/Shutter-Shadows-Next-to-Habils-Hotel-Guindy/044PXX44-XX44-151104131539-F8Z5_BZDET?xid=Q2hlbm5haSBBZCBGaWxtIE1ha2Vycw==#rvw</t>
  </si>
  <si>
    <t>So Corp</t>
  </si>
  <si>
    <t>https://www.justdial.com/Chennai/So-Corp-Near-Vani-Mahal-Tirumullaivayal/044PXX44-XX44-210710191028-V2D2_BZDET?xid=Q2hlbm5haSBBZCBGaWxtIE1ha2Vycw==#rvw</t>
  </si>
  <si>
    <t>Music Box</t>
  </si>
  <si>
    <t>https://www.justdial.com/Chennai/Music-Box-Tambaram/044PXX44-XX44-170328135349-W9L3_BZDET?xid=Q2hlbm5haSBBZCBGaWxtIE1ha2Vycw==#rvw</t>
  </si>
  <si>
    <t>Ssn Entertainment</t>
  </si>
  <si>
    <t>https://www.justdial.com/Chennai/Ssn-Entertainment-Near-Wonderbar-Films-Nungambakkam/044PXX44-XX44-181019131614-J5E3_BZDET?xid=Q2hlbm5haSBBZCBGaWxtIE1ha2Vycw==#rvw</t>
  </si>
  <si>
    <t>Grape Creative</t>
  </si>
  <si>
    <t>https://www.justdial.com/Chennai/Grape-Creative-Lake-Area-Nungambakkam/044PXX44-XX44-131028133038-S4V4_BZDET?xid=Q2hlbm5haSBBZCBGaWxtIE1ha2Vycw==#rvw</t>
  </si>
  <si>
    <t>Orizen E &amp; A</t>
  </si>
  <si>
    <t>https://www.justdial.com/Chennai/Orizen-E-A-Railway-Colony-Near-Spencer-Daily-Aminjikarai/044PXX44-XX44-090901123921-B9Q4_BZDET?xid=Q2hlbm5haSBBZCBGaWxtIE1ha2Vycw==#rvw</t>
  </si>
  <si>
    <t>Adyanth Advertising</t>
  </si>
  <si>
    <t>https://www.justdial.com/Chennai/Adyanth-Advertising-Near-Josallukas-T-Nagar/044PXX44-XX44-151005181406-N4H5_BZDET?xid=Q2hlbm5haSBBZCBGaWxtIE1ha2Vycw==#rvw</t>
  </si>
  <si>
    <t>Shiva Enterprises</t>
  </si>
  <si>
    <t>https://www.justdial.com/Chennai/Shiva-Enterprises-Near-White-House-Triplicane/044PXX44-XX44-190123155419-U8B3_BZDET?xid=Q2hlbm5haSBBZCBGaWxtIE1ha2Vycw==#rvw</t>
  </si>
  <si>
    <t>Oho Production</t>
  </si>
  <si>
    <t>https://www.justdial.com/Chennai/Oho-Production-Gangai-Amman-Koil-Street-Vadapalani/044PXX44-XX44-121105102539-C6S5_BZDET?xid=Q2hlbm5haSBBZCBGaWxtIE1ha2Vycw==#rvw</t>
  </si>
  <si>
    <t>3 Edges</t>
  </si>
  <si>
    <t>https://www.justdial.com/Chennai/3-Edges-Near-E-B-Office-T-Nagar/044PXX44-XX44-100105140804-Z3F8_BZDET?xid=Q2hlbm5haSBBZCBGaWxtIE1ha2Vycw==#rvw</t>
  </si>
  <si>
    <t>Advertising Ramesh Agencies</t>
  </si>
  <si>
    <t>https://www.justdial.com/Chennai/Advertising-Ramesh-Agencies-Near-Marble-Arumbakkam/044P1236592528T7K5P5_BZDET?xid=Q2hlbm5haSBBZCBGaWxtIE1ha2Vycw==#rvw</t>
  </si>
  <si>
    <t>Frame Factory</t>
  </si>
  <si>
    <t>https://www.justdial.com/Chennai/Frame-Factory-Near-Bharath-Scans-Anna-Nagar/044PXX44-XX44-091201144406-L8Y2_BZDET?xid=Q2hlbm5haSBBZCBGaWxtIE1ha2Vycw==#rvw</t>
  </si>
  <si>
    <t>Professional Adss</t>
  </si>
  <si>
    <t>https://www.justdial.com/Chennai/Professional-Adss-West-Mambalam/044PXX44-XX44-130306161628-A2Q2_BZDET?xid=Q2hlbm5haSBBZCBGaWxtIE1ha2Vycw==#rvw</t>
  </si>
  <si>
    <t>Sky Media Solutions</t>
  </si>
  <si>
    <t>https://www.justdial.com/Chennai/Sky-Media-Solutions-Near-Prasad-Studio-Kaveri-Rangan-Nagar-Saligramam/044PF002214_BZDET?xid=Q2hlbm5haSBBZCBGaWxtIE1ha2Vycw==#rvw</t>
  </si>
  <si>
    <t>Lights On Media</t>
  </si>
  <si>
    <t>https://www.justdial.com/Chennai/Lights-On-Media-Near-Saravana-Bhavan-MGR-Nagar-K-K-Nagar/044PXX44-XX44-120515114107-G3F1_BZDET?xid=Q2hlbm5haSBBZCBGaWxtIE1ha2Vycw==#rvw</t>
  </si>
  <si>
    <t>Jfactor Creative Services</t>
  </si>
  <si>
    <t>https://www.justdial.com/Chennai/Jfactor-Creative-Services-Anna-Nagar/044PXX44-XX44-110729100325-U3H4_BZDET?xid=Q2hlbm5haSBBZCBGaWxtIE1ha2Vycw==#rvw</t>
  </si>
  <si>
    <t>Imaginators Films Pvt Ltd</t>
  </si>
  <si>
    <t>https://www.justdial.com/Chennai/Imaginators-Films-Pvt-Ltd-Kotturpuram/044PZ000039_BZDET?xid=Q2hlbm5haSBBZCBGaWxtIE1ha2Vycw==#rvw</t>
  </si>
  <si>
    <t>Adtechies</t>
  </si>
  <si>
    <t>https://www.justdial.com/Chennai/Adtechies-Near-Police-Academy-Ashok-Nagar/044PXX44-XX44-171012151547-C7K9_BZDET?xid=Q2hlbm5haSBBZCBGaWxtIE1ha2Vycw==#rvw</t>
  </si>
  <si>
    <t>Medusa Creationz</t>
  </si>
  <si>
    <t>https://www.justdial.com/Chennai/Medusa-Creationz-Near-Andhra-Bank-Villivakkam/044PXX44-XX44-130823185656-J4J6_BZDET?xid=Q2hlbm5haSBBZCBGaWxtIE1ha2Vycw==#rvw</t>
  </si>
  <si>
    <t>Asaavaa Medias</t>
  </si>
  <si>
    <t>https://www.justdial.com/Chennai/Asaavaa-Medias-Alwarthirunagar/044PXX44-XX44-200625035821-Y6B4_BZDET?xid=Q2hlbm5haSBBZCBGaWxtIE1ha2Vycw==#rvw</t>
  </si>
  <si>
    <t xml:space="preserve"> +(91)-9823624597</t>
  </si>
  <si>
    <t>+(91)-6687863853,</t>
  </si>
  <si>
    <t>+(91)-44-1317 3668</t>
  </si>
  <si>
    <t>% +(91)-7274088792</t>
  </si>
  <si>
    <t>+(91)-44-29503903,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</si>
</sst>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0"/>
  <sheetViews>
    <sheetView tabSelected="1" workbookViewId="0">
      <selection sqref="A1:XFD1"/>
    </sheetView>
  </sheetViews>
  <sheetFormatPr defaultRowHeight="15" x14ac:dyDescent="0.25"/>
  <cols>
    <col min="1" max="1" width="30.5703125" bestFit="1" customWidth="1"/>
    <col min="2" max="2" width="9.140625" customWidth="1"/>
    <col min="3" max="3" width="22.85546875" customWidth="1"/>
    <col min="4" max="4" width="34.7109375" customWidth="1"/>
    <col min="5" max="5" width="21.85546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s="1">
        <v>7947213210</v>
      </c>
    </row>
    <row r="2" spans="1:5" x14ac:dyDescent="0.25">
      <c r="A2" t="s">
        <v>4</v>
      </c>
      <c r="B2" t="s">
        <v>5</v>
      </c>
      <c r="C2" t="s">
        <v>6</v>
      </c>
      <c r="D2" t="s">
        <v>7</v>
      </c>
      <c r="E2" s="2">
        <v>7947246773</v>
      </c>
    </row>
    <row r="3" spans="1:5" x14ac:dyDescent="0.25">
      <c r="A3" t="s">
        <v>8</v>
      </c>
      <c r="B3" t="s">
        <v>9</v>
      </c>
      <c r="C3" t="s">
        <v>10</v>
      </c>
      <c r="D3" t="s">
        <v>11</v>
      </c>
      <c r="E3" s="2">
        <f>+(91)-44-5532355</f>
        <v>-5532308</v>
      </c>
    </row>
    <row r="4" spans="1:5" x14ac:dyDescent="0.25">
      <c r="A4" t="s">
        <v>12</v>
      </c>
      <c r="B4" t="s">
        <v>13</v>
      </c>
      <c r="C4" t="s">
        <v>14</v>
      </c>
      <c r="D4" t="s">
        <v>15</v>
      </c>
      <c r="E4" s="2">
        <v>7947409003</v>
      </c>
    </row>
    <row r="5" spans="1:5" x14ac:dyDescent="0.25">
      <c r="A5" t="s">
        <v>16</v>
      </c>
      <c r="B5" t="s">
        <v>17</v>
      </c>
      <c r="C5" t="s">
        <v>18</v>
      </c>
      <c r="D5" t="s">
        <v>19</v>
      </c>
      <c r="E5" s="2">
        <v>8045786499</v>
      </c>
    </row>
    <row r="6" spans="1:5" x14ac:dyDescent="0.25">
      <c r="A6" t="s">
        <v>20</v>
      </c>
      <c r="B6" t="s">
        <v>21</v>
      </c>
      <c r="C6" t="s">
        <v>22</v>
      </c>
      <c r="D6" t="s">
        <v>23</v>
      </c>
      <c r="E6" s="2">
        <v>8045773948</v>
      </c>
    </row>
    <row r="7" spans="1:5" x14ac:dyDescent="0.25">
      <c r="A7" t="s">
        <v>24</v>
      </c>
      <c r="B7" t="s">
        <v>25</v>
      </c>
      <c r="C7" t="s">
        <v>14</v>
      </c>
      <c r="D7" t="s">
        <v>26</v>
      </c>
      <c r="E7" s="2">
        <v>7947454881</v>
      </c>
    </row>
    <row r="8" spans="1:5" x14ac:dyDescent="0.25">
      <c r="A8" t="s">
        <v>27</v>
      </c>
      <c r="B8" t="s">
        <v>28</v>
      </c>
      <c r="C8" t="s">
        <v>29</v>
      </c>
      <c r="D8" t="s">
        <v>30</v>
      </c>
      <c r="E8" s="2">
        <v>7947214283</v>
      </c>
    </row>
    <row r="9" spans="1:5" x14ac:dyDescent="0.25">
      <c r="A9" t="s">
        <v>31</v>
      </c>
      <c r="B9" t="s">
        <v>32</v>
      </c>
      <c r="C9" t="s">
        <v>33</v>
      </c>
      <c r="D9" t="s">
        <v>34</v>
      </c>
      <c r="E9" s="2">
        <f>+(91)-8838345360</f>
        <v>-8838345269</v>
      </c>
    </row>
    <row r="10" spans="1:5" x14ac:dyDescent="0.25">
      <c r="A10" t="s">
        <v>35</v>
      </c>
      <c r="B10" t="s">
        <v>36</v>
      </c>
      <c r="C10" t="s">
        <v>37</v>
      </c>
      <c r="D10" t="s">
        <v>38</v>
      </c>
      <c r="E10" s="2">
        <f>+(91)-44-28250031</f>
        <v>-28249984</v>
      </c>
    </row>
    <row r="11" spans="1:5" x14ac:dyDescent="0.25">
      <c r="A11" t="s">
        <v>39</v>
      </c>
      <c r="B11" t="s">
        <v>40</v>
      </c>
      <c r="C11" t="s">
        <v>41</v>
      </c>
      <c r="D11" t="s">
        <v>42</v>
      </c>
      <c r="E11" s="2">
        <f>+(91)-7250238304</f>
        <v>-7250238213</v>
      </c>
    </row>
    <row r="12" spans="1:5" x14ac:dyDescent="0.25">
      <c r="A12" t="s">
        <v>43</v>
      </c>
      <c r="B12" t="s">
        <v>36</v>
      </c>
      <c r="C12" t="s">
        <v>44</v>
      </c>
      <c r="D12" t="s">
        <v>45</v>
      </c>
      <c r="E12" s="2">
        <f>+(91)-9880004463</f>
        <v>-9880004372</v>
      </c>
    </row>
    <row r="13" spans="1:5" x14ac:dyDescent="0.25">
      <c r="A13" t="s">
        <v>46</v>
      </c>
      <c r="B13" t="s">
        <v>5</v>
      </c>
      <c r="C13" t="s">
        <v>47</v>
      </c>
      <c r="D13" t="s">
        <v>48</v>
      </c>
      <c r="E13" s="2">
        <f>+(91)-9438845212</f>
        <v>-9438845121</v>
      </c>
    </row>
    <row r="14" spans="1:5" x14ac:dyDescent="0.25">
      <c r="A14" t="s">
        <v>49</v>
      </c>
      <c r="B14" t="s">
        <v>50</v>
      </c>
      <c r="C14" t="s">
        <v>51</v>
      </c>
      <c r="D14" t="s">
        <v>52</v>
      </c>
      <c r="E14" s="2">
        <f>+(91)-495946658</f>
        <v>-495946567</v>
      </c>
    </row>
    <row r="15" spans="1:5" x14ac:dyDescent="0.25">
      <c r="A15" t="s">
        <v>53</v>
      </c>
      <c r="B15" t="s">
        <v>50</v>
      </c>
      <c r="C15" t="s">
        <v>54</v>
      </c>
      <c r="D15" t="s">
        <v>55</v>
      </c>
      <c r="E15" s="2">
        <f>+(91)-9994411263</f>
        <v>-9994411172</v>
      </c>
    </row>
    <row r="16" spans="1:5" x14ac:dyDescent="0.25">
      <c r="A16" t="s">
        <v>56</v>
      </c>
      <c r="B16" t="s">
        <v>57</v>
      </c>
      <c r="C16" t="s">
        <v>58</v>
      </c>
      <c r="D16" t="s">
        <v>59</v>
      </c>
      <c r="E16" s="2">
        <f>+(91)-9919449029</f>
        <v>-9919448938</v>
      </c>
    </row>
    <row r="17" spans="1:5" x14ac:dyDescent="0.25">
      <c r="A17" t="s">
        <v>60</v>
      </c>
      <c r="B17" t="s">
        <v>50</v>
      </c>
      <c r="C17" t="s">
        <v>61</v>
      </c>
      <c r="D17" t="s">
        <v>62</v>
      </c>
      <c r="E17" s="2">
        <f>+(91)-44-34122898</f>
        <v>-34122851</v>
      </c>
    </row>
    <row r="18" spans="1:5" x14ac:dyDescent="0.25">
      <c r="A18" t="s">
        <v>63</v>
      </c>
      <c r="B18" t="s">
        <v>64</v>
      </c>
      <c r="C18" t="s">
        <v>65</v>
      </c>
      <c r="D18" t="s">
        <v>66</v>
      </c>
      <c r="E18" s="2">
        <f>+(91)-973867078</f>
        <v>-973866987</v>
      </c>
    </row>
    <row r="19" spans="1:5" x14ac:dyDescent="0.25">
      <c r="A19" t="s">
        <v>67</v>
      </c>
      <c r="B19" t="s">
        <v>25</v>
      </c>
      <c r="C19" t="s">
        <v>68</v>
      </c>
      <c r="D19" t="s">
        <v>69</v>
      </c>
      <c r="E19" s="2">
        <f>+(91)-9433062244</f>
        <v>-9433062153</v>
      </c>
    </row>
    <row r="20" spans="1:5" x14ac:dyDescent="0.25">
      <c r="A20" t="s">
        <v>70</v>
      </c>
      <c r="B20" t="s">
        <v>28</v>
      </c>
      <c r="C20" t="s">
        <v>71</v>
      </c>
      <c r="D20" t="s">
        <v>72</v>
      </c>
      <c r="E20" s="2">
        <v>7924253809</v>
      </c>
    </row>
    <row r="21" spans="1:5" x14ac:dyDescent="0.25">
      <c r="A21" t="s">
        <v>56</v>
      </c>
      <c r="B21" t="s">
        <v>57</v>
      </c>
      <c r="C21" t="s">
        <v>58</v>
      </c>
      <c r="D21" t="s">
        <v>59</v>
      </c>
      <c r="E21" s="2">
        <f>+(91)-9919449029</f>
        <v>-9919448938</v>
      </c>
    </row>
    <row r="22" spans="1:5" x14ac:dyDescent="0.25">
      <c r="A22" t="s">
        <v>39</v>
      </c>
      <c r="B22" t="s">
        <v>40</v>
      </c>
      <c r="C22" t="s">
        <v>41</v>
      </c>
      <c r="D22" t="s">
        <v>42</v>
      </c>
      <c r="E22" s="2">
        <f>+(91)-7250238304</f>
        <v>-7250238213</v>
      </c>
    </row>
    <row r="23" spans="1:5" x14ac:dyDescent="0.25">
      <c r="A23" t="s">
        <v>46</v>
      </c>
      <c r="B23" t="s">
        <v>5</v>
      </c>
      <c r="C23" t="s">
        <v>47</v>
      </c>
      <c r="D23" t="s">
        <v>48</v>
      </c>
      <c r="E23" s="2">
        <f>+(91)-9438845212</f>
        <v>-9438845121</v>
      </c>
    </row>
    <row r="24" spans="1:5" x14ac:dyDescent="0.25">
      <c r="A24" t="s">
        <v>43</v>
      </c>
      <c r="B24" t="s">
        <v>36</v>
      </c>
      <c r="C24" t="s">
        <v>44</v>
      </c>
      <c r="D24" t="s">
        <v>45</v>
      </c>
      <c r="E24" s="2">
        <f>+(91)-9880004463</f>
        <v>-9880004372</v>
      </c>
    </row>
    <row r="25" spans="1:5" x14ac:dyDescent="0.25">
      <c r="A25" t="s">
        <v>60</v>
      </c>
      <c r="B25" t="s">
        <v>50</v>
      </c>
      <c r="C25" t="s">
        <v>61</v>
      </c>
      <c r="D25" t="s">
        <v>62</v>
      </c>
      <c r="E25" s="2">
        <f>+(91)-44-34122898</f>
        <v>-34122851</v>
      </c>
    </row>
    <row r="26" spans="1:5" x14ac:dyDescent="0.25">
      <c r="A26" t="s">
        <v>49</v>
      </c>
      <c r="B26" t="s">
        <v>50</v>
      </c>
      <c r="C26" t="s">
        <v>51</v>
      </c>
      <c r="D26" t="s">
        <v>52</v>
      </c>
      <c r="E26" s="2">
        <f>+(91)-495946658</f>
        <v>-495946567</v>
      </c>
    </row>
    <row r="27" spans="1:5" x14ac:dyDescent="0.25">
      <c r="A27" t="s">
        <v>53</v>
      </c>
      <c r="B27" t="s">
        <v>50</v>
      </c>
      <c r="C27" t="s">
        <v>54</v>
      </c>
      <c r="D27" t="s">
        <v>55</v>
      </c>
      <c r="E27" s="2">
        <f>+(91)-9994411263</f>
        <v>-9994411172</v>
      </c>
    </row>
    <row r="28" spans="1:5" x14ac:dyDescent="0.25">
      <c r="A28" t="s">
        <v>63</v>
      </c>
      <c r="B28" t="s">
        <v>64</v>
      </c>
      <c r="C28" t="s">
        <v>65</v>
      </c>
      <c r="D28" t="s">
        <v>66</v>
      </c>
      <c r="E28" s="2">
        <f>+(91)-973867078</f>
        <v>-973866987</v>
      </c>
    </row>
    <row r="29" spans="1:5" x14ac:dyDescent="0.25">
      <c r="A29" t="s">
        <v>67</v>
      </c>
      <c r="B29" t="s">
        <v>25</v>
      </c>
      <c r="C29" t="s">
        <v>68</v>
      </c>
      <c r="D29" t="s">
        <v>69</v>
      </c>
      <c r="E29" s="2">
        <f>+(91)-9433062244</f>
        <v>-9433062153</v>
      </c>
    </row>
    <row r="30" spans="1:5" x14ac:dyDescent="0.25">
      <c r="A30" t="s">
        <v>70</v>
      </c>
      <c r="B30" t="s">
        <v>28</v>
      </c>
      <c r="C30" t="s">
        <v>71</v>
      </c>
      <c r="D30" t="s">
        <v>72</v>
      </c>
      <c r="E30" s="2">
        <v>7924253809</v>
      </c>
    </row>
    <row r="31" spans="1:5" x14ac:dyDescent="0.25">
      <c r="A31" t="s">
        <v>73</v>
      </c>
      <c r="B31" t="s">
        <v>64</v>
      </c>
      <c r="C31" t="s">
        <v>74</v>
      </c>
      <c r="D31" t="s">
        <v>75</v>
      </c>
      <c r="E31" s="2">
        <f>+(91)-9611260465</f>
        <v>-9611260374</v>
      </c>
    </row>
    <row r="32" spans="1:5" x14ac:dyDescent="0.25">
      <c r="A32" t="s">
        <v>76</v>
      </c>
      <c r="B32" t="s">
        <v>9</v>
      </c>
      <c r="C32" t="s">
        <v>77</v>
      </c>
      <c r="D32" t="s">
        <v>78</v>
      </c>
      <c r="E32" s="2">
        <f>+(91)-9092269430</f>
        <v>-9092269339</v>
      </c>
    </row>
    <row r="33" spans="1:5" x14ac:dyDescent="0.25">
      <c r="A33" t="s">
        <v>79</v>
      </c>
      <c r="B33" t="s">
        <v>80</v>
      </c>
      <c r="C33" t="s">
        <v>81</v>
      </c>
      <c r="D33" t="s">
        <v>82</v>
      </c>
      <c r="E33" s="2">
        <v>7944125723</v>
      </c>
    </row>
    <row r="34" spans="1:5" x14ac:dyDescent="0.25">
      <c r="A34" t="s">
        <v>83</v>
      </c>
      <c r="B34" t="s">
        <v>84</v>
      </c>
      <c r="C34" t="s">
        <v>77</v>
      </c>
      <c r="D34" t="s">
        <v>85</v>
      </c>
      <c r="E34" s="2">
        <f>+(91)-45235790612</f>
        <v>-45235790521</v>
      </c>
    </row>
    <row r="35" spans="1:5" x14ac:dyDescent="0.25">
      <c r="A35" t="s">
        <v>86</v>
      </c>
      <c r="B35" t="s">
        <v>28</v>
      </c>
      <c r="C35" t="s">
        <v>87</v>
      </c>
      <c r="D35" t="s">
        <v>88</v>
      </c>
      <c r="E35" s="2">
        <f>+(91)-901448741</f>
        <v>-901448650</v>
      </c>
    </row>
    <row r="36" spans="1:5" x14ac:dyDescent="0.25">
      <c r="A36" t="s">
        <v>89</v>
      </c>
      <c r="B36" t="s">
        <v>9</v>
      </c>
      <c r="C36" t="s">
        <v>22</v>
      </c>
      <c r="D36" t="s">
        <v>90</v>
      </c>
      <c r="E36" s="2">
        <v>7998898719</v>
      </c>
    </row>
    <row r="37" spans="1:5" x14ac:dyDescent="0.25">
      <c r="A37" t="s">
        <v>91</v>
      </c>
      <c r="B37" t="s">
        <v>80</v>
      </c>
      <c r="C37" t="s">
        <v>10</v>
      </c>
      <c r="D37" t="s">
        <v>92</v>
      </c>
      <c r="E37" s="2">
        <v>7992730413</v>
      </c>
    </row>
    <row r="38" spans="1:5" x14ac:dyDescent="0.25">
      <c r="A38" t="s">
        <v>93</v>
      </c>
      <c r="B38" t="s">
        <v>5</v>
      </c>
      <c r="C38" t="s">
        <v>94</v>
      </c>
      <c r="D38" t="s">
        <v>95</v>
      </c>
      <c r="E38" s="2">
        <f>+(91)-73126853876</f>
        <v>-73126853785</v>
      </c>
    </row>
    <row r="39" spans="1:5" x14ac:dyDescent="0.25">
      <c r="A39" t="s">
        <v>96</v>
      </c>
      <c r="B39" t="s">
        <v>5</v>
      </c>
      <c r="C39" t="s">
        <v>81</v>
      </c>
      <c r="D39" t="s">
        <v>97</v>
      </c>
      <c r="E39" s="2">
        <v>7953035763</v>
      </c>
    </row>
    <row r="40" spans="1:5" x14ac:dyDescent="0.25">
      <c r="A40" t="s">
        <v>98</v>
      </c>
      <c r="B40" t="s">
        <v>64</v>
      </c>
      <c r="C40" t="s">
        <v>65</v>
      </c>
      <c r="D40" t="s">
        <v>99</v>
      </c>
      <c r="E40" s="2">
        <f>+(91)-8013804117</f>
        <v>-8013804026</v>
      </c>
    </row>
    <row r="41" spans="1:5" x14ac:dyDescent="0.25">
      <c r="A41" t="s">
        <v>100</v>
      </c>
      <c r="B41" t="s">
        <v>101</v>
      </c>
      <c r="C41" t="s">
        <v>102</v>
      </c>
      <c r="D41" t="s">
        <v>103</v>
      </c>
      <c r="E41" s="2">
        <f>+(91)-9913627581</f>
        <v>-9913627490</v>
      </c>
    </row>
    <row r="42" spans="1:5" x14ac:dyDescent="0.25">
      <c r="A42" t="s">
        <v>104</v>
      </c>
      <c r="B42" t="s">
        <v>36</v>
      </c>
      <c r="C42" t="s">
        <v>105</v>
      </c>
      <c r="D42" t="s">
        <v>106</v>
      </c>
      <c r="E42" s="2">
        <f>+(91)-9849129997</f>
        <v>-9849129906</v>
      </c>
    </row>
    <row r="43" spans="1:5" x14ac:dyDescent="0.25">
      <c r="A43" t="s">
        <v>107</v>
      </c>
      <c r="B43" t="s">
        <v>5</v>
      </c>
      <c r="C43" t="s">
        <v>108</v>
      </c>
      <c r="D43" t="s">
        <v>109</v>
      </c>
      <c r="E43" s="2">
        <f>+(91)-44-50195021</f>
        <v>-50194974</v>
      </c>
    </row>
    <row r="44" spans="1:5" x14ac:dyDescent="0.25">
      <c r="A44" t="s">
        <v>110</v>
      </c>
      <c r="B44" t="s">
        <v>25</v>
      </c>
      <c r="C44" t="s">
        <v>111</v>
      </c>
      <c r="D44" t="s">
        <v>112</v>
      </c>
      <c r="E44" s="2">
        <f>+(91)-44-26697433</f>
        <v>-26697386</v>
      </c>
    </row>
    <row r="45" spans="1:5" x14ac:dyDescent="0.25">
      <c r="A45" t="s">
        <v>113</v>
      </c>
      <c r="B45" t="s">
        <v>64</v>
      </c>
      <c r="C45" t="s">
        <v>114</v>
      </c>
      <c r="D45" t="s">
        <v>115</v>
      </c>
      <c r="E45" s="2">
        <f>+(91)-44-25545880</f>
        <v>-25545833</v>
      </c>
    </row>
    <row r="46" spans="1:5" x14ac:dyDescent="0.25">
      <c r="A46" t="s">
        <v>116</v>
      </c>
      <c r="B46" t="s">
        <v>64</v>
      </c>
      <c r="C46" t="s">
        <v>117</v>
      </c>
      <c r="D46" t="s">
        <v>118</v>
      </c>
      <c r="E46" s="2">
        <f>+(91)-44-21549910</f>
        <v>-21549863</v>
      </c>
    </row>
    <row r="47" spans="1:5" x14ac:dyDescent="0.25">
      <c r="A47" t="s">
        <v>119</v>
      </c>
      <c r="B47" t="s">
        <v>13</v>
      </c>
      <c r="C47" t="s">
        <v>120</v>
      </c>
      <c r="D47" t="s">
        <v>121</v>
      </c>
      <c r="E47" s="2">
        <f>+(91)-9969466961</f>
        <v>-9969466870</v>
      </c>
    </row>
    <row r="48" spans="1:5" x14ac:dyDescent="0.25">
      <c r="A48" t="s">
        <v>122</v>
      </c>
      <c r="B48" t="s">
        <v>50</v>
      </c>
      <c r="C48" t="s">
        <v>54</v>
      </c>
      <c r="D48" t="s">
        <v>123</v>
      </c>
      <c r="E48" s="2">
        <f>+(91)-8764876607</f>
        <v>-8764876516</v>
      </c>
    </row>
    <row r="49" spans="1:5" x14ac:dyDescent="0.25">
      <c r="A49" t="s">
        <v>124</v>
      </c>
      <c r="B49" t="s">
        <v>36</v>
      </c>
      <c r="C49" t="s">
        <v>125</v>
      </c>
      <c r="D49" t="s">
        <v>126</v>
      </c>
      <c r="E49" s="2">
        <f>+(91)-6262586828</f>
        <v>-6262586737</v>
      </c>
    </row>
    <row r="50" spans="1:5" x14ac:dyDescent="0.25">
      <c r="A50" t="s">
        <v>127</v>
      </c>
      <c r="B50" t="s">
        <v>28</v>
      </c>
      <c r="C50" t="s">
        <v>128</v>
      </c>
      <c r="D50" t="s">
        <v>129</v>
      </c>
      <c r="E50" s="2">
        <f>+(91)-44-94262948</f>
        <v>-94262901</v>
      </c>
    </row>
    <row r="51" spans="1:5" x14ac:dyDescent="0.25">
      <c r="A51" t="s">
        <v>130</v>
      </c>
      <c r="B51" t="s">
        <v>101</v>
      </c>
      <c r="C51" t="s">
        <v>131</v>
      </c>
      <c r="D51" t="s">
        <v>132</v>
      </c>
      <c r="E51" s="2">
        <f>+(91)-9998088917</f>
        <v>-9998088826</v>
      </c>
    </row>
    <row r="52" spans="1:5" x14ac:dyDescent="0.25">
      <c r="A52" t="s">
        <v>133</v>
      </c>
      <c r="B52" t="s">
        <v>64</v>
      </c>
      <c r="C52" t="s">
        <v>68</v>
      </c>
      <c r="D52" t="s">
        <v>134</v>
      </c>
      <c r="E52" s="2">
        <f>+(91)-44-13914933</f>
        <v>-13914886</v>
      </c>
    </row>
    <row r="53" spans="1:5" x14ac:dyDescent="0.25">
      <c r="A53" t="s">
        <v>135</v>
      </c>
      <c r="B53" t="s">
        <v>101</v>
      </c>
      <c r="C53" t="s">
        <v>68</v>
      </c>
      <c r="D53" t="s">
        <v>136</v>
      </c>
      <c r="E53" s="2">
        <f>+(91)-44-84790663</f>
        <v>-84790616</v>
      </c>
    </row>
    <row r="54" spans="1:5" x14ac:dyDescent="0.25">
      <c r="A54" t="s">
        <v>137</v>
      </c>
      <c r="B54" t="s">
        <v>36</v>
      </c>
      <c r="C54" t="s">
        <v>138</v>
      </c>
      <c r="D54" t="s">
        <v>139</v>
      </c>
      <c r="E54" s="2">
        <f>+(91)-44-54642557</f>
        <v>-54642510</v>
      </c>
    </row>
    <row r="55" spans="1:5" x14ac:dyDescent="0.25">
      <c r="A55" t="s">
        <v>140</v>
      </c>
      <c r="B55" t="s">
        <v>40</v>
      </c>
      <c r="C55" t="s">
        <v>141</v>
      </c>
      <c r="D55" t="s">
        <v>142</v>
      </c>
      <c r="E55" s="2">
        <f>+(91)-9988979345</f>
        <v>-9988979254</v>
      </c>
    </row>
    <row r="56" spans="1:5" x14ac:dyDescent="0.25">
      <c r="A56" t="s">
        <v>143</v>
      </c>
      <c r="B56" t="s">
        <v>144</v>
      </c>
      <c r="C56" t="s">
        <v>145</v>
      </c>
      <c r="D56" t="s">
        <v>146</v>
      </c>
      <c r="E56" s="2">
        <f>+(91)-44-28898308</f>
        <v>-28898261</v>
      </c>
    </row>
    <row r="57" spans="1:5" x14ac:dyDescent="0.25">
      <c r="A57" t="s">
        <v>147</v>
      </c>
      <c r="B57" t="s">
        <v>9</v>
      </c>
      <c r="C57" t="s">
        <v>148</v>
      </c>
      <c r="D57" t="s">
        <v>149</v>
      </c>
      <c r="E57" s="2">
        <f>+(91)-9852827000</f>
        <v>-9852826909</v>
      </c>
    </row>
    <row r="58" spans="1:5" x14ac:dyDescent="0.25">
      <c r="A58" t="s">
        <v>150</v>
      </c>
      <c r="B58" t="s">
        <v>25</v>
      </c>
      <c r="C58" t="s">
        <v>87</v>
      </c>
      <c r="D58" t="s">
        <v>151</v>
      </c>
      <c r="E58" s="2">
        <f>+(91)-44-6873387</f>
        <v>-6873340</v>
      </c>
    </row>
    <row r="59" spans="1:5" x14ac:dyDescent="0.25">
      <c r="A59" t="s">
        <v>152</v>
      </c>
      <c r="B59" t="s">
        <v>101</v>
      </c>
      <c r="C59" t="s">
        <v>153</v>
      </c>
      <c r="D59" t="s">
        <v>154</v>
      </c>
      <c r="E59" s="2">
        <f>+(91)-44-73101713</f>
        <v>-73101666</v>
      </c>
    </row>
    <row r="60" spans="1:5" x14ac:dyDescent="0.25">
      <c r="A60" t="s">
        <v>155</v>
      </c>
      <c r="B60" t="s">
        <v>64</v>
      </c>
      <c r="C60" t="s">
        <v>61</v>
      </c>
      <c r="D60" t="s">
        <v>156</v>
      </c>
      <c r="E60" s="2">
        <f>+(91)-9823942713</f>
        <v>-9823942622</v>
      </c>
    </row>
    <row r="61" spans="1:5" x14ac:dyDescent="0.25">
      <c r="A61" t="s">
        <v>157</v>
      </c>
      <c r="B61" t="s">
        <v>17</v>
      </c>
      <c r="C61" t="s">
        <v>158</v>
      </c>
      <c r="D61" t="s">
        <v>159</v>
      </c>
      <c r="E61" s="2">
        <f>+(91)-44-82551755</f>
        <v>-82551708</v>
      </c>
    </row>
    <row r="62" spans="1:5" x14ac:dyDescent="0.25">
      <c r="A62" t="s">
        <v>160</v>
      </c>
      <c r="B62" t="s">
        <v>50</v>
      </c>
      <c r="C62" t="s">
        <v>161</v>
      </c>
      <c r="D62" t="s">
        <v>162</v>
      </c>
    </row>
    <row r="63" spans="1:5" x14ac:dyDescent="0.25">
      <c r="A63" t="s">
        <v>163</v>
      </c>
      <c r="B63" t="s">
        <v>80</v>
      </c>
      <c r="C63" t="s">
        <v>161</v>
      </c>
      <c r="D63" t="s">
        <v>164</v>
      </c>
    </row>
    <row r="64" spans="1:5" x14ac:dyDescent="0.25">
      <c r="A64" t="s">
        <v>165</v>
      </c>
      <c r="B64" t="s">
        <v>50</v>
      </c>
      <c r="C64" t="s">
        <v>166</v>
      </c>
      <c r="D64" t="s">
        <v>167</v>
      </c>
      <c r="E64" s="2">
        <f>+(91)-44-90315708</f>
        <v>-90315661</v>
      </c>
    </row>
    <row r="65" spans="1:5" x14ac:dyDescent="0.25">
      <c r="A65" t="s">
        <v>168</v>
      </c>
      <c r="B65" t="s">
        <v>13</v>
      </c>
      <c r="C65" t="s">
        <v>169</v>
      </c>
      <c r="D65" t="s">
        <v>170</v>
      </c>
      <c r="E65" s="2">
        <f>+(91)-9915346169</f>
        <v>-9915346078</v>
      </c>
    </row>
    <row r="66" spans="1:5" x14ac:dyDescent="0.25">
      <c r="A66" t="s">
        <v>171</v>
      </c>
      <c r="B66" t="s">
        <v>36</v>
      </c>
      <c r="C66" t="s">
        <v>172</v>
      </c>
      <c r="D66" t="s">
        <v>173</v>
      </c>
      <c r="E66" s="2">
        <f>+(91)-44-84852215</f>
        <v>-84852168</v>
      </c>
    </row>
    <row r="67" spans="1:5" x14ac:dyDescent="0.25">
      <c r="A67" t="s">
        <v>174</v>
      </c>
      <c r="B67" t="s">
        <v>64</v>
      </c>
      <c r="C67" t="s">
        <v>175</v>
      </c>
      <c r="D67" t="s">
        <v>176</v>
      </c>
    </row>
    <row r="68" spans="1:5" x14ac:dyDescent="0.25">
      <c r="A68" t="s">
        <v>177</v>
      </c>
      <c r="B68" t="s">
        <v>9</v>
      </c>
      <c r="C68" t="s">
        <v>178</v>
      </c>
      <c r="D68" t="s">
        <v>179</v>
      </c>
      <c r="E68" s="2">
        <f>+(91)-44-11362798</f>
        <v>-11362751</v>
      </c>
    </row>
    <row r="69" spans="1:5" x14ac:dyDescent="0.25">
      <c r="A69" t="s">
        <v>180</v>
      </c>
      <c r="B69" t="s">
        <v>9</v>
      </c>
      <c r="C69" t="s">
        <v>181</v>
      </c>
      <c r="D69" t="s">
        <v>182</v>
      </c>
      <c r="E69" s="2">
        <f>+(91)-9051413492</f>
        <v>-9051413401</v>
      </c>
    </row>
    <row r="70" spans="1:5" x14ac:dyDescent="0.25">
      <c r="A70" t="s">
        <v>183</v>
      </c>
      <c r="B70" t="s">
        <v>28</v>
      </c>
      <c r="C70" t="s">
        <v>184</v>
      </c>
      <c r="D70" t="s">
        <v>185</v>
      </c>
      <c r="E70" s="2">
        <f>+(91)-44-60972366</f>
        <v>-60972319</v>
      </c>
    </row>
    <row r="71" spans="1:5" x14ac:dyDescent="0.25">
      <c r="A71" t="s">
        <v>186</v>
      </c>
      <c r="B71" t="s">
        <v>80</v>
      </c>
      <c r="C71" t="s">
        <v>77</v>
      </c>
      <c r="D71" t="s">
        <v>187</v>
      </c>
      <c r="E71" s="2">
        <f>+(91)-9893268707</f>
        <v>-9893268616</v>
      </c>
    </row>
    <row r="72" spans="1:5" x14ac:dyDescent="0.25">
      <c r="A72" t="s">
        <v>188</v>
      </c>
      <c r="B72" t="s">
        <v>64</v>
      </c>
      <c r="C72" t="s">
        <v>77</v>
      </c>
      <c r="D72" t="s">
        <v>189</v>
      </c>
      <c r="E72" s="2">
        <f>+(91)-44-2087897</f>
        <v>-2087850</v>
      </c>
    </row>
    <row r="73" spans="1:5" x14ac:dyDescent="0.25">
      <c r="A73" t="s">
        <v>190</v>
      </c>
      <c r="B73" t="s">
        <v>5</v>
      </c>
      <c r="C73" t="s">
        <v>77</v>
      </c>
      <c r="D73" t="s">
        <v>191</v>
      </c>
      <c r="E73" s="2">
        <f>+(91)-44-71651038</f>
        <v>-71650991</v>
      </c>
    </row>
    <row r="74" spans="1:5" x14ac:dyDescent="0.25">
      <c r="A74" t="s">
        <v>192</v>
      </c>
      <c r="B74" t="s">
        <v>5</v>
      </c>
      <c r="C74" t="s">
        <v>77</v>
      </c>
      <c r="D74" t="s">
        <v>193</v>
      </c>
      <c r="E74" s="2">
        <f>+(91)-44-79952938</f>
        <v>-79952891</v>
      </c>
    </row>
    <row r="75" spans="1:5" x14ac:dyDescent="0.25">
      <c r="A75" t="s">
        <v>194</v>
      </c>
      <c r="B75" t="s">
        <v>13</v>
      </c>
      <c r="C75" t="s">
        <v>10</v>
      </c>
      <c r="D75" t="s">
        <v>195</v>
      </c>
      <c r="E75" s="2">
        <f>+(91)-44-55502583</f>
        <v>-55502536</v>
      </c>
    </row>
    <row r="76" spans="1:5" x14ac:dyDescent="0.25">
      <c r="A76" t="s">
        <v>196</v>
      </c>
      <c r="B76" t="s">
        <v>64</v>
      </c>
      <c r="C76" t="s">
        <v>10</v>
      </c>
      <c r="D76" t="s">
        <v>197</v>
      </c>
      <c r="E76" s="2">
        <f>+(91)-44-9590098</f>
        <v>-9590051</v>
      </c>
    </row>
    <row r="77" spans="1:5" x14ac:dyDescent="0.25">
      <c r="A77" t="s">
        <v>198</v>
      </c>
      <c r="B77" t="s">
        <v>5</v>
      </c>
      <c r="C77" t="s">
        <v>10</v>
      </c>
      <c r="D77" t="s">
        <v>199</v>
      </c>
      <c r="E77" s="2">
        <f>+(91)-44-74619545</f>
        <v>-74619498</v>
      </c>
    </row>
    <row r="78" spans="1:5" ht="60" x14ac:dyDescent="0.25">
      <c r="A78" t="s">
        <v>200</v>
      </c>
      <c r="B78" t="s">
        <v>32</v>
      </c>
      <c r="C78" t="s">
        <v>201</v>
      </c>
      <c r="D78" t="s">
        <v>202</v>
      </c>
      <c r="E78" s="2">
        <f>+(91)-8974698951</f>
        <v>-8974698860</v>
      </c>
    </row>
    <row r="79" spans="1:5" ht="45" x14ac:dyDescent="0.25">
      <c r="A79" t="s">
        <v>203</v>
      </c>
      <c r="B79" t="s">
        <v>13</v>
      </c>
      <c r="C79" t="s">
        <v>201</v>
      </c>
      <c r="D79" t="s">
        <v>204</v>
      </c>
      <c r="E79" s="2">
        <f>+(91)-44-21155091</f>
        <v>-21155044</v>
      </c>
    </row>
    <row r="80" spans="1:5" ht="45" x14ac:dyDescent="0.25">
      <c r="A80" t="s">
        <v>205</v>
      </c>
      <c r="B80" t="s">
        <v>28</v>
      </c>
      <c r="C80" t="s">
        <v>201</v>
      </c>
      <c r="D80" t="s">
        <v>206</v>
      </c>
      <c r="E80" s="2">
        <f>+(91)-44-91717032</f>
        <v>-91716985</v>
      </c>
    </row>
    <row r="81" spans="1:5" ht="60" x14ac:dyDescent="0.25">
      <c r="A81" t="s">
        <v>207</v>
      </c>
      <c r="B81" t="s">
        <v>208</v>
      </c>
      <c r="C81" t="s">
        <v>201</v>
      </c>
      <c r="D81" t="s">
        <v>209</v>
      </c>
      <c r="E81" s="2">
        <f>+(91)-9544460634</f>
        <v>-9544460543</v>
      </c>
    </row>
    <row r="82" spans="1:5" ht="45" x14ac:dyDescent="0.25">
      <c r="A82" t="s">
        <v>210</v>
      </c>
      <c r="B82" t="s">
        <v>9</v>
      </c>
      <c r="C82" t="s">
        <v>211</v>
      </c>
      <c r="D82" t="s">
        <v>212</v>
      </c>
      <c r="E82" s="2">
        <f>+(91)-44-13657190</f>
        <v>-13657143</v>
      </c>
    </row>
    <row r="83" spans="1:5" ht="60" x14ac:dyDescent="0.25">
      <c r="A83" t="s">
        <v>213</v>
      </c>
      <c r="B83" t="s">
        <v>9</v>
      </c>
      <c r="C83" t="s">
        <v>211</v>
      </c>
      <c r="D83" t="s">
        <v>214</v>
      </c>
      <c r="E83" s="2">
        <f>+(91)-7275995626</f>
        <v>-7275995535</v>
      </c>
    </row>
    <row r="84" spans="1:5" ht="45" x14ac:dyDescent="0.25">
      <c r="A84" t="s">
        <v>215</v>
      </c>
      <c r="B84" t="s">
        <v>25</v>
      </c>
      <c r="C84" t="s">
        <v>211</v>
      </c>
      <c r="D84" t="s">
        <v>216</v>
      </c>
      <c r="E84" s="2">
        <f>+(91)-44-89236349</f>
        <v>-89236302</v>
      </c>
    </row>
    <row r="85" spans="1:5" ht="45" x14ac:dyDescent="0.25">
      <c r="A85" t="s">
        <v>217</v>
      </c>
      <c r="B85" t="s">
        <v>17</v>
      </c>
      <c r="C85" t="s">
        <v>211</v>
      </c>
      <c r="D85" t="s">
        <v>218</v>
      </c>
      <c r="E85" s="2">
        <f>+(91)-44-1760313</f>
        <v>-1760266</v>
      </c>
    </row>
    <row r="86" spans="1:5" ht="45" x14ac:dyDescent="0.25">
      <c r="A86" t="s">
        <v>219</v>
      </c>
      <c r="B86" t="s">
        <v>50</v>
      </c>
      <c r="C86" t="s">
        <v>220</v>
      </c>
      <c r="D86" t="s">
        <v>221</v>
      </c>
      <c r="E86" s="2">
        <f>+(91)-44-81989695</f>
        <v>-81989648</v>
      </c>
    </row>
    <row r="87" spans="1:5" ht="60" x14ac:dyDescent="0.25">
      <c r="A87" t="s">
        <v>222</v>
      </c>
      <c r="B87" t="s">
        <v>50</v>
      </c>
      <c r="C87" t="s">
        <v>223</v>
      </c>
      <c r="D87" t="s">
        <v>224</v>
      </c>
      <c r="E87" s="2">
        <f>+(91)-9355501405</f>
        <v>-9355501314</v>
      </c>
    </row>
    <row r="88" spans="1:5" ht="60" x14ac:dyDescent="0.25">
      <c r="A88" t="s">
        <v>225</v>
      </c>
      <c r="B88" t="s">
        <v>36</v>
      </c>
      <c r="C88" t="s">
        <v>223</v>
      </c>
      <c r="D88" t="s">
        <v>226</v>
      </c>
      <c r="E88" s="2">
        <f>+(91)-9570942519</f>
        <v>-9570942428</v>
      </c>
    </row>
    <row r="89" spans="1:5" ht="60" x14ac:dyDescent="0.25">
      <c r="A89" t="s">
        <v>227</v>
      </c>
      <c r="B89" t="s">
        <v>28</v>
      </c>
      <c r="C89" t="s">
        <v>223</v>
      </c>
      <c r="D89" t="s">
        <v>228</v>
      </c>
      <c r="E89" s="2">
        <f>+(91)-994577211</f>
        <v>-994577120</v>
      </c>
    </row>
    <row r="90" spans="1:5" ht="45" x14ac:dyDescent="0.25">
      <c r="A90" t="s">
        <v>229</v>
      </c>
      <c r="B90" t="s">
        <v>13</v>
      </c>
      <c r="C90" t="s">
        <v>230</v>
      </c>
      <c r="D90" t="s">
        <v>231</v>
      </c>
      <c r="E90" s="2">
        <f>+(91)-44-98205841</f>
        <v>-98205794</v>
      </c>
    </row>
    <row r="91" spans="1:5" ht="60" x14ac:dyDescent="0.25">
      <c r="A91" t="s">
        <v>232</v>
      </c>
      <c r="B91" t="s">
        <v>9</v>
      </c>
      <c r="C91" t="s">
        <v>44</v>
      </c>
      <c r="D91" t="s">
        <v>233</v>
      </c>
      <c r="E91" s="2">
        <f>+(91)-9463287183</f>
        <v>-9463287092</v>
      </c>
    </row>
    <row r="92" spans="1:5" ht="45" x14ac:dyDescent="0.25">
      <c r="A92" t="s">
        <v>234</v>
      </c>
      <c r="B92" t="s">
        <v>25</v>
      </c>
      <c r="C92" t="s">
        <v>44</v>
      </c>
      <c r="D92" t="s">
        <v>235</v>
      </c>
      <c r="E92" s="2">
        <f>+(91)-44-73222630</f>
        <v>-73222583</v>
      </c>
    </row>
    <row r="93" spans="1:5" ht="60" x14ac:dyDescent="0.25">
      <c r="A93" t="s">
        <v>236</v>
      </c>
      <c r="B93" t="s">
        <v>28</v>
      </c>
      <c r="C93" t="s">
        <v>237</v>
      </c>
      <c r="D93" t="s">
        <v>238</v>
      </c>
      <c r="E93" s="2">
        <f>+(91)-9859726909</f>
        <v>-9859726818</v>
      </c>
    </row>
    <row r="94" spans="1:5" ht="45" x14ac:dyDescent="0.25">
      <c r="A94" t="s">
        <v>239</v>
      </c>
      <c r="B94" t="s">
        <v>64</v>
      </c>
      <c r="C94" t="s">
        <v>237</v>
      </c>
      <c r="D94" t="s">
        <v>240</v>
      </c>
      <c r="E94" s="2">
        <f>+(91)-44-89876638</f>
        <v>-89876591</v>
      </c>
    </row>
    <row r="95" spans="1:5" ht="45" x14ac:dyDescent="0.25">
      <c r="A95" t="s">
        <v>241</v>
      </c>
      <c r="B95" t="s">
        <v>28</v>
      </c>
      <c r="C95" t="s">
        <v>65</v>
      </c>
      <c r="D95" t="s">
        <v>242</v>
      </c>
      <c r="E95" s="2">
        <f>+(91)-44-36448929</f>
        <v>-36448882</v>
      </c>
    </row>
    <row r="96" spans="1:5" ht="45" x14ac:dyDescent="0.25">
      <c r="A96" t="s">
        <v>243</v>
      </c>
      <c r="B96" t="s">
        <v>9</v>
      </c>
      <c r="C96" t="s">
        <v>65</v>
      </c>
      <c r="D96" t="s">
        <v>244</v>
      </c>
      <c r="E96" s="2">
        <f>+(91)-44-52781911</f>
        <v>-52781864</v>
      </c>
    </row>
    <row r="97" spans="1:5" ht="60" x14ac:dyDescent="0.25">
      <c r="A97" t="s">
        <v>245</v>
      </c>
      <c r="B97" t="s">
        <v>32</v>
      </c>
      <c r="C97" t="s">
        <v>246</v>
      </c>
      <c r="D97" t="s">
        <v>247</v>
      </c>
      <c r="E97" s="2">
        <f>+(91)-9030027171</f>
        <v>-9030027080</v>
      </c>
    </row>
    <row r="98" spans="1:5" ht="60" x14ac:dyDescent="0.25">
      <c r="A98" t="s">
        <v>248</v>
      </c>
      <c r="B98" t="s">
        <v>50</v>
      </c>
      <c r="C98" t="s">
        <v>246</v>
      </c>
      <c r="D98" t="s">
        <v>249</v>
      </c>
      <c r="E98" s="2">
        <f>+(91)-7354845974</f>
        <v>-7354845883</v>
      </c>
    </row>
    <row r="99" spans="1:5" ht="60" x14ac:dyDescent="0.25">
      <c r="A99" t="s">
        <v>250</v>
      </c>
      <c r="B99" t="s">
        <v>36</v>
      </c>
      <c r="C99" t="s">
        <v>246</v>
      </c>
      <c r="D99" t="s">
        <v>251</v>
      </c>
      <c r="E99" s="2">
        <f>+(91)-9738107989</f>
        <v>-9738107898</v>
      </c>
    </row>
    <row r="100" spans="1:5" ht="45" x14ac:dyDescent="0.25">
      <c r="A100" t="s">
        <v>252</v>
      </c>
      <c r="B100" t="s">
        <v>36</v>
      </c>
      <c r="C100" t="s">
        <v>246</v>
      </c>
      <c r="D100" t="s">
        <v>253</v>
      </c>
      <c r="E100" s="2">
        <f>+(91)-44-23518097</f>
        <v>-23518050</v>
      </c>
    </row>
    <row r="101" spans="1:5" ht="45" x14ac:dyDescent="0.25">
      <c r="A101" t="s">
        <v>254</v>
      </c>
      <c r="B101" t="s">
        <v>64</v>
      </c>
      <c r="C101" t="s">
        <v>246</v>
      </c>
      <c r="D101" t="s">
        <v>255</v>
      </c>
      <c r="E101" s="2">
        <f>+(91)-44-76453652</f>
        <v>-76453605</v>
      </c>
    </row>
    <row r="102" spans="1:5" ht="60" x14ac:dyDescent="0.25">
      <c r="A102" t="s">
        <v>256</v>
      </c>
      <c r="B102" t="s">
        <v>9</v>
      </c>
      <c r="C102" t="s">
        <v>246</v>
      </c>
      <c r="D102" t="s">
        <v>257</v>
      </c>
      <c r="E102" s="2">
        <f>+(91)-9810527371</f>
        <v>-9810527280</v>
      </c>
    </row>
    <row r="103" spans="1:5" ht="60" x14ac:dyDescent="0.25">
      <c r="A103" t="s">
        <v>258</v>
      </c>
      <c r="B103" t="s">
        <v>25</v>
      </c>
      <c r="C103" t="s">
        <v>246</v>
      </c>
      <c r="D103" t="s">
        <v>259</v>
      </c>
      <c r="E103" s="2">
        <f>+(91)-9864625719</f>
        <v>-9864625628</v>
      </c>
    </row>
    <row r="104" spans="1:5" x14ac:dyDescent="0.25">
      <c r="A104" t="s">
        <v>260</v>
      </c>
      <c r="B104" t="s">
        <v>5</v>
      </c>
      <c r="C104" t="s">
        <v>246</v>
      </c>
      <c r="D104" t="s">
        <v>261</v>
      </c>
    </row>
    <row r="105" spans="1:5" ht="60" x14ac:dyDescent="0.25">
      <c r="A105" t="s">
        <v>262</v>
      </c>
      <c r="B105" t="s">
        <v>101</v>
      </c>
      <c r="C105" t="s">
        <v>246</v>
      </c>
      <c r="D105" t="s">
        <v>263</v>
      </c>
      <c r="E105" s="2">
        <f>+(91)-9855869432</f>
        <v>-9855869341</v>
      </c>
    </row>
    <row r="106" spans="1:5" ht="60" x14ac:dyDescent="0.25">
      <c r="A106" t="s">
        <v>264</v>
      </c>
      <c r="B106" t="s">
        <v>17</v>
      </c>
      <c r="C106" t="s">
        <v>246</v>
      </c>
      <c r="D106" t="s">
        <v>265</v>
      </c>
      <c r="E106" s="2">
        <f>+(91)-9853601548</f>
        <v>-9853601457</v>
      </c>
    </row>
    <row r="107" spans="1:5" ht="60" x14ac:dyDescent="0.25">
      <c r="A107" t="s">
        <v>266</v>
      </c>
      <c r="B107" t="s">
        <v>32</v>
      </c>
      <c r="C107" t="s">
        <v>267</v>
      </c>
      <c r="D107" t="s">
        <v>268</v>
      </c>
      <c r="E107" s="2">
        <f>+(91)-9887172849</f>
        <v>-9887172758</v>
      </c>
    </row>
    <row r="108" spans="1:5" ht="60" x14ac:dyDescent="0.25">
      <c r="A108" t="s">
        <v>269</v>
      </c>
      <c r="B108" t="s">
        <v>50</v>
      </c>
      <c r="C108" t="s">
        <v>267</v>
      </c>
      <c r="D108" t="s">
        <v>270</v>
      </c>
      <c r="E108" s="2">
        <f>+(91)-9965588262</f>
        <v>-9965588171</v>
      </c>
    </row>
    <row r="109" spans="1:5" ht="60" x14ac:dyDescent="0.25">
      <c r="A109" t="s">
        <v>271</v>
      </c>
      <c r="B109" t="s">
        <v>13</v>
      </c>
      <c r="C109" t="s">
        <v>267</v>
      </c>
      <c r="D109" t="s">
        <v>272</v>
      </c>
      <c r="E109" s="2">
        <f>+(91)-9835250719</f>
        <v>-9835250628</v>
      </c>
    </row>
    <row r="110" spans="1:5" ht="45" x14ac:dyDescent="0.25">
      <c r="A110" t="s">
        <v>273</v>
      </c>
      <c r="B110" t="s">
        <v>5</v>
      </c>
      <c r="C110" t="s">
        <v>267</v>
      </c>
      <c r="D110" t="s">
        <v>274</v>
      </c>
      <c r="E110" s="2">
        <f>+(91)-44-49238653</f>
        <v>-49238606</v>
      </c>
    </row>
    <row r="111" spans="1:5" ht="45" x14ac:dyDescent="0.25">
      <c r="A111" t="s">
        <v>275</v>
      </c>
      <c r="B111" t="s">
        <v>57</v>
      </c>
      <c r="C111" t="s">
        <v>267</v>
      </c>
      <c r="D111" t="s">
        <v>276</v>
      </c>
      <c r="E111" s="2">
        <f>+(91)-44-89482034</f>
        <v>-89481987</v>
      </c>
    </row>
    <row r="112" spans="1:5" ht="45" x14ac:dyDescent="0.25">
      <c r="A112" t="s">
        <v>277</v>
      </c>
      <c r="B112" t="s">
        <v>57</v>
      </c>
      <c r="C112" t="s">
        <v>267</v>
      </c>
      <c r="D112" t="s">
        <v>278</v>
      </c>
      <c r="E112" s="2">
        <f>+(91)-44-35466312</f>
        <v>-35466265</v>
      </c>
    </row>
    <row r="113" spans="1:5" ht="45" x14ac:dyDescent="0.25">
      <c r="A113" t="s">
        <v>279</v>
      </c>
      <c r="B113" t="s">
        <v>144</v>
      </c>
      <c r="C113" t="s">
        <v>267</v>
      </c>
      <c r="D113" t="s">
        <v>280</v>
      </c>
      <c r="E113" s="2">
        <f>+(91)-44-61778509</f>
        <v>-61778462</v>
      </c>
    </row>
    <row r="114" spans="1:5" x14ac:dyDescent="0.25">
      <c r="A114" t="s">
        <v>281</v>
      </c>
      <c r="B114" t="s">
        <v>80</v>
      </c>
      <c r="C114" t="s">
        <v>282</v>
      </c>
      <c r="D114" t="s">
        <v>283</v>
      </c>
    </row>
    <row r="115" spans="1:5" ht="45" x14ac:dyDescent="0.25">
      <c r="A115" t="s">
        <v>284</v>
      </c>
      <c r="B115" t="s">
        <v>13</v>
      </c>
      <c r="C115" t="s">
        <v>282</v>
      </c>
      <c r="D115" t="s">
        <v>285</v>
      </c>
      <c r="E115" s="2">
        <f>+(91)-44-56040527</f>
        <v>-56040480</v>
      </c>
    </row>
    <row r="116" spans="1:5" ht="60" x14ac:dyDescent="0.25">
      <c r="A116" t="s">
        <v>286</v>
      </c>
      <c r="B116" t="s">
        <v>28</v>
      </c>
      <c r="C116" t="s">
        <v>282</v>
      </c>
      <c r="D116" t="s">
        <v>287</v>
      </c>
      <c r="E116" s="2">
        <f>+(91)-9890969872</f>
        <v>-9890969781</v>
      </c>
    </row>
    <row r="117" spans="1:5" ht="45" x14ac:dyDescent="0.25">
      <c r="A117" t="s">
        <v>288</v>
      </c>
      <c r="B117" t="s">
        <v>101</v>
      </c>
      <c r="C117" t="s">
        <v>282</v>
      </c>
      <c r="D117" t="s">
        <v>289</v>
      </c>
      <c r="E117" s="2">
        <f>+(91)-44-26072552</f>
        <v>-26072505</v>
      </c>
    </row>
    <row r="118" spans="1:5" ht="60" x14ac:dyDescent="0.25">
      <c r="A118" t="s">
        <v>290</v>
      </c>
      <c r="B118" t="s">
        <v>21</v>
      </c>
      <c r="C118" t="s">
        <v>282</v>
      </c>
      <c r="D118" t="s">
        <v>291</v>
      </c>
      <c r="E118" s="2">
        <f>+(91)-9661138917</f>
        <v>-9661138826</v>
      </c>
    </row>
    <row r="119" spans="1:5" ht="60" x14ac:dyDescent="0.25">
      <c r="A119" t="s">
        <v>292</v>
      </c>
      <c r="B119" t="s">
        <v>40</v>
      </c>
      <c r="C119" t="s">
        <v>282</v>
      </c>
      <c r="D119" t="s">
        <v>293</v>
      </c>
      <c r="E119" s="2">
        <f>+(91)-9852769510</f>
        <v>-9852769419</v>
      </c>
    </row>
    <row r="120" spans="1:5" ht="45" x14ac:dyDescent="0.25">
      <c r="A120" t="s">
        <v>294</v>
      </c>
      <c r="B120" t="s">
        <v>40</v>
      </c>
      <c r="C120" t="s">
        <v>282</v>
      </c>
      <c r="D120" t="s">
        <v>295</v>
      </c>
      <c r="E120" s="2">
        <f>+(91)-44-95019256</f>
        <v>-95019209</v>
      </c>
    </row>
    <row r="121" spans="1:5" x14ac:dyDescent="0.25">
      <c r="A121" t="s">
        <v>296</v>
      </c>
      <c r="B121" t="s">
        <v>40</v>
      </c>
      <c r="C121" t="s">
        <v>282</v>
      </c>
      <c r="D121" t="s">
        <v>297</v>
      </c>
    </row>
    <row r="122" spans="1:5" ht="60" x14ac:dyDescent="0.25">
      <c r="A122" t="s">
        <v>298</v>
      </c>
      <c r="B122" t="s">
        <v>32</v>
      </c>
      <c r="C122" t="s">
        <v>14</v>
      </c>
      <c r="D122" t="s">
        <v>299</v>
      </c>
      <c r="E122" s="2">
        <f>+(91)-9979301885</f>
        <v>-9979301794</v>
      </c>
    </row>
    <row r="123" spans="1:5" ht="45" x14ac:dyDescent="0.25">
      <c r="A123" t="s">
        <v>300</v>
      </c>
      <c r="B123" t="s">
        <v>50</v>
      </c>
      <c r="C123" t="s">
        <v>14</v>
      </c>
      <c r="D123" t="s">
        <v>301</v>
      </c>
      <c r="E123" s="2">
        <f>+(91)-44-43937861</f>
        <v>-43937814</v>
      </c>
    </row>
    <row r="124" spans="1:5" ht="60" x14ac:dyDescent="0.25">
      <c r="A124" t="s">
        <v>302</v>
      </c>
      <c r="B124" t="s">
        <v>36</v>
      </c>
      <c r="C124" t="s">
        <v>14</v>
      </c>
      <c r="D124" t="s">
        <v>303</v>
      </c>
      <c r="E124" s="2">
        <f>+(91)-9551081372</f>
        <v>-9551081281</v>
      </c>
    </row>
    <row r="125" spans="1:5" ht="45" x14ac:dyDescent="0.25">
      <c r="A125" t="s">
        <v>304</v>
      </c>
      <c r="B125" t="s">
        <v>36</v>
      </c>
      <c r="C125" t="s">
        <v>14</v>
      </c>
      <c r="D125" t="s">
        <v>305</v>
      </c>
      <c r="E125" s="2">
        <f>+(91)-44-98098329</f>
        <v>-98098282</v>
      </c>
    </row>
    <row r="126" spans="1:5" ht="45" x14ac:dyDescent="0.25">
      <c r="A126" t="s">
        <v>306</v>
      </c>
      <c r="B126" t="s">
        <v>80</v>
      </c>
      <c r="C126" t="s">
        <v>14</v>
      </c>
      <c r="D126" t="s">
        <v>307</v>
      </c>
      <c r="E126" s="2">
        <f>+(91)-44-79519904</f>
        <v>-79519857</v>
      </c>
    </row>
    <row r="127" spans="1:5" ht="45" x14ac:dyDescent="0.25">
      <c r="A127" t="s">
        <v>308</v>
      </c>
      <c r="B127" t="s">
        <v>13</v>
      </c>
      <c r="C127" t="s">
        <v>14</v>
      </c>
      <c r="D127" t="s">
        <v>309</v>
      </c>
      <c r="E127" s="2">
        <f>+(91)-44-32123267</f>
        <v>-32123220</v>
      </c>
    </row>
    <row r="128" spans="1:5" ht="60" x14ac:dyDescent="0.25">
      <c r="A128" t="s">
        <v>310</v>
      </c>
      <c r="B128" t="s">
        <v>13</v>
      </c>
      <c r="C128" t="s">
        <v>14</v>
      </c>
      <c r="D128" t="s">
        <v>311</v>
      </c>
      <c r="E128" s="2">
        <f>+(91)-44-12321617</f>
        <v>-12321570</v>
      </c>
    </row>
    <row r="129" spans="1:5" ht="60" x14ac:dyDescent="0.25">
      <c r="A129" t="s">
        <v>312</v>
      </c>
      <c r="B129" t="s">
        <v>28</v>
      </c>
      <c r="C129" t="s">
        <v>14</v>
      </c>
      <c r="D129" t="s">
        <v>313</v>
      </c>
      <c r="E129" s="2">
        <f>+(91)-984297301</f>
        <v>-984297210</v>
      </c>
    </row>
    <row r="130" spans="1:5" ht="60" x14ac:dyDescent="0.25">
      <c r="A130" t="s">
        <v>314</v>
      </c>
      <c r="B130" t="s">
        <v>64</v>
      </c>
      <c r="C130" t="s">
        <v>14</v>
      </c>
      <c r="D130" t="s">
        <v>315</v>
      </c>
      <c r="E130" s="2">
        <f>+(91)-9842384949</f>
        <v>-9842384858</v>
      </c>
    </row>
    <row r="131" spans="1:5" ht="45" x14ac:dyDescent="0.25">
      <c r="A131" t="s">
        <v>316</v>
      </c>
      <c r="B131" t="s">
        <v>64</v>
      </c>
      <c r="C131" t="s">
        <v>14</v>
      </c>
      <c r="D131" t="s">
        <v>317</v>
      </c>
      <c r="E131" s="2">
        <f>+(91)-44-77874812</f>
        <v>-77874765</v>
      </c>
    </row>
    <row r="132" spans="1:5" ht="60" x14ac:dyDescent="0.25">
      <c r="A132" t="s">
        <v>318</v>
      </c>
      <c r="B132" t="s">
        <v>64</v>
      </c>
      <c r="C132" t="s">
        <v>14</v>
      </c>
      <c r="D132" t="s">
        <v>319</v>
      </c>
      <c r="E132" s="2">
        <f>+(91)-8337719227</f>
        <v>-8337719136</v>
      </c>
    </row>
    <row r="133" spans="1:5" ht="60" x14ac:dyDescent="0.25">
      <c r="A133" t="s">
        <v>320</v>
      </c>
      <c r="B133" t="s">
        <v>9</v>
      </c>
      <c r="C133" t="s">
        <v>14</v>
      </c>
      <c r="D133" t="s">
        <v>321</v>
      </c>
      <c r="E133" s="2">
        <f>+(91)-7331997362</f>
        <v>-7331997271</v>
      </c>
    </row>
    <row r="134" spans="1:5" ht="45" x14ac:dyDescent="0.25">
      <c r="A134" t="s">
        <v>322</v>
      </c>
      <c r="B134" t="s">
        <v>101</v>
      </c>
      <c r="C134" t="s">
        <v>14</v>
      </c>
      <c r="D134" t="s">
        <v>323</v>
      </c>
      <c r="E134" s="2">
        <f>+(91)-44-18368562</f>
        <v>-18368515</v>
      </c>
    </row>
    <row r="135" spans="1:5" ht="45" x14ac:dyDescent="0.25">
      <c r="A135" t="s">
        <v>324</v>
      </c>
      <c r="B135" t="s">
        <v>21</v>
      </c>
      <c r="C135" t="s">
        <v>14</v>
      </c>
      <c r="D135" t="s">
        <v>325</v>
      </c>
      <c r="E135" s="2">
        <f>+(91)-44-28906459</f>
        <v>-28906412</v>
      </c>
    </row>
    <row r="136" spans="1:5" ht="45" x14ac:dyDescent="0.25">
      <c r="A136" t="s">
        <v>326</v>
      </c>
      <c r="B136" t="s">
        <v>57</v>
      </c>
      <c r="C136" t="s">
        <v>14</v>
      </c>
      <c r="D136" t="s">
        <v>327</v>
      </c>
      <c r="E136" s="2">
        <f>+(91)-44-4090415</f>
        <v>-4090368</v>
      </c>
    </row>
    <row r="137" spans="1:5" ht="60" x14ac:dyDescent="0.25">
      <c r="A137" t="s">
        <v>328</v>
      </c>
      <c r="B137" t="s">
        <v>57</v>
      </c>
      <c r="C137" t="s">
        <v>14</v>
      </c>
      <c r="D137" t="s">
        <v>329</v>
      </c>
      <c r="E137" s="2">
        <f>+(91)-9046073083</f>
        <v>-9046072992</v>
      </c>
    </row>
    <row r="138" spans="1:5" ht="60" x14ac:dyDescent="0.25">
      <c r="A138" t="s">
        <v>330</v>
      </c>
      <c r="B138" t="s">
        <v>144</v>
      </c>
      <c r="C138" t="s">
        <v>14</v>
      </c>
      <c r="D138" t="s">
        <v>331</v>
      </c>
      <c r="E138" s="2">
        <f>+(91)-9088882801</f>
        <v>-9088882710</v>
      </c>
    </row>
    <row r="139" spans="1:5" ht="60" x14ac:dyDescent="0.25">
      <c r="A139" t="s">
        <v>332</v>
      </c>
      <c r="B139" t="s">
        <v>333</v>
      </c>
      <c r="C139" t="s">
        <v>14</v>
      </c>
      <c r="D139" t="s">
        <v>334</v>
      </c>
      <c r="E139" s="2">
        <f>+(91)-9069052477</f>
        <v>-9069052386</v>
      </c>
    </row>
    <row r="140" spans="1:5" ht="60" x14ac:dyDescent="0.25">
      <c r="A140" t="s">
        <v>335</v>
      </c>
      <c r="B140" t="s">
        <v>32</v>
      </c>
      <c r="C140" t="s">
        <v>37</v>
      </c>
      <c r="D140" t="s">
        <v>336</v>
      </c>
      <c r="E140" s="2">
        <f>+(91)-8395407878</f>
        <v>-8395407787</v>
      </c>
    </row>
    <row r="141" spans="1:5" ht="60" x14ac:dyDescent="0.25">
      <c r="A141" t="s">
        <v>337</v>
      </c>
      <c r="B141" t="s">
        <v>32</v>
      </c>
      <c r="C141" t="s">
        <v>37</v>
      </c>
      <c r="D141" t="s">
        <v>338</v>
      </c>
      <c r="E141" s="2">
        <f>+(91)-9717874208</f>
        <v>-9717874117</v>
      </c>
    </row>
    <row r="142" spans="1:5" ht="60" x14ac:dyDescent="0.25">
      <c r="A142" t="s">
        <v>339</v>
      </c>
      <c r="B142" t="s">
        <v>32</v>
      </c>
      <c r="C142" t="s">
        <v>37</v>
      </c>
      <c r="D142" t="s">
        <v>340</v>
      </c>
      <c r="E142" s="2">
        <f>+(91)-8960798874</f>
        <v>-8960798783</v>
      </c>
    </row>
    <row r="143" spans="1:5" ht="60" x14ac:dyDescent="0.25">
      <c r="A143" t="s">
        <v>341</v>
      </c>
      <c r="B143" t="s">
        <v>50</v>
      </c>
      <c r="C143" t="s">
        <v>37</v>
      </c>
      <c r="D143" t="s">
        <v>342</v>
      </c>
      <c r="E143" s="2">
        <f>+(91)-9034253990</f>
        <v>-9034253899</v>
      </c>
    </row>
    <row r="144" spans="1:5" x14ac:dyDescent="0.25">
      <c r="A144" t="s">
        <v>343</v>
      </c>
      <c r="B144" t="s">
        <v>36</v>
      </c>
      <c r="C144" t="s">
        <v>37</v>
      </c>
      <c r="D144" t="s">
        <v>344</v>
      </c>
    </row>
    <row r="145" spans="1:5" ht="60" x14ac:dyDescent="0.25">
      <c r="A145" t="s">
        <v>345</v>
      </c>
      <c r="B145" t="s">
        <v>36</v>
      </c>
      <c r="C145" t="s">
        <v>37</v>
      </c>
      <c r="D145" t="s">
        <v>346</v>
      </c>
      <c r="E145" s="2">
        <f>+(91)-9642287605</f>
        <v>-9642287514</v>
      </c>
    </row>
    <row r="146" spans="1:5" ht="60" x14ac:dyDescent="0.25">
      <c r="A146" t="s">
        <v>347</v>
      </c>
      <c r="B146" t="s">
        <v>36</v>
      </c>
      <c r="C146" t="s">
        <v>37</v>
      </c>
      <c r="D146" t="s">
        <v>348</v>
      </c>
      <c r="E146" s="2">
        <f>+(91)-8699154133</f>
        <v>-8699154042</v>
      </c>
    </row>
    <row r="147" spans="1:5" ht="60" x14ac:dyDescent="0.25">
      <c r="A147" t="s">
        <v>349</v>
      </c>
      <c r="B147" t="s">
        <v>80</v>
      </c>
      <c r="C147" t="s">
        <v>37</v>
      </c>
      <c r="D147" t="s">
        <v>350</v>
      </c>
      <c r="E147" s="2">
        <f>+(91)-787076167</f>
        <v>-787076076</v>
      </c>
    </row>
    <row r="148" spans="1:5" ht="45" x14ac:dyDescent="0.25">
      <c r="A148" t="s">
        <v>351</v>
      </c>
      <c r="B148" t="s">
        <v>13</v>
      </c>
      <c r="C148" t="s">
        <v>37</v>
      </c>
      <c r="D148" t="s">
        <v>352</v>
      </c>
      <c r="E148" s="2">
        <f>+(91)-44-73883760</f>
        <v>-73883713</v>
      </c>
    </row>
    <row r="149" spans="1:5" ht="45" x14ac:dyDescent="0.25">
      <c r="A149" t="s">
        <v>353</v>
      </c>
      <c r="B149" t="s">
        <v>13</v>
      </c>
      <c r="C149" t="s">
        <v>37</v>
      </c>
      <c r="D149" t="s">
        <v>354</v>
      </c>
      <c r="E149" s="2">
        <f>+(91)-44-5135283</f>
        <v>-5135236</v>
      </c>
    </row>
    <row r="150" spans="1:5" ht="45" x14ac:dyDescent="0.25">
      <c r="A150" t="s">
        <v>355</v>
      </c>
      <c r="B150" t="s">
        <v>28</v>
      </c>
      <c r="C150" t="s">
        <v>37</v>
      </c>
      <c r="D150" t="s">
        <v>356</v>
      </c>
      <c r="E150" s="2">
        <f>+(91)-44-73610167</f>
        <v>-73610120</v>
      </c>
    </row>
    <row r="151" spans="1:5" ht="60" x14ac:dyDescent="0.25">
      <c r="A151" t="s">
        <v>357</v>
      </c>
      <c r="B151" t="s">
        <v>9</v>
      </c>
      <c r="C151" t="s">
        <v>37</v>
      </c>
      <c r="D151" t="s">
        <v>358</v>
      </c>
      <c r="E151" s="2">
        <f>+(91)-9839804306</f>
        <v>-9839804215</v>
      </c>
    </row>
    <row r="152" spans="1:5" ht="45" x14ac:dyDescent="0.25">
      <c r="A152" t="s">
        <v>359</v>
      </c>
      <c r="B152" t="s">
        <v>25</v>
      </c>
      <c r="C152" t="s">
        <v>37</v>
      </c>
      <c r="D152" t="s">
        <v>360</v>
      </c>
      <c r="E152" s="2">
        <f>+(91)-44-43381739</f>
        <v>-43381692</v>
      </c>
    </row>
    <row r="153" spans="1:5" ht="45" x14ac:dyDescent="0.25">
      <c r="A153" t="s">
        <v>361</v>
      </c>
      <c r="B153" t="s">
        <v>5</v>
      </c>
      <c r="C153" t="s">
        <v>37</v>
      </c>
      <c r="D153" t="s">
        <v>362</v>
      </c>
      <c r="E153" s="2">
        <f>+(91)-44-33479987</f>
        <v>-33479940</v>
      </c>
    </row>
    <row r="154" spans="1:5" ht="45" x14ac:dyDescent="0.25">
      <c r="A154" t="s">
        <v>363</v>
      </c>
      <c r="B154" t="s">
        <v>5</v>
      </c>
      <c r="C154" t="s">
        <v>37</v>
      </c>
      <c r="D154" t="s">
        <v>364</v>
      </c>
      <c r="E154" s="2">
        <f>+(91)-44-8326297</f>
        <v>-8326250</v>
      </c>
    </row>
    <row r="155" spans="1:5" ht="60" x14ac:dyDescent="0.25">
      <c r="A155" t="s">
        <v>365</v>
      </c>
      <c r="B155" t="s">
        <v>21</v>
      </c>
      <c r="C155" t="s">
        <v>37</v>
      </c>
      <c r="D155" t="s">
        <v>366</v>
      </c>
      <c r="E155" s="2">
        <f>+(91)-9351800465</f>
        <v>-9351800374</v>
      </c>
    </row>
    <row r="156" spans="1:5" ht="45" x14ac:dyDescent="0.25">
      <c r="A156" t="s">
        <v>367</v>
      </c>
      <c r="B156" t="s">
        <v>57</v>
      </c>
      <c r="C156" t="s">
        <v>37</v>
      </c>
      <c r="D156" t="s">
        <v>368</v>
      </c>
      <c r="E156" s="2">
        <f>+(91)-44-45529508</f>
        <v>-45529461</v>
      </c>
    </row>
    <row r="157" spans="1:5" ht="60" x14ac:dyDescent="0.25">
      <c r="A157" t="s">
        <v>369</v>
      </c>
      <c r="B157" t="s">
        <v>57</v>
      </c>
      <c r="C157" t="s">
        <v>37</v>
      </c>
      <c r="D157" t="s">
        <v>370</v>
      </c>
      <c r="E157" s="2">
        <f>+(91)-9950793136</f>
        <v>-9950793045</v>
      </c>
    </row>
    <row r="158" spans="1:5" ht="60" x14ac:dyDescent="0.25">
      <c r="A158" t="s">
        <v>371</v>
      </c>
      <c r="B158" t="s">
        <v>17</v>
      </c>
      <c r="C158" t="s">
        <v>37</v>
      </c>
      <c r="D158" t="s">
        <v>372</v>
      </c>
      <c r="E158" s="2">
        <f>+(91)-9937135263</f>
        <v>-9937135172</v>
      </c>
    </row>
    <row r="159" spans="1:5" ht="60" x14ac:dyDescent="0.25">
      <c r="A159" t="s">
        <v>373</v>
      </c>
      <c r="B159" t="s">
        <v>374</v>
      </c>
      <c r="C159" t="s">
        <v>37</v>
      </c>
      <c r="D159" t="s">
        <v>375</v>
      </c>
      <c r="E159" s="2">
        <f>+(91)-9510609816</f>
        <v>-9510609725</v>
      </c>
    </row>
    <row r="160" spans="1:5" ht="45" x14ac:dyDescent="0.25">
      <c r="A160" t="s">
        <v>376</v>
      </c>
      <c r="B160" t="s">
        <v>32</v>
      </c>
      <c r="C160" t="s">
        <v>81</v>
      </c>
      <c r="D160" t="s">
        <v>377</v>
      </c>
      <c r="E160" s="2">
        <f>+(91)-44-43037637</f>
        <v>-43037590</v>
      </c>
    </row>
    <row r="161" spans="1:5" ht="60" x14ac:dyDescent="0.25">
      <c r="A161" t="s">
        <v>378</v>
      </c>
      <c r="B161" t="s">
        <v>32</v>
      </c>
      <c r="C161" t="s">
        <v>81</v>
      </c>
      <c r="D161" t="s">
        <v>379</v>
      </c>
      <c r="E161" s="2">
        <f>+(91)-9867994280</f>
        <v>-9867994189</v>
      </c>
    </row>
    <row r="162" spans="1:5" ht="60" x14ac:dyDescent="0.25">
      <c r="A162" t="s">
        <v>380</v>
      </c>
      <c r="B162" t="s">
        <v>32</v>
      </c>
      <c r="C162" t="s">
        <v>81</v>
      </c>
      <c r="D162" t="s">
        <v>381</v>
      </c>
      <c r="E162" s="2">
        <f>+(91)-6388858609</f>
        <v>-6388858518</v>
      </c>
    </row>
    <row r="163" spans="1:5" ht="45" x14ac:dyDescent="0.25">
      <c r="A163" t="s">
        <v>382</v>
      </c>
      <c r="B163" t="s">
        <v>32</v>
      </c>
      <c r="C163" t="s">
        <v>81</v>
      </c>
      <c r="D163" t="s">
        <v>383</v>
      </c>
      <c r="E163" s="2">
        <f>+(91)-44-54048536</f>
        <v>-54048489</v>
      </c>
    </row>
    <row r="164" spans="1:5" x14ac:dyDescent="0.25">
      <c r="A164" t="s">
        <v>384</v>
      </c>
      <c r="B164" t="s">
        <v>32</v>
      </c>
      <c r="C164" t="s">
        <v>81</v>
      </c>
      <c r="D164" t="s">
        <v>385</v>
      </c>
    </row>
    <row r="165" spans="1:5" ht="60" x14ac:dyDescent="0.25">
      <c r="A165" t="s">
        <v>386</v>
      </c>
      <c r="B165" t="s">
        <v>32</v>
      </c>
      <c r="C165" t="s">
        <v>81</v>
      </c>
      <c r="D165" t="s">
        <v>387</v>
      </c>
      <c r="E165" s="2">
        <f>+(91)-7241543265</f>
        <v>-7241543174</v>
      </c>
    </row>
    <row r="166" spans="1:5" ht="45" x14ac:dyDescent="0.25">
      <c r="A166" t="s">
        <v>388</v>
      </c>
      <c r="B166" t="s">
        <v>50</v>
      </c>
      <c r="C166" t="s">
        <v>81</v>
      </c>
      <c r="D166" t="s">
        <v>389</v>
      </c>
      <c r="E166" s="2">
        <f>+(91)-44-61190397</f>
        <v>-61190350</v>
      </c>
    </row>
    <row r="167" spans="1:5" ht="60" x14ac:dyDescent="0.25">
      <c r="A167" t="s">
        <v>390</v>
      </c>
      <c r="B167" t="s">
        <v>36</v>
      </c>
      <c r="C167" t="s">
        <v>81</v>
      </c>
      <c r="D167" t="s">
        <v>391</v>
      </c>
      <c r="E167" s="2">
        <f>+(91)-9618160126</f>
        <v>-9618160035</v>
      </c>
    </row>
    <row r="168" spans="1:5" ht="60" x14ac:dyDescent="0.25">
      <c r="A168" t="s">
        <v>392</v>
      </c>
      <c r="B168" t="s">
        <v>36</v>
      </c>
      <c r="C168" t="s">
        <v>81</v>
      </c>
      <c r="D168" t="s">
        <v>393</v>
      </c>
      <c r="E168" s="2">
        <f>+(91)-9454396247</f>
        <v>-9454396156</v>
      </c>
    </row>
    <row r="169" spans="1:5" x14ac:dyDescent="0.25">
      <c r="A169" t="s">
        <v>394</v>
      </c>
      <c r="B169" t="s">
        <v>36</v>
      </c>
      <c r="C169" t="s">
        <v>81</v>
      </c>
      <c r="D169" t="s">
        <v>395</v>
      </c>
    </row>
    <row r="170" spans="1:5" ht="60" x14ac:dyDescent="0.25">
      <c r="A170" t="s">
        <v>396</v>
      </c>
      <c r="B170" t="s">
        <v>13</v>
      </c>
      <c r="C170" t="s">
        <v>81</v>
      </c>
      <c r="D170" t="s">
        <v>397</v>
      </c>
      <c r="E170" s="2">
        <f>+(91)-9882457009</f>
        <v>-9882456918</v>
      </c>
    </row>
    <row r="171" spans="1:5" ht="60" x14ac:dyDescent="0.25">
      <c r="A171" t="s">
        <v>398</v>
      </c>
      <c r="B171" t="s">
        <v>9</v>
      </c>
      <c r="C171" t="s">
        <v>41</v>
      </c>
      <c r="D171" t="s">
        <v>399</v>
      </c>
      <c r="E171" s="2">
        <f>+(91)-9079039903</f>
        <v>-9079039812</v>
      </c>
    </row>
    <row r="172" spans="1:5" ht="45" x14ac:dyDescent="0.25">
      <c r="A172" t="s">
        <v>400</v>
      </c>
      <c r="B172" t="s">
        <v>9</v>
      </c>
      <c r="C172" t="s">
        <v>41</v>
      </c>
      <c r="D172" t="s">
        <v>401</v>
      </c>
      <c r="E172" s="2">
        <f>+(91)-44-17743472</f>
        <v>-17743425</v>
      </c>
    </row>
    <row r="173" spans="1:5" ht="45" x14ac:dyDescent="0.25">
      <c r="A173" t="s">
        <v>402</v>
      </c>
      <c r="B173" t="s">
        <v>5</v>
      </c>
      <c r="C173" t="s">
        <v>41</v>
      </c>
      <c r="D173" t="s">
        <v>403</v>
      </c>
      <c r="E173" s="2">
        <f>+(91)-44-19873721</f>
        <v>-19873674</v>
      </c>
    </row>
    <row r="174" spans="1:5" ht="45" x14ac:dyDescent="0.25">
      <c r="A174" t="s">
        <v>404</v>
      </c>
      <c r="B174" t="s">
        <v>101</v>
      </c>
      <c r="C174" t="s">
        <v>41</v>
      </c>
      <c r="D174" t="s">
        <v>405</v>
      </c>
      <c r="E174" s="2">
        <f>+(91)-44-39752736</f>
        <v>-39752689</v>
      </c>
    </row>
    <row r="175" spans="1:5" x14ac:dyDescent="0.25">
      <c r="A175" t="s">
        <v>406</v>
      </c>
      <c r="B175" t="s">
        <v>101</v>
      </c>
      <c r="C175" t="s">
        <v>41</v>
      </c>
      <c r="D175" t="s">
        <v>407</v>
      </c>
      <c r="E175" t="s">
        <v>702</v>
      </c>
    </row>
    <row r="176" spans="1:5" ht="45" x14ac:dyDescent="0.25">
      <c r="A176" t="s">
        <v>408</v>
      </c>
      <c r="B176" t="s">
        <v>101</v>
      </c>
      <c r="C176" t="s">
        <v>41</v>
      </c>
      <c r="D176" t="s">
        <v>409</v>
      </c>
      <c r="E176" s="2">
        <f>+(91)-44-22451853</f>
        <v>-22451806</v>
      </c>
    </row>
    <row r="177" spans="1:5" ht="60" x14ac:dyDescent="0.25">
      <c r="A177" t="s">
        <v>410</v>
      </c>
      <c r="B177" t="s">
        <v>101</v>
      </c>
      <c r="C177" t="s">
        <v>41</v>
      </c>
      <c r="D177" t="s">
        <v>411</v>
      </c>
      <c r="E177" s="2">
        <f>+(91)-9898959217</f>
        <v>-9898959126</v>
      </c>
    </row>
    <row r="178" spans="1:5" ht="45" x14ac:dyDescent="0.25">
      <c r="A178" t="s">
        <v>412</v>
      </c>
      <c r="B178" t="s">
        <v>57</v>
      </c>
      <c r="C178" t="s">
        <v>41</v>
      </c>
      <c r="D178" t="s">
        <v>413</v>
      </c>
      <c r="E178" s="2">
        <f>+(91)-44-6964884</f>
        <v>-6964837</v>
      </c>
    </row>
    <row r="179" spans="1:5" ht="45" x14ac:dyDescent="0.25">
      <c r="A179" t="s">
        <v>414</v>
      </c>
      <c r="B179" t="s">
        <v>208</v>
      </c>
      <c r="C179" t="s">
        <v>41</v>
      </c>
      <c r="D179" t="s">
        <v>415</v>
      </c>
      <c r="E179" s="2">
        <f>+(91)-44-17399950</f>
        <v>-17399903</v>
      </c>
    </row>
    <row r="180" spans="1:5" ht="45" x14ac:dyDescent="0.25">
      <c r="A180" t="s">
        <v>416</v>
      </c>
      <c r="B180" t="s">
        <v>144</v>
      </c>
      <c r="C180" t="s">
        <v>81</v>
      </c>
      <c r="D180" t="s">
        <v>417</v>
      </c>
      <c r="E180" s="2">
        <f>+(91)-44-78648749</f>
        <v>-78648702</v>
      </c>
    </row>
    <row r="181" spans="1:5" ht="60" x14ac:dyDescent="0.25">
      <c r="A181" t="s">
        <v>418</v>
      </c>
      <c r="B181" t="s">
        <v>419</v>
      </c>
      <c r="C181" t="s">
        <v>41</v>
      </c>
      <c r="D181" t="s">
        <v>420</v>
      </c>
      <c r="E181" s="2">
        <f>+(91)-9872241301</f>
        <v>-9872241210</v>
      </c>
    </row>
    <row r="182" spans="1:5" ht="60" x14ac:dyDescent="0.25">
      <c r="A182" t="s">
        <v>421</v>
      </c>
      <c r="B182" t="s">
        <v>32</v>
      </c>
      <c r="C182" t="s">
        <v>58</v>
      </c>
      <c r="D182" t="s">
        <v>422</v>
      </c>
      <c r="E182" s="2">
        <f>+(91)-9863615131</f>
        <v>-9863615040</v>
      </c>
    </row>
    <row r="183" spans="1:5" ht="60" x14ac:dyDescent="0.25">
      <c r="A183" t="s">
        <v>423</v>
      </c>
      <c r="B183" t="s">
        <v>32</v>
      </c>
      <c r="C183" t="s">
        <v>58</v>
      </c>
      <c r="D183" t="s">
        <v>424</v>
      </c>
      <c r="E183" s="2">
        <f>+(91)-9617521242</f>
        <v>-9617521151</v>
      </c>
    </row>
    <row r="184" spans="1:5" ht="60" x14ac:dyDescent="0.25">
      <c r="A184" t="s">
        <v>425</v>
      </c>
      <c r="B184" t="s">
        <v>32</v>
      </c>
      <c r="C184" t="s">
        <v>58</v>
      </c>
      <c r="D184" t="s">
        <v>426</v>
      </c>
      <c r="E184" s="2">
        <f>+(91)-8021284154</f>
        <v>-8021284063</v>
      </c>
    </row>
    <row r="185" spans="1:5" ht="45" x14ac:dyDescent="0.25">
      <c r="A185" t="s">
        <v>427</v>
      </c>
      <c r="B185" t="s">
        <v>32</v>
      </c>
      <c r="C185" t="s">
        <v>58</v>
      </c>
      <c r="D185" t="s">
        <v>428</v>
      </c>
      <c r="E185" s="2">
        <f>+(91)-44-48802562</f>
        <v>-48802515</v>
      </c>
    </row>
    <row r="186" spans="1:5" ht="45" x14ac:dyDescent="0.25">
      <c r="A186" t="s">
        <v>429</v>
      </c>
      <c r="B186" t="s">
        <v>32</v>
      </c>
      <c r="C186" t="s">
        <v>58</v>
      </c>
      <c r="D186" t="s">
        <v>430</v>
      </c>
      <c r="E186" s="2">
        <f>+(91)-44-72609545</f>
        <v>-72609498</v>
      </c>
    </row>
    <row r="187" spans="1:5" ht="45" x14ac:dyDescent="0.25">
      <c r="A187" t="s">
        <v>431</v>
      </c>
      <c r="B187" t="s">
        <v>32</v>
      </c>
      <c r="C187" t="s">
        <v>58</v>
      </c>
      <c r="D187" t="s">
        <v>432</v>
      </c>
      <c r="E187" s="2">
        <f>+(91)-44-45412858</f>
        <v>-45412811</v>
      </c>
    </row>
    <row r="188" spans="1:5" ht="60" x14ac:dyDescent="0.25">
      <c r="A188" t="s">
        <v>433</v>
      </c>
      <c r="B188" t="s">
        <v>32</v>
      </c>
      <c r="C188" t="s">
        <v>58</v>
      </c>
      <c r="D188" t="s">
        <v>434</v>
      </c>
      <c r="E188" s="2">
        <f>+(91)-8182905191</f>
        <v>-8182905100</v>
      </c>
    </row>
    <row r="189" spans="1:5" ht="60" x14ac:dyDescent="0.25">
      <c r="A189" t="s">
        <v>435</v>
      </c>
      <c r="B189" t="s">
        <v>32</v>
      </c>
      <c r="C189" t="s">
        <v>58</v>
      </c>
      <c r="D189" t="s">
        <v>436</v>
      </c>
      <c r="E189" s="2">
        <f>+(91)-9847001926</f>
        <v>-9847001835</v>
      </c>
    </row>
    <row r="190" spans="1:5" ht="45" x14ac:dyDescent="0.25">
      <c r="A190" t="s">
        <v>437</v>
      </c>
      <c r="B190" t="s">
        <v>32</v>
      </c>
      <c r="C190" t="s">
        <v>58</v>
      </c>
      <c r="D190" t="s">
        <v>438</v>
      </c>
      <c r="E190" s="2">
        <f>+(91)-44-16468301</f>
        <v>-16468254</v>
      </c>
    </row>
    <row r="191" spans="1:5" ht="60" x14ac:dyDescent="0.25">
      <c r="A191" t="s">
        <v>439</v>
      </c>
      <c r="B191" t="s">
        <v>80</v>
      </c>
      <c r="C191" t="s">
        <v>58</v>
      </c>
      <c r="D191" t="s">
        <v>440</v>
      </c>
      <c r="E191" s="2">
        <f>+(91)-9910230315</f>
        <v>-9910230224</v>
      </c>
    </row>
    <row r="192" spans="1:5" ht="60" x14ac:dyDescent="0.25">
      <c r="A192" t="s">
        <v>441</v>
      </c>
      <c r="B192" t="s">
        <v>80</v>
      </c>
      <c r="C192" t="s">
        <v>58</v>
      </c>
      <c r="D192" t="s">
        <v>442</v>
      </c>
      <c r="E192" s="2">
        <f>+(91)-9967777779</f>
        <v>-9967777688</v>
      </c>
    </row>
    <row r="193" spans="1:5" ht="45" x14ac:dyDescent="0.25">
      <c r="A193" t="s">
        <v>443</v>
      </c>
      <c r="B193" t="s">
        <v>28</v>
      </c>
      <c r="C193" t="s">
        <v>58</v>
      </c>
      <c r="D193" t="s">
        <v>444</v>
      </c>
      <c r="E193" s="2">
        <f>+(91)-44-20577275</f>
        <v>-20577228</v>
      </c>
    </row>
    <row r="194" spans="1:5" ht="45" x14ac:dyDescent="0.25">
      <c r="A194" t="s">
        <v>445</v>
      </c>
      <c r="B194" t="s">
        <v>28</v>
      </c>
      <c r="C194" t="s">
        <v>58</v>
      </c>
      <c r="D194" t="s">
        <v>446</v>
      </c>
      <c r="E194" s="2">
        <f>+(91)-44-71330006</f>
        <v>-71329959</v>
      </c>
    </row>
    <row r="195" spans="1:5" ht="45" x14ac:dyDescent="0.25">
      <c r="A195" t="s">
        <v>447</v>
      </c>
      <c r="B195" t="s">
        <v>13</v>
      </c>
      <c r="C195" t="s">
        <v>37</v>
      </c>
      <c r="D195" t="s">
        <v>448</v>
      </c>
      <c r="E195" s="2">
        <f>+(91)-44-73619995</f>
        <v>-73619948</v>
      </c>
    </row>
    <row r="196" spans="1:5" ht="45" x14ac:dyDescent="0.25">
      <c r="A196" t="s">
        <v>449</v>
      </c>
      <c r="B196" t="s">
        <v>9</v>
      </c>
      <c r="C196" t="s">
        <v>58</v>
      </c>
      <c r="D196" t="s">
        <v>450</v>
      </c>
      <c r="E196" s="2">
        <f>+(91)-44-32210163</f>
        <v>-32210116</v>
      </c>
    </row>
    <row r="197" spans="1:5" ht="60" x14ac:dyDescent="0.25">
      <c r="A197" t="s">
        <v>451</v>
      </c>
      <c r="B197" t="s">
        <v>9</v>
      </c>
      <c r="C197" t="s">
        <v>58</v>
      </c>
      <c r="D197" t="s">
        <v>452</v>
      </c>
      <c r="E197" s="2">
        <f>+(91)-9695507786</f>
        <v>-9695507695</v>
      </c>
    </row>
    <row r="198" spans="1:5" ht="60" x14ac:dyDescent="0.25">
      <c r="A198" t="s">
        <v>453</v>
      </c>
      <c r="B198" t="s">
        <v>9</v>
      </c>
      <c r="C198" t="s">
        <v>58</v>
      </c>
      <c r="D198" t="s">
        <v>454</v>
      </c>
      <c r="E198" s="2">
        <f>+(91)-9411120496</f>
        <v>-9411120405</v>
      </c>
    </row>
    <row r="199" spans="1:5" ht="45" x14ac:dyDescent="0.25">
      <c r="A199" t="s">
        <v>455</v>
      </c>
      <c r="B199" t="s">
        <v>9</v>
      </c>
      <c r="C199" t="s">
        <v>58</v>
      </c>
      <c r="D199" t="s">
        <v>456</v>
      </c>
      <c r="E199" s="2">
        <f>+(91)-44-90406500</f>
        <v>-90406453</v>
      </c>
    </row>
    <row r="200" spans="1:5" ht="60" x14ac:dyDescent="0.25">
      <c r="A200" t="s">
        <v>457</v>
      </c>
      <c r="B200" t="s">
        <v>9</v>
      </c>
      <c r="C200" t="s">
        <v>58</v>
      </c>
      <c r="D200" t="s">
        <v>458</v>
      </c>
      <c r="E200" s="2">
        <f>+(91)-9860845288</f>
        <v>-9860845197</v>
      </c>
    </row>
    <row r="201" spans="1:5" ht="45" x14ac:dyDescent="0.25">
      <c r="A201" t="s">
        <v>459</v>
      </c>
      <c r="B201" t="s">
        <v>25</v>
      </c>
      <c r="C201" t="s">
        <v>58</v>
      </c>
      <c r="D201" t="s">
        <v>460</v>
      </c>
      <c r="E201" s="2">
        <f>+(91)-44-36061596</f>
        <v>-36061549</v>
      </c>
    </row>
    <row r="202" spans="1:5" ht="45" x14ac:dyDescent="0.25">
      <c r="A202" t="s">
        <v>461</v>
      </c>
      <c r="B202" t="s">
        <v>17</v>
      </c>
      <c r="C202" t="s">
        <v>58</v>
      </c>
      <c r="D202" t="s">
        <v>462</v>
      </c>
      <c r="E202" s="2">
        <f>+(91)-44-33168381</f>
        <v>-33168334</v>
      </c>
    </row>
    <row r="203" spans="1:5" ht="45" x14ac:dyDescent="0.25">
      <c r="A203" t="s">
        <v>463</v>
      </c>
      <c r="B203" t="s">
        <v>17</v>
      </c>
      <c r="C203" t="s">
        <v>58</v>
      </c>
      <c r="D203" t="s">
        <v>464</v>
      </c>
      <c r="E203" s="2">
        <f>+(91)-44-72224384</f>
        <v>-72224337</v>
      </c>
    </row>
    <row r="204" spans="1:5" ht="60" x14ac:dyDescent="0.25">
      <c r="A204" t="s">
        <v>465</v>
      </c>
      <c r="B204" t="s">
        <v>17</v>
      </c>
      <c r="C204" t="s">
        <v>58</v>
      </c>
      <c r="D204" t="s">
        <v>466</v>
      </c>
      <c r="E204" s="2">
        <f>+(91)-9829126812</f>
        <v>-9829126721</v>
      </c>
    </row>
    <row r="205" spans="1:5" ht="60" x14ac:dyDescent="0.25">
      <c r="A205" t="s">
        <v>467</v>
      </c>
      <c r="B205" t="s">
        <v>17</v>
      </c>
      <c r="C205" t="s">
        <v>58</v>
      </c>
      <c r="D205" t="s">
        <v>468</v>
      </c>
      <c r="E205" s="2">
        <f>+(91)-7345090487</f>
        <v>-7345090396</v>
      </c>
    </row>
    <row r="206" spans="1:5" ht="60" x14ac:dyDescent="0.25">
      <c r="A206" t="s">
        <v>469</v>
      </c>
      <c r="B206" t="s">
        <v>17</v>
      </c>
      <c r="C206" t="s">
        <v>58</v>
      </c>
      <c r="D206" t="s">
        <v>470</v>
      </c>
      <c r="E206" s="2">
        <f>+(91)-9920355082</f>
        <v>-9920354991</v>
      </c>
    </row>
    <row r="207" spans="1:5" ht="45" x14ac:dyDescent="0.25">
      <c r="A207" t="s">
        <v>471</v>
      </c>
      <c r="B207" t="s">
        <v>1</v>
      </c>
      <c r="C207" t="s">
        <v>58</v>
      </c>
      <c r="D207" t="s">
        <v>472</v>
      </c>
      <c r="E207" s="2">
        <f>+(91)-44-28288215</f>
        <v>-28288168</v>
      </c>
    </row>
    <row r="208" spans="1:5" ht="60" x14ac:dyDescent="0.25">
      <c r="A208" t="s">
        <v>473</v>
      </c>
      <c r="B208" t="s">
        <v>1</v>
      </c>
      <c r="C208" t="s">
        <v>58</v>
      </c>
      <c r="D208" t="s">
        <v>474</v>
      </c>
      <c r="E208" s="2">
        <f>+(91)-9812781189</f>
        <v>-9812781098</v>
      </c>
    </row>
    <row r="209" spans="1:5" ht="60" x14ac:dyDescent="0.25">
      <c r="A209" t="s">
        <v>475</v>
      </c>
      <c r="B209" t="s">
        <v>84</v>
      </c>
      <c r="C209" t="s">
        <v>58</v>
      </c>
      <c r="D209" t="s">
        <v>476</v>
      </c>
      <c r="E209" s="2">
        <f>+(91)-9884028572</f>
        <v>-9884028481</v>
      </c>
    </row>
    <row r="210" spans="1:5" ht="60" x14ac:dyDescent="0.25">
      <c r="A210" t="s">
        <v>477</v>
      </c>
      <c r="B210" t="s">
        <v>478</v>
      </c>
      <c r="C210" t="s">
        <v>58</v>
      </c>
      <c r="D210" t="s">
        <v>479</v>
      </c>
      <c r="E210" s="2">
        <f>+(91)-937316693</f>
        <v>-937316602</v>
      </c>
    </row>
    <row r="211" spans="1:5" ht="60" x14ac:dyDescent="0.25">
      <c r="A211" t="s">
        <v>480</v>
      </c>
      <c r="B211" t="s">
        <v>481</v>
      </c>
      <c r="C211" t="s">
        <v>58</v>
      </c>
      <c r="D211" t="s">
        <v>482</v>
      </c>
      <c r="E211" s="2">
        <f>+(91)-9825143410</f>
        <v>-9825143319</v>
      </c>
    </row>
    <row r="212" spans="1:5" ht="45" x14ac:dyDescent="0.25">
      <c r="A212" t="s">
        <v>483</v>
      </c>
      <c r="B212" t="s">
        <v>32</v>
      </c>
      <c r="C212" t="s">
        <v>2</v>
      </c>
      <c r="D212" t="s">
        <v>484</v>
      </c>
      <c r="E212" s="2">
        <f>+(91)-44-35908796</f>
        <v>-35908749</v>
      </c>
    </row>
    <row r="213" spans="1:5" ht="45" x14ac:dyDescent="0.25">
      <c r="A213" t="s">
        <v>485</v>
      </c>
      <c r="B213" t="s">
        <v>32</v>
      </c>
      <c r="C213" t="s">
        <v>2</v>
      </c>
      <c r="D213" t="s">
        <v>486</v>
      </c>
      <c r="E213" s="2">
        <f>+(91)-44-5520097</f>
        <v>-5520050</v>
      </c>
    </row>
    <row r="214" spans="1:5" ht="45" x14ac:dyDescent="0.25">
      <c r="A214" t="s">
        <v>487</v>
      </c>
      <c r="B214" t="s">
        <v>32</v>
      </c>
      <c r="C214" t="s">
        <v>2</v>
      </c>
      <c r="D214" t="s">
        <v>488</v>
      </c>
      <c r="E214" s="2">
        <f>+(91)-44-40372657</f>
        <v>-40372610</v>
      </c>
    </row>
    <row r="215" spans="1:5" ht="60" x14ac:dyDescent="0.25">
      <c r="A215" t="s">
        <v>489</v>
      </c>
      <c r="B215" t="s">
        <v>32</v>
      </c>
      <c r="C215" t="s">
        <v>2</v>
      </c>
      <c r="D215" t="s">
        <v>490</v>
      </c>
      <c r="E215" s="2">
        <f>+(91)-9685558386</f>
        <v>-9685558295</v>
      </c>
    </row>
    <row r="216" spans="1:5" ht="60" x14ac:dyDescent="0.25">
      <c r="A216" t="s">
        <v>491</v>
      </c>
      <c r="B216" t="s">
        <v>32</v>
      </c>
      <c r="C216" t="s">
        <v>2</v>
      </c>
      <c r="D216" t="s">
        <v>492</v>
      </c>
      <c r="E216" s="2">
        <f>+(91)-9571833795</f>
        <v>-9571833704</v>
      </c>
    </row>
    <row r="217" spans="1:5" ht="60" x14ac:dyDescent="0.25">
      <c r="A217" t="s">
        <v>493</v>
      </c>
      <c r="B217" t="s">
        <v>32</v>
      </c>
      <c r="C217" t="s">
        <v>2</v>
      </c>
      <c r="D217" t="s">
        <v>494</v>
      </c>
      <c r="E217" s="2">
        <f>+(91)-9947190491</f>
        <v>-9947190400</v>
      </c>
    </row>
    <row r="218" spans="1:5" ht="60" x14ac:dyDescent="0.25">
      <c r="A218" t="s">
        <v>495</v>
      </c>
      <c r="B218" t="s">
        <v>32</v>
      </c>
      <c r="C218" t="s">
        <v>2</v>
      </c>
      <c r="D218" t="s">
        <v>496</v>
      </c>
      <c r="E218" s="2">
        <f>+(91)-631777359</f>
        <v>-631777268</v>
      </c>
    </row>
    <row r="219" spans="1:5" ht="45" x14ac:dyDescent="0.25">
      <c r="A219" t="s">
        <v>497</v>
      </c>
      <c r="B219" t="s">
        <v>32</v>
      </c>
      <c r="C219" t="s">
        <v>2</v>
      </c>
      <c r="D219" t="s">
        <v>498</v>
      </c>
      <c r="E219" s="2">
        <f>+(91)-44-11822721</f>
        <v>-11822674</v>
      </c>
    </row>
    <row r="220" spans="1:5" ht="45" x14ac:dyDescent="0.25">
      <c r="A220" t="s">
        <v>499</v>
      </c>
      <c r="B220" t="s">
        <v>32</v>
      </c>
      <c r="C220" t="s">
        <v>2</v>
      </c>
      <c r="D220" t="s">
        <v>500</v>
      </c>
      <c r="E220" s="2">
        <f>+(91)-44-79729472</f>
        <v>-79729425</v>
      </c>
    </row>
    <row r="221" spans="1:5" ht="60" x14ac:dyDescent="0.25">
      <c r="A221" t="s">
        <v>501</v>
      </c>
      <c r="B221" t="s">
        <v>32</v>
      </c>
      <c r="C221" t="s">
        <v>2</v>
      </c>
      <c r="D221" t="s">
        <v>502</v>
      </c>
      <c r="E221" s="2">
        <f>+(91)-9084117305</f>
        <v>-9084117214</v>
      </c>
    </row>
    <row r="222" spans="1:5" ht="60" x14ac:dyDescent="0.25">
      <c r="A222" t="s">
        <v>503</v>
      </c>
      <c r="B222" t="s">
        <v>32</v>
      </c>
      <c r="C222" t="s">
        <v>2</v>
      </c>
      <c r="D222" t="s">
        <v>504</v>
      </c>
      <c r="E222" s="2">
        <f>+(91)-9811316842</f>
        <v>-9811316751</v>
      </c>
    </row>
    <row r="223" spans="1:5" ht="45" x14ac:dyDescent="0.25">
      <c r="A223" t="s">
        <v>505</v>
      </c>
      <c r="B223" t="s">
        <v>32</v>
      </c>
      <c r="C223" t="s">
        <v>2</v>
      </c>
      <c r="D223" t="s">
        <v>506</v>
      </c>
      <c r="E223" s="2">
        <f>+(91)-44-99234017</f>
        <v>-99233970</v>
      </c>
    </row>
    <row r="224" spans="1:5" ht="45" x14ac:dyDescent="0.25">
      <c r="A224" t="s">
        <v>507</v>
      </c>
      <c r="B224" t="s">
        <v>32</v>
      </c>
      <c r="C224" t="s">
        <v>2</v>
      </c>
      <c r="D224" t="s">
        <v>508</v>
      </c>
      <c r="E224" s="2">
        <f>+(91)-44-54605590</f>
        <v>-54605543</v>
      </c>
    </row>
    <row r="225" spans="1:5" ht="45" x14ac:dyDescent="0.25">
      <c r="A225" t="s">
        <v>509</v>
      </c>
      <c r="B225" t="s">
        <v>32</v>
      </c>
      <c r="C225" t="s">
        <v>2</v>
      </c>
      <c r="D225" t="s">
        <v>510</v>
      </c>
      <c r="E225" s="2">
        <f>+(91)-44-16337412</f>
        <v>-16337365</v>
      </c>
    </row>
    <row r="226" spans="1:5" ht="60" x14ac:dyDescent="0.25">
      <c r="A226" t="s">
        <v>511</v>
      </c>
      <c r="B226" t="s">
        <v>32</v>
      </c>
      <c r="C226" t="s">
        <v>2</v>
      </c>
      <c r="D226" t="s">
        <v>512</v>
      </c>
      <c r="E226" s="2">
        <f>+(91)-9634859710</f>
        <v>-9634859619</v>
      </c>
    </row>
    <row r="227" spans="1:5" ht="60" x14ac:dyDescent="0.25">
      <c r="A227" t="s">
        <v>513</v>
      </c>
      <c r="B227" t="s">
        <v>32</v>
      </c>
      <c r="C227" t="s">
        <v>2</v>
      </c>
      <c r="D227" t="s">
        <v>514</v>
      </c>
      <c r="E227" s="2">
        <f>+(91)-7393031922</f>
        <v>-7393031831</v>
      </c>
    </row>
    <row r="228" spans="1:5" ht="60" x14ac:dyDescent="0.25">
      <c r="A228" t="s">
        <v>515</v>
      </c>
      <c r="B228" t="s">
        <v>32</v>
      </c>
      <c r="C228" t="s">
        <v>2</v>
      </c>
      <c r="D228" t="s">
        <v>516</v>
      </c>
      <c r="E228" s="2">
        <f>+(91)-9982556780</f>
        <v>-9982556689</v>
      </c>
    </row>
    <row r="229" spans="1:5" ht="60" x14ac:dyDescent="0.25">
      <c r="A229" t="s">
        <v>517</v>
      </c>
      <c r="B229" t="s">
        <v>32</v>
      </c>
      <c r="C229" t="s">
        <v>2</v>
      </c>
      <c r="D229" t="s">
        <v>518</v>
      </c>
      <c r="E229" s="2">
        <f>+(91)-7849832079</f>
        <v>-7849831988</v>
      </c>
    </row>
    <row r="230" spans="1:5" ht="60" x14ac:dyDescent="0.25">
      <c r="A230" t="s">
        <v>519</v>
      </c>
      <c r="B230" t="s">
        <v>32</v>
      </c>
      <c r="C230" t="s">
        <v>2</v>
      </c>
      <c r="D230" t="s">
        <v>520</v>
      </c>
      <c r="E230" s="2">
        <f>+(91)-9749947249</f>
        <v>-9749947158</v>
      </c>
    </row>
    <row r="231" spans="1:5" ht="60" x14ac:dyDescent="0.25">
      <c r="A231" t="s">
        <v>521</v>
      </c>
      <c r="B231" t="s">
        <v>32</v>
      </c>
      <c r="C231" t="s">
        <v>2</v>
      </c>
      <c r="D231" t="s">
        <v>522</v>
      </c>
      <c r="E231" s="2" t="s">
        <v>703</v>
      </c>
    </row>
    <row r="232" spans="1:5" ht="60" x14ac:dyDescent="0.25">
      <c r="A232" t="s">
        <v>523</v>
      </c>
      <c r="B232" t="s">
        <v>32</v>
      </c>
      <c r="C232" t="s">
        <v>2</v>
      </c>
      <c r="D232" t="s">
        <v>524</v>
      </c>
      <c r="E232" s="2">
        <f>+(91)-9534005019</f>
        <v>-9534004928</v>
      </c>
    </row>
    <row r="233" spans="1:5" ht="60" x14ac:dyDescent="0.25">
      <c r="A233" t="s">
        <v>525</v>
      </c>
      <c r="B233" t="s">
        <v>32</v>
      </c>
      <c r="C233" t="s">
        <v>2</v>
      </c>
      <c r="D233" t="s">
        <v>526</v>
      </c>
      <c r="E233" s="2">
        <f>+(91)-9449842758</f>
        <v>-9449842667</v>
      </c>
    </row>
    <row r="234" spans="1:5" ht="60" x14ac:dyDescent="0.25">
      <c r="A234" t="s">
        <v>527</v>
      </c>
      <c r="B234" t="s">
        <v>32</v>
      </c>
      <c r="C234" t="s">
        <v>2</v>
      </c>
      <c r="D234" t="s">
        <v>528</v>
      </c>
      <c r="E234" s="2">
        <f>+(91)-9471649117</f>
        <v>-9471649026</v>
      </c>
    </row>
    <row r="235" spans="1:5" ht="60" x14ac:dyDescent="0.25">
      <c r="A235" t="s">
        <v>529</v>
      </c>
      <c r="B235" t="s">
        <v>36</v>
      </c>
      <c r="C235" t="s">
        <v>2</v>
      </c>
      <c r="D235" t="s">
        <v>530</v>
      </c>
      <c r="E235" s="2">
        <f>+(91)-7361830136</f>
        <v>-7361830045</v>
      </c>
    </row>
    <row r="236" spans="1:5" ht="60" x14ac:dyDescent="0.25">
      <c r="A236" t="s">
        <v>531</v>
      </c>
      <c r="B236" t="s">
        <v>36</v>
      </c>
      <c r="C236" t="s">
        <v>2</v>
      </c>
      <c r="D236" t="s">
        <v>532</v>
      </c>
      <c r="E236" s="2">
        <f>+(91)-7741133629</f>
        <v>-7741133538</v>
      </c>
    </row>
    <row r="237" spans="1:5" ht="45" x14ac:dyDescent="0.25">
      <c r="A237" t="s">
        <v>533</v>
      </c>
      <c r="B237" t="s">
        <v>36</v>
      </c>
      <c r="C237" t="s">
        <v>2</v>
      </c>
      <c r="D237" t="s">
        <v>534</v>
      </c>
      <c r="E237" s="2">
        <f>+(91)-44-47114404</f>
        <v>-47114357</v>
      </c>
    </row>
    <row r="238" spans="1:5" x14ac:dyDescent="0.25">
      <c r="A238" t="s">
        <v>535</v>
      </c>
      <c r="B238" t="s">
        <v>36</v>
      </c>
      <c r="C238" t="s">
        <v>2</v>
      </c>
      <c r="D238" t="s">
        <v>536</v>
      </c>
    </row>
    <row r="239" spans="1:5" ht="60" x14ac:dyDescent="0.25">
      <c r="A239" t="s">
        <v>537</v>
      </c>
      <c r="B239" t="s">
        <v>36</v>
      </c>
      <c r="C239" t="s">
        <v>2</v>
      </c>
      <c r="D239" t="s">
        <v>538</v>
      </c>
      <c r="E239" s="2">
        <f>+(91)-9868517655</f>
        <v>-9868517564</v>
      </c>
    </row>
    <row r="240" spans="1:5" ht="60" x14ac:dyDescent="0.25">
      <c r="A240" t="s">
        <v>539</v>
      </c>
      <c r="B240" t="s">
        <v>36</v>
      </c>
      <c r="C240" t="s">
        <v>2</v>
      </c>
      <c r="D240" t="s">
        <v>540</v>
      </c>
      <c r="E240" s="2">
        <f>+(91)-7245506338</f>
        <v>-7245506247</v>
      </c>
    </row>
    <row r="241" spans="1:5" ht="60" x14ac:dyDescent="0.25">
      <c r="A241" t="s">
        <v>541</v>
      </c>
      <c r="B241" t="s">
        <v>32</v>
      </c>
      <c r="C241" t="s">
        <v>542</v>
      </c>
      <c r="D241" t="s">
        <v>543</v>
      </c>
      <c r="E241" s="2">
        <f>+(91)-9736581056</f>
        <v>-9736580965</v>
      </c>
    </row>
    <row r="242" spans="1:5" ht="60" x14ac:dyDescent="0.25">
      <c r="A242" t="s">
        <v>544</v>
      </c>
      <c r="B242" t="s">
        <v>32</v>
      </c>
      <c r="C242" t="s">
        <v>542</v>
      </c>
      <c r="D242" t="s">
        <v>545</v>
      </c>
      <c r="E242" s="2">
        <f>+(91)-9558072664</f>
        <v>-9558072573</v>
      </c>
    </row>
    <row r="243" spans="1:5" ht="60" x14ac:dyDescent="0.25">
      <c r="A243" t="s">
        <v>546</v>
      </c>
      <c r="B243" t="s">
        <v>32</v>
      </c>
      <c r="C243" t="s">
        <v>542</v>
      </c>
      <c r="D243" t="s">
        <v>547</v>
      </c>
      <c r="E243" s="2">
        <f>+(91)-9968188522</f>
        <v>-9968188431</v>
      </c>
    </row>
    <row r="244" spans="1:5" ht="60" x14ac:dyDescent="0.25">
      <c r="A244" t="s">
        <v>548</v>
      </c>
      <c r="B244" t="s">
        <v>32</v>
      </c>
      <c r="C244" t="s">
        <v>542</v>
      </c>
      <c r="D244" t="s">
        <v>549</v>
      </c>
      <c r="E244" s="2" t="s">
        <v>704</v>
      </c>
    </row>
    <row r="245" spans="1:5" ht="60" x14ac:dyDescent="0.25">
      <c r="A245" t="s">
        <v>550</v>
      </c>
      <c r="B245" t="s">
        <v>32</v>
      </c>
      <c r="C245" t="s">
        <v>542</v>
      </c>
      <c r="D245" t="s">
        <v>551</v>
      </c>
      <c r="E245" s="2">
        <f>+(91)-9876856660</f>
        <v>-9876856569</v>
      </c>
    </row>
    <row r="246" spans="1:5" ht="60" x14ac:dyDescent="0.25">
      <c r="A246" t="s">
        <v>552</v>
      </c>
      <c r="B246" t="s">
        <v>32</v>
      </c>
      <c r="C246" t="s">
        <v>542</v>
      </c>
      <c r="D246" t="s">
        <v>553</v>
      </c>
      <c r="E246" s="2">
        <f>+(91)-7896568657</f>
        <v>-7896568566</v>
      </c>
    </row>
    <row r="247" spans="1:5" ht="45" x14ac:dyDescent="0.25">
      <c r="A247" t="s">
        <v>554</v>
      </c>
      <c r="B247" t="s">
        <v>32</v>
      </c>
      <c r="C247" t="s">
        <v>542</v>
      </c>
      <c r="D247" t="s">
        <v>555</v>
      </c>
      <c r="E247" s="2">
        <f>+(91)-44-19650562</f>
        <v>-19650515</v>
      </c>
    </row>
    <row r="248" spans="1:5" ht="45" x14ac:dyDescent="0.25">
      <c r="A248" t="s">
        <v>556</v>
      </c>
      <c r="B248" t="s">
        <v>32</v>
      </c>
      <c r="C248" t="s">
        <v>542</v>
      </c>
      <c r="D248" t="s">
        <v>557</v>
      </c>
      <c r="E248" s="2">
        <f>+(91)-44-90767143</f>
        <v>-90767096</v>
      </c>
    </row>
    <row r="249" spans="1:5" ht="60" x14ac:dyDescent="0.25">
      <c r="A249" t="s">
        <v>558</v>
      </c>
      <c r="B249" t="s">
        <v>32</v>
      </c>
      <c r="C249" t="s">
        <v>542</v>
      </c>
      <c r="D249" t="s">
        <v>559</v>
      </c>
      <c r="E249" s="2">
        <f>+(91)-9972477824</f>
        <v>-9972477733</v>
      </c>
    </row>
    <row r="250" spans="1:5" ht="60" x14ac:dyDescent="0.25">
      <c r="A250" t="s">
        <v>560</v>
      </c>
      <c r="B250" t="s">
        <v>32</v>
      </c>
      <c r="C250" t="s">
        <v>542</v>
      </c>
      <c r="D250" t="s">
        <v>561</v>
      </c>
      <c r="E250" s="2">
        <f>+(91)-9159828247</f>
        <v>-9159828156</v>
      </c>
    </row>
    <row r="251" spans="1:5" ht="60" x14ac:dyDescent="0.25">
      <c r="A251" t="s">
        <v>562</v>
      </c>
      <c r="B251" t="s">
        <v>32</v>
      </c>
      <c r="C251" t="s">
        <v>542</v>
      </c>
      <c r="D251" t="s">
        <v>563</v>
      </c>
      <c r="E251" s="2">
        <f>+(91)-9345563124</f>
        <v>-9345563033</v>
      </c>
    </row>
    <row r="252" spans="1:5" ht="60" x14ac:dyDescent="0.25">
      <c r="A252" t="s">
        <v>564</v>
      </c>
      <c r="B252" t="s">
        <v>32</v>
      </c>
      <c r="C252" t="s">
        <v>542</v>
      </c>
      <c r="D252" t="s">
        <v>565</v>
      </c>
      <c r="E252" s="2">
        <f>+(91)-9816880618</f>
        <v>-9816880527</v>
      </c>
    </row>
    <row r="253" spans="1:5" ht="60" x14ac:dyDescent="0.25">
      <c r="A253" t="s">
        <v>566</v>
      </c>
      <c r="B253" t="s">
        <v>32</v>
      </c>
      <c r="C253" t="s">
        <v>542</v>
      </c>
      <c r="D253" t="s">
        <v>567</v>
      </c>
      <c r="E253" s="2">
        <f>+(91)-9877083431</f>
        <v>-9877083340</v>
      </c>
    </row>
    <row r="254" spans="1:5" ht="60" x14ac:dyDescent="0.25">
      <c r="A254" t="s">
        <v>568</v>
      </c>
      <c r="B254" t="s">
        <v>32</v>
      </c>
      <c r="C254" t="s">
        <v>542</v>
      </c>
      <c r="D254" t="s">
        <v>569</v>
      </c>
      <c r="E254" s="2">
        <f>+(91)-8989310026</f>
        <v>-8989309935</v>
      </c>
    </row>
    <row r="255" spans="1:5" x14ac:dyDescent="0.25">
      <c r="A255" t="s">
        <v>570</v>
      </c>
      <c r="B255" t="s">
        <v>32</v>
      </c>
      <c r="C255" t="s">
        <v>542</v>
      </c>
      <c r="D255" t="s">
        <v>571</v>
      </c>
    </row>
    <row r="256" spans="1:5" ht="60" x14ac:dyDescent="0.25">
      <c r="A256" t="s">
        <v>572</v>
      </c>
      <c r="B256" t="s">
        <v>32</v>
      </c>
      <c r="C256" t="s">
        <v>542</v>
      </c>
      <c r="D256" t="s">
        <v>573</v>
      </c>
      <c r="E256" s="2">
        <f>+(91)-9823999464</f>
        <v>-9823999373</v>
      </c>
    </row>
    <row r="257" spans="1:5" ht="45" x14ac:dyDescent="0.25">
      <c r="A257" t="s">
        <v>574</v>
      </c>
      <c r="B257" t="s">
        <v>32</v>
      </c>
      <c r="C257" t="s">
        <v>542</v>
      </c>
      <c r="D257" t="s">
        <v>575</v>
      </c>
      <c r="E257" s="2">
        <f>+(91)-44-25859578</f>
        <v>-25859531</v>
      </c>
    </row>
    <row r="258" spans="1:5" x14ac:dyDescent="0.25">
      <c r="A258" t="s">
        <v>576</v>
      </c>
      <c r="B258" t="s">
        <v>32</v>
      </c>
      <c r="C258" t="s">
        <v>542</v>
      </c>
      <c r="D258" t="s">
        <v>577</v>
      </c>
    </row>
    <row r="259" spans="1:5" ht="60" x14ac:dyDescent="0.25">
      <c r="A259" t="s">
        <v>578</v>
      </c>
      <c r="B259" t="s">
        <v>32</v>
      </c>
      <c r="C259" t="s">
        <v>542</v>
      </c>
      <c r="D259" t="s">
        <v>579</v>
      </c>
      <c r="E259" s="2">
        <f>+(91)-9852722010</f>
        <v>-9852721919</v>
      </c>
    </row>
    <row r="260" spans="1:5" ht="45" x14ac:dyDescent="0.25">
      <c r="A260" t="s">
        <v>580</v>
      </c>
      <c r="B260" t="s">
        <v>32</v>
      </c>
      <c r="C260" t="s">
        <v>542</v>
      </c>
      <c r="D260" t="s">
        <v>581</v>
      </c>
      <c r="E260" s="2">
        <f>+(91)-44-80689091</f>
        <v>-80689044</v>
      </c>
    </row>
    <row r="261" spans="1:5" x14ac:dyDescent="0.25">
      <c r="A261" t="s">
        <v>582</v>
      </c>
      <c r="B261" t="s">
        <v>32</v>
      </c>
      <c r="C261" t="s">
        <v>542</v>
      </c>
      <c r="D261" t="s">
        <v>583</v>
      </c>
      <c r="E261" t="s">
        <v>705</v>
      </c>
    </row>
    <row r="262" spans="1:5" ht="45" x14ac:dyDescent="0.25">
      <c r="A262" t="s">
        <v>584</v>
      </c>
      <c r="B262" t="s">
        <v>32</v>
      </c>
      <c r="C262" t="s">
        <v>542</v>
      </c>
      <c r="D262" t="s">
        <v>585</v>
      </c>
      <c r="E262" s="2">
        <f>+(91)-92420399</f>
        <v>-92420308</v>
      </c>
    </row>
    <row r="263" spans="1:5" ht="60" x14ac:dyDescent="0.25">
      <c r="A263" t="s">
        <v>586</v>
      </c>
      <c r="B263" t="s">
        <v>32</v>
      </c>
      <c r="C263" t="s">
        <v>542</v>
      </c>
      <c r="D263" t="s">
        <v>587</v>
      </c>
      <c r="E263" s="2">
        <f>+(91)-9879441709</f>
        <v>-9879441618</v>
      </c>
    </row>
    <row r="264" spans="1:5" ht="60" x14ac:dyDescent="0.25">
      <c r="A264" t="s">
        <v>588</v>
      </c>
      <c r="B264" t="s">
        <v>32</v>
      </c>
      <c r="C264" t="s">
        <v>542</v>
      </c>
      <c r="D264" t="s">
        <v>589</v>
      </c>
      <c r="E264" s="2">
        <f>+(91)-9972786130</f>
        <v>-9972786039</v>
      </c>
    </row>
    <row r="265" spans="1:5" ht="45" x14ac:dyDescent="0.25">
      <c r="A265" t="s">
        <v>590</v>
      </c>
      <c r="B265" t="s">
        <v>32</v>
      </c>
      <c r="C265" t="s">
        <v>542</v>
      </c>
      <c r="D265" t="s">
        <v>591</v>
      </c>
      <c r="E265" s="2">
        <f>+(91)-44-85077934</f>
        <v>-85077887</v>
      </c>
    </row>
    <row r="266" spans="1:5" ht="60" x14ac:dyDescent="0.25">
      <c r="A266" t="s">
        <v>592</v>
      </c>
      <c r="B266" t="s">
        <v>32</v>
      </c>
      <c r="C266" t="s">
        <v>542</v>
      </c>
      <c r="D266" t="s">
        <v>593</v>
      </c>
      <c r="E266" s="2">
        <f>+(91)-9135691726</f>
        <v>-9135691635</v>
      </c>
    </row>
    <row r="267" spans="1:5" x14ac:dyDescent="0.25">
      <c r="A267" t="s">
        <v>594</v>
      </c>
      <c r="B267" t="s">
        <v>32</v>
      </c>
      <c r="C267" t="s">
        <v>542</v>
      </c>
      <c r="D267" t="s">
        <v>595</v>
      </c>
    </row>
    <row r="268" spans="1:5" ht="60" x14ac:dyDescent="0.25">
      <c r="A268" t="s">
        <v>596</v>
      </c>
      <c r="B268" t="s">
        <v>32</v>
      </c>
      <c r="C268" t="s">
        <v>542</v>
      </c>
      <c r="D268" t="s">
        <v>597</v>
      </c>
      <c r="E268" s="2">
        <f>+(91)-9752763760</f>
        <v>-9752763669</v>
      </c>
    </row>
    <row r="269" spans="1:5" ht="60" x14ac:dyDescent="0.25">
      <c r="A269" t="s">
        <v>598</v>
      </c>
      <c r="B269" t="s">
        <v>32</v>
      </c>
      <c r="C269" t="s">
        <v>542</v>
      </c>
      <c r="D269" t="s">
        <v>599</v>
      </c>
      <c r="E269" s="2">
        <f>+(91)-9722800961</f>
        <v>-9722800870</v>
      </c>
    </row>
    <row r="270" spans="1:5" ht="45" x14ac:dyDescent="0.25">
      <c r="A270" t="s">
        <v>600</v>
      </c>
      <c r="B270" t="s">
        <v>32</v>
      </c>
      <c r="C270" t="s">
        <v>542</v>
      </c>
      <c r="D270" t="s">
        <v>601</v>
      </c>
      <c r="E270" s="2">
        <f>+(91)-44-48995755</f>
        <v>-48995708</v>
      </c>
    </row>
    <row r="271" spans="1:5" ht="60" x14ac:dyDescent="0.25">
      <c r="A271" t="s">
        <v>602</v>
      </c>
      <c r="B271" t="s">
        <v>32</v>
      </c>
      <c r="C271" t="s">
        <v>542</v>
      </c>
      <c r="D271" t="s">
        <v>603</v>
      </c>
      <c r="E271" s="2">
        <f>+(91)-9469990508</f>
        <v>-9469990417</v>
      </c>
    </row>
    <row r="272" spans="1:5" ht="60" x14ac:dyDescent="0.25">
      <c r="A272" t="s">
        <v>604</v>
      </c>
      <c r="B272" t="s">
        <v>32</v>
      </c>
      <c r="C272" t="s">
        <v>542</v>
      </c>
      <c r="D272" t="s">
        <v>605</v>
      </c>
      <c r="E272" s="2">
        <f>+(91)-769842067</f>
        <v>-769841976</v>
      </c>
    </row>
    <row r="273" spans="1:5" ht="60" x14ac:dyDescent="0.25">
      <c r="A273" t="s">
        <v>606</v>
      </c>
      <c r="B273" t="s">
        <v>32</v>
      </c>
      <c r="C273" t="s">
        <v>542</v>
      </c>
      <c r="D273" t="s">
        <v>607</v>
      </c>
      <c r="E273" s="2">
        <f>+(91)-9967343151</f>
        <v>-9967343060</v>
      </c>
    </row>
    <row r="274" spans="1:5" ht="60" x14ac:dyDescent="0.25">
      <c r="A274" t="s">
        <v>608</v>
      </c>
      <c r="B274" t="s">
        <v>32</v>
      </c>
      <c r="C274" t="s">
        <v>542</v>
      </c>
      <c r="D274" t="s">
        <v>609</v>
      </c>
      <c r="E274" s="2">
        <f>+(91)-9949743505</f>
        <v>-9949743414</v>
      </c>
    </row>
    <row r="275" spans="1:5" ht="60" x14ac:dyDescent="0.25">
      <c r="A275" t="s">
        <v>610</v>
      </c>
      <c r="B275" t="s">
        <v>32</v>
      </c>
      <c r="C275" t="s">
        <v>542</v>
      </c>
      <c r="D275" t="s">
        <v>611</v>
      </c>
      <c r="E275" s="2">
        <f>+(91)-9094890284</f>
        <v>-9094890193</v>
      </c>
    </row>
    <row r="276" spans="1:5" ht="60" x14ac:dyDescent="0.25">
      <c r="A276" t="s">
        <v>612</v>
      </c>
      <c r="B276" t="s">
        <v>32</v>
      </c>
      <c r="C276" t="s">
        <v>542</v>
      </c>
      <c r="D276" t="s">
        <v>613</v>
      </c>
      <c r="E276" s="2">
        <f>+(91)-8120899874</f>
        <v>-8120899783</v>
      </c>
    </row>
    <row r="277" spans="1:5" ht="60" x14ac:dyDescent="0.25">
      <c r="A277" t="s">
        <v>614</v>
      </c>
      <c r="B277" t="s">
        <v>32</v>
      </c>
      <c r="C277" t="s">
        <v>542</v>
      </c>
      <c r="D277" t="s">
        <v>615</v>
      </c>
      <c r="E277" s="2">
        <f>+(91)-9819521933</f>
        <v>-9819521842</v>
      </c>
    </row>
    <row r="278" spans="1:5" ht="60" x14ac:dyDescent="0.25">
      <c r="A278" t="s">
        <v>616</v>
      </c>
      <c r="B278" t="s">
        <v>32</v>
      </c>
      <c r="C278" t="s">
        <v>542</v>
      </c>
      <c r="D278" t="s">
        <v>617</v>
      </c>
      <c r="E278" s="2">
        <f>+(91)-995258695</f>
        <v>-995258604</v>
      </c>
    </row>
    <row r="279" spans="1:5" ht="60" x14ac:dyDescent="0.25">
      <c r="A279" t="s">
        <v>618</v>
      </c>
      <c r="B279" t="s">
        <v>32</v>
      </c>
      <c r="C279" t="s">
        <v>542</v>
      </c>
      <c r="D279" t="s">
        <v>619</v>
      </c>
      <c r="E279" s="2">
        <f>+(91)-8176751069</f>
        <v>-8176750978</v>
      </c>
    </row>
    <row r="280" spans="1:5" ht="60" x14ac:dyDescent="0.25">
      <c r="A280" t="s">
        <v>620</v>
      </c>
      <c r="B280" t="s">
        <v>32</v>
      </c>
      <c r="C280" t="s">
        <v>542</v>
      </c>
      <c r="D280" t="s">
        <v>621</v>
      </c>
      <c r="E280" s="2">
        <f>+(91)-9982333077</f>
        <v>-9982332986</v>
      </c>
    </row>
    <row r="281" spans="1:5" ht="60" x14ac:dyDescent="0.25">
      <c r="A281" t="s">
        <v>622</v>
      </c>
      <c r="B281" t="s">
        <v>32</v>
      </c>
      <c r="C281" t="s">
        <v>542</v>
      </c>
      <c r="D281" t="s">
        <v>623</v>
      </c>
      <c r="E281" s="2">
        <f>+(91)-9840915667</f>
        <v>-9840915576</v>
      </c>
    </row>
    <row r="282" spans="1:5" ht="45" x14ac:dyDescent="0.25">
      <c r="A282" t="s">
        <v>624</v>
      </c>
      <c r="B282" t="s">
        <v>32</v>
      </c>
      <c r="C282" t="s">
        <v>542</v>
      </c>
      <c r="D282" t="s">
        <v>625</v>
      </c>
      <c r="E282" s="2">
        <f>+(91)-44-73853723</f>
        <v>-73853676</v>
      </c>
    </row>
    <row r="283" spans="1:5" ht="60" x14ac:dyDescent="0.25">
      <c r="A283" t="s">
        <v>626</v>
      </c>
      <c r="B283" t="s">
        <v>32</v>
      </c>
      <c r="C283" t="s">
        <v>542</v>
      </c>
      <c r="D283" t="s">
        <v>627</v>
      </c>
      <c r="E283" s="2" t="s">
        <v>706</v>
      </c>
    </row>
    <row r="284" spans="1:5" x14ac:dyDescent="0.25">
      <c r="A284" t="s">
        <v>628</v>
      </c>
      <c r="B284" t="s">
        <v>32</v>
      </c>
      <c r="C284" t="s">
        <v>542</v>
      </c>
      <c r="D284" t="s">
        <v>629</v>
      </c>
    </row>
    <row r="285" spans="1:5" ht="60" x14ac:dyDescent="0.25">
      <c r="A285" t="s">
        <v>630</v>
      </c>
      <c r="B285" t="s">
        <v>32</v>
      </c>
      <c r="C285" t="s">
        <v>542</v>
      </c>
      <c r="D285" t="s">
        <v>631</v>
      </c>
      <c r="E285" s="2">
        <f>+(91)-9893522739</f>
        <v>-9893522648</v>
      </c>
    </row>
    <row r="286" spans="1:5" ht="60" x14ac:dyDescent="0.25">
      <c r="A286" t="s">
        <v>632</v>
      </c>
      <c r="B286" t="s">
        <v>32</v>
      </c>
      <c r="C286" t="s">
        <v>542</v>
      </c>
      <c r="D286" t="s">
        <v>633</v>
      </c>
      <c r="E286" s="2">
        <f>+(91)-9595870658</f>
        <v>-9595870567</v>
      </c>
    </row>
    <row r="287" spans="1:5" ht="60" x14ac:dyDescent="0.25">
      <c r="A287" t="s">
        <v>634</v>
      </c>
      <c r="B287" t="s">
        <v>32</v>
      </c>
      <c r="C287" t="s">
        <v>542</v>
      </c>
      <c r="D287" t="s">
        <v>635</v>
      </c>
      <c r="E287" s="2">
        <f>+(91)-9577926902</f>
        <v>-9577926811</v>
      </c>
    </row>
    <row r="288" spans="1:5" ht="60" x14ac:dyDescent="0.25">
      <c r="A288" t="s">
        <v>636</v>
      </c>
      <c r="B288" t="s">
        <v>32</v>
      </c>
      <c r="C288" t="s">
        <v>542</v>
      </c>
      <c r="D288" t="s">
        <v>637</v>
      </c>
      <c r="E288" s="2">
        <f>+(91)-968355123</f>
        <v>-968355032</v>
      </c>
    </row>
    <row r="289" spans="1:5" ht="60" x14ac:dyDescent="0.25">
      <c r="A289" t="s">
        <v>638</v>
      </c>
      <c r="B289" t="s">
        <v>32</v>
      </c>
      <c r="C289" t="s">
        <v>542</v>
      </c>
      <c r="D289" t="s">
        <v>639</v>
      </c>
      <c r="E289" s="2">
        <f>+(91)-9598269351</f>
        <v>-9598269260</v>
      </c>
    </row>
    <row r="290" spans="1:5" ht="60" x14ac:dyDescent="0.25">
      <c r="A290" t="s">
        <v>640</v>
      </c>
      <c r="B290" t="s">
        <v>32</v>
      </c>
      <c r="C290" t="s">
        <v>542</v>
      </c>
      <c r="D290" t="s">
        <v>641</v>
      </c>
      <c r="E290" s="2">
        <f>+(91)-9870772811</f>
        <v>-9870772720</v>
      </c>
    </row>
    <row r="291" spans="1:5" ht="60" x14ac:dyDescent="0.25">
      <c r="A291" t="s">
        <v>642</v>
      </c>
      <c r="B291" t="s">
        <v>32</v>
      </c>
      <c r="C291" t="s">
        <v>542</v>
      </c>
      <c r="D291" t="s">
        <v>643</v>
      </c>
      <c r="E291" s="2">
        <f>+(91)-7497499319</f>
        <v>-7497499228</v>
      </c>
    </row>
    <row r="292" spans="1:5" ht="60" x14ac:dyDescent="0.25">
      <c r="A292" t="s">
        <v>644</v>
      </c>
      <c r="B292" t="s">
        <v>32</v>
      </c>
      <c r="C292" t="s">
        <v>542</v>
      </c>
      <c r="D292" t="s">
        <v>645</v>
      </c>
      <c r="E292" s="2">
        <f>+(91)-7850554452</f>
        <v>-7850554361</v>
      </c>
    </row>
    <row r="293" spans="1:5" ht="60" x14ac:dyDescent="0.25">
      <c r="A293" t="s">
        <v>646</v>
      </c>
      <c r="B293" t="s">
        <v>32</v>
      </c>
      <c r="C293" t="s">
        <v>542</v>
      </c>
      <c r="D293" t="s">
        <v>647</v>
      </c>
      <c r="E293" s="2">
        <f>+(91)-9892020965</f>
        <v>-9892020874</v>
      </c>
    </row>
    <row r="294" spans="1:5" ht="60" x14ac:dyDescent="0.25">
      <c r="A294" t="s">
        <v>648</v>
      </c>
      <c r="B294" t="s">
        <v>32</v>
      </c>
      <c r="C294" t="s">
        <v>542</v>
      </c>
      <c r="D294" t="s">
        <v>649</v>
      </c>
      <c r="E294" s="2">
        <f>+(91)-8947978994</f>
        <v>-8947978903</v>
      </c>
    </row>
    <row r="295" spans="1:5" ht="45" x14ac:dyDescent="0.25">
      <c r="A295" t="s">
        <v>650</v>
      </c>
      <c r="B295" t="s">
        <v>28</v>
      </c>
      <c r="C295" t="s">
        <v>542</v>
      </c>
      <c r="D295" t="s">
        <v>651</v>
      </c>
      <c r="E295" s="2">
        <f>+(91)-44-75340324</f>
        <v>-75340277</v>
      </c>
    </row>
    <row r="296" spans="1:5" ht="60" x14ac:dyDescent="0.25">
      <c r="A296" t="s">
        <v>652</v>
      </c>
      <c r="B296" t="s">
        <v>28</v>
      </c>
      <c r="C296" t="s">
        <v>542</v>
      </c>
      <c r="D296" t="s">
        <v>653</v>
      </c>
      <c r="E296" s="2">
        <f>+(91)-9039751887</f>
        <v>-9039751796</v>
      </c>
    </row>
    <row r="297" spans="1:5" ht="60" x14ac:dyDescent="0.25">
      <c r="A297" t="s">
        <v>654</v>
      </c>
      <c r="B297" t="s">
        <v>28</v>
      </c>
      <c r="C297" t="s">
        <v>542</v>
      </c>
      <c r="D297" t="s">
        <v>655</v>
      </c>
      <c r="E297" s="2">
        <f>+(91)-9076555792</f>
        <v>-9076555701</v>
      </c>
    </row>
    <row r="298" spans="1:5" ht="60" x14ac:dyDescent="0.25">
      <c r="A298" t="s">
        <v>656</v>
      </c>
      <c r="B298" t="s">
        <v>28</v>
      </c>
      <c r="C298" t="s">
        <v>542</v>
      </c>
      <c r="D298" t="s">
        <v>657</v>
      </c>
      <c r="E298" s="2">
        <f>+(91)-9937690165</f>
        <v>-9937690074</v>
      </c>
    </row>
    <row r="299" spans="1:5" x14ac:dyDescent="0.25">
      <c r="A299" t="s">
        <v>658</v>
      </c>
      <c r="B299" t="s">
        <v>28</v>
      </c>
      <c r="C299" t="s">
        <v>542</v>
      </c>
      <c r="D299" t="s">
        <v>659</v>
      </c>
    </row>
    <row r="300" spans="1:5" ht="60" x14ac:dyDescent="0.25">
      <c r="A300" t="s">
        <v>660</v>
      </c>
      <c r="B300" t="s">
        <v>28</v>
      </c>
      <c r="C300" t="s">
        <v>542</v>
      </c>
      <c r="D300" t="s">
        <v>661</v>
      </c>
      <c r="E300" s="2">
        <f>+(91)-963123175</f>
        <v>-963123084</v>
      </c>
    </row>
    <row r="301" spans="1:5" ht="60" x14ac:dyDescent="0.25">
      <c r="A301" t="s">
        <v>662</v>
      </c>
      <c r="B301" t="s">
        <v>28</v>
      </c>
      <c r="C301" t="s">
        <v>542</v>
      </c>
      <c r="D301" t="s">
        <v>663</v>
      </c>
      <c r="E301" s="2">
        <f>+(91)-9079007943</f>
        <v>-9079007852</v>
      </c>
    </row>
    <row r="302" spans="1:5" ht="60" x14ac:dyDescent="0.25">
      <c r="A302" t="s">
        <v>664</v>
      </c>
      <c r="B302" t="s">
        <v>28</v>
      </c>
      <c r="C302" t="s">
        <v>542</v>
      </c>
      <c r="D302" t="s">
        <v>665</v>
      </c>
      <c r="E302" s="2">
        <f>+(91)-9178758495</f>
        <v>-9178758404</v>
      </c>
    </row>
    <row r="303" spans="1:5" ht="60" x14ac:dyDescent="0.25">
      <c r="A303" t="s">
        <v>666</v>
      </c>
      <c r="B303" t="s">
        <v>28</v>
      </c>
      <c r="C303" t="s">
        <v>542</v>
      </c>
      <c r="D303" t="s">
        <v>667</v>
      </c>
      <c r="E303" s="2">
        <f>+(91)-914089898</f>
        <v>-914089807</v>
      </c>
    </row>
    <row r="304" spans="1:5" ht="60" x14ac:dyDescent="0.25">
      <c r="A304" t="s">
        <v>668</v>
      </c>
      <c r="B304" t="s">
        <v>101</v>
      </c>
      <c r="C304" t="s">
        <v>542</v>
      </c>
      <c r="D304" t="s">
        <v>669</v>
      </c>
      <c r="E304" s="2">
        <f>+(91)-7477446825</f>
        <v>-7477446734</v>
      </c>
    </row>
    <row r="305" spans="1:5" ht="60" x14ac:dyDescent="0.25">
      <c r="A305" t="s">
        <v>670</v>
      </c>
      <c r="B305" t="s">
        <v>101</v>
      </c>
      <c r="C305" t="s">
        <v>542</v>
      </c>
      <c r="D305" t="s">
        <v>671</v>
      </c>
      <c r="E305" s="2">
        <f>+(91)-9696001195</f>
        <v>-9696001104</v>
      </c>
    </row>
    <row r="306" spans="1:5" ht="45" x14ac:dyDescent="0.25">
      <c r="A306" t="s">
        <v>672</v>
      </c>
      <c r="B306" t="s">
        <v>101</v>
      </c>
      <c r="C306" t="s">
        <v>542</v>
      </c>
      <c r="D306" t="s">
        <v>673</v>
      </c>
      <c r="E306" s="2">
        <f>+(91)-44-11598217</f>
        <v>-11598170</v>
      </c>
    </row>
    <row r="307" spans="1:5" ht="60" x14ac:dyDescent="0.25">
      <c r="A307" t="s">
        <v>674</v>
      </c>
      <c r="B307" t="s">
        <v>101</v>
      </c>
      <c r="C307" t="s">
        <v>542</v>
      </c>
      <c r="D307" t="s">
        <v>675</v>
      </c>
      <c r="E307" s="2">
        <f>+(91)-9777774943</f>
        <v>-9777774852</v>
      </c>
    </row>
    <row r="308" spans="1:5" ht="60" x14ac:dyDescent="0.25">
      <c r="A308" t="s">
        <v>676</v>
      </c>
      <c r="B308" t="s">
        <v>101</v>
      </c>
      <c r="C308" t="s">
        <v>542</v>
      </c>
      <c r="D308" t="s">
        <v>677</v>
      </c>
      <c r="E308" s="2">
        <f>+(91)-8395877216</f>
        <v>-8395877125</v>
      </c>
    </row>
    <row r="309" spans="1:5" ht="45" x14ac:dyDescent="0.25">
      <c r="A309" t="s">
        <v>678</v>
      </c>
      <c r="B309" t="s">
        <v>101</v>
      </c>
      <c r="C309" t="s">
        <v>542</v>
      </c>
      <c r="D309" t="s">
        <v>679</v>
      </c>
      <c r="E309" s="2">
        <f>+(91)-44-72011081</f>
        <v>-72011034</v>
      </c>
    </row>
    <row r="310" spans="1:5" ht="60" x14ac:dyDescent="0.25">
      <c r="A310" t="s">
        <v>680</v>
      </c>
      <c r="B310" t="s">
        <v>101</v>
      </c>
      <c r="C310" t="s">
        <v>542</v>
      </c>
      <c r="D310" t="s">
        <v>681</v>
      </c>
      <c r="E310" s="2">
        <f>+(91)-9599983787</f>
        <v>-9599983696</v>
      </c>
    </row>
    <row r="311" spans="1:5" ht="60" x14ac:dyDescent="0.25">
      <c r="A311" t="s">
        <v>682</v>
      </c>
      <c r="B311" t="s">
        <v>101</v>
      </c>
      <c r="C311" t="s">
        <v>542</v>
      </c>
      <c r="D311" t="s">
        <v>683</v>
      </c>
      <c r="E311" s="2">
        <f>+(91)-9882873632</f>
        <v>-9882873541</v>
      </c>
    </row>
    <row r="312" spans="1:5" ht="45" x14ac:dyDescent="0.25">
      <c r="A312" t="s">
        <v>684</v>
      </c>
      <c r="B312" t="s">
        <v>101</v>
      </c>
      <c r="C312" t="s">
        <v>542</v>
      </c>
      <c r="D312" t="s">
        <v>685</v>
      </c>
      <c r="E312" s="2">
        <f>+(91)-44-55254980</f>
        <v>-55254933</v>
      </c>
    </row>
    <row r="313" spans="1:5" ht="45" x14ac:dyDescent="0.25">
      <c r="A313" t="s">
        <v>686</v>
      </c>
      <c r="B313" t="s">
        <v>101</v>
      </c>
      <c r="C313" t="s">
        <v>542</v>
      </c>
      <c r="D313" t="s">
        <v>687</v>
      </c>
      <c r="E313" s="2">
        <f>+(91)-44-33895517</f>
        <v>-33895470</v>
      </c>
    </row>
    <row r="314" spans="1:5" ht="45" x14ac:dyDescent="0.25">
      <c r="A314" t="s">
        <v>688</v>
      </c>
      <c r="B314" t="s">
        <v>101</v>
      </c>
      <c r="C314" t="s">
        <v>542</v>
      </c>
      <c r="D314" t="s">
        <v>689</v>
      </c>
      <c r="E314" s="2">
        <f>+(91)-44-30573100</f>
        <v>-30573053</v>
      </c>
    </row>
    <row r="315" spans="1:5" ht="60" x14ac:dyDescent="0.25">
      <c r="A315" t="s">
        <v>690</v>
      </c>
      <c r="B315" t="s">
        <v>101</v>
      </c>
      <c r="C315" t="s">
        <v>542</v>
      </c>
      <c r="D315" t="s">
        <v>691</v>
      </c>
      <c r="E315" s="2">
        <f>+(91)-9780039037</f>
        <v>-9780038946</v>
      </c>
    </row>
    <row r="316" spans="1:5" ht="45" x14ac:dyDescent="0.25">
      <c r="A316" t="s">
        <v>692</v>
      </c>
      <c r="B316" t="s">
        <v>101</v>
      </c>
      <c r="C316" t="s">
        <v>542</v>
      </c>
      <c r="D316" t="s">
        <v>693</v>
      </c>
      <c r="E316" s="2">
        <f>+(91)-44-34858015</f>
        <v>-34857968</v>
      </c>
    </row>
    <row r="317" spans="1:5" ht="45" x14ac:dyDescent="0.25">
      <c r="A317" t="s">
        <v>694</v>
      </c>
      <c r="B317" t="s">
        <v>101</v>
      </c>
      <c r="C317" t="s">
        <v>542</v>
      </c>
      <c r="D317" t="s">
        <v>695</v>
      </c>
      <c r="E317" s="2">
        <f>+(91)-44-24864911</f>
        <v>-24864864</v>
      </c>
    </row>
    <row r="318" spans="1:5" ht="60" x14ac:dyDescent="0.25">
      <c r="A318" t="s">
        <v>696</v>
      </c>
      <c r="B318" t="s">
        <v>101</v>
      </c>
      <c r="C318" t="s">
        <v>542</v>
      </c>
      <c r="D318" t="s">
        <v>697</v>
      </c>
      <c r="E318" s="2">
        <f>+(91)-9997795535</f>
        <v>-9997795444</v>
      </c>
    </row>
    <row r="319" spans="1:5" x14ac:dyDescent="0.25">
      <c r="A319" t="s">
        <v>698</v>
      </c>
      <c r="B319" t="s">
        <v>101</v>
      </c>
      <c r="C319" t="s">
        <v>542</v>
      </c>
      <c r="D319" t="s">
        <v>699</v>
      </c>
    </row>
    <row r="320" spans="1:5" ht="60" x14ac:dyDescent="0.25">
      <c r="A320" t="s">
        <v>700</v>
      </c>
      <c r="B320" t="s">
        <v>101</v>
      </c>
      <c r="C320" t="s">
        <v>542</v>
      </c>
      <c r="D320" t="s">
        <v>701</v>
      </c>
      <c r="E320" s="2">
        <f>+(91)-9795022368</f>
        <v>-9795022277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2022-03-04T10:37:06Z</dcterms:created>
  <dcterms:modified xsi:type="dcterms:W3CDTF">2022-03-04T11:42:16Z</dcterms:modified>
</cp:coreProperties>
</file>